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ttps://bhrrc-my.sharepoint.com/personal/clarke_business-humanrights_org/Documents/Apparel/2021 Benchmark/Benchmark master/"/>
    </mc:Choice>
  </mc:AlternateContent>
  <xr:revisionPtr revIDLastSave="4" documentId="8_{E9D86DBC-9D44-4BBB-A988-58A907E6C0B0}" xr6:coauthVersionLast="47" xr6:coauthVersionMax="47" xr10:uidLastSave="{61E769C4-19AB-461F-B86B-D10D752498CB}"/>
  <bookViews>
    <workbookView xWindow="-108" yWindow="-108" windowWidth="23256" windowHeight="12576" tabRatio="743" xr2:uid="{00000000-000D-0000-FFFF-FFFF00000000}"/>
  </bookViews>
  <sheets>
    <sheet name="Overview" sheetId="40" r:id="rId1"/>
    <sheet name="1) Benchmark Scoring" sheetId="22" r:id="rId2"/>
    <sheet name="2) Detailed Scoring &amp; Research" sheetId="23" r:id="rId3"/>
    <sheet name="3) Non-Scored Research" sheetId="24" r:id="rId4"/>
    <sheet name="4) High-Risk Sourcing" sheetId="36" r:id="rId5"/>
    <sheet name="1) Scored - 49 - old" sheetId="34" state="hidden" r:id="rId6"/>
    <sheet name="2) Non-scored  - 49 old" sheetId="35" state="hidden" r:id="rId7"/>
    <sheet name="5) Company Findings" sheetId="9" r:id="rId8"/>
    <sheet name="6) Worker-Centric Scoring" sheetId="39" r:id="rId9"/>
    <sheet name="7) Subset" sheetId="28" r:id="rId10"/>
    <sheet name="8) Benchmark Methodology" sheetId="32" r:id="rId11"/>
    <sheet name="9) Scoring Approach" sheetId="6" r:id="rId12"/>
    <sheet name="8) Sectors" sheetId="27" state="hidden" r:id="rId13"/>
  </sheets>
  <externalReferences>
    <externalReference r:id="rId14"/>
  </externalReferences>
  <definedNames>
    <definedName name="_xlnm._FilterDatabase" localSheetId="1" hidden="1">'1) Benchmark Scoring'!$A$3:$AO$40</definedName>
    <definedName name="_xlnm._FilterDatabase" localSheetId="5" hidden="1">'1) Scored - 49 - old'!$A$4:$EY$55</definedName>
    <definedName name="_xlnm._FilterDatabase" localSheetId="2" hidden="1">'2) Detailed Scoring &amp; Research'!$A$3:$FL$67</definedName>
    <definedName name="_xlnm._FilterDatabase" localSheetId="6" hidden="1">'2) Non-scored  - 49 old'!$A$4:$AG$53</definedName>
    <definedName name="_xlnm._FilterDatabase" localSheetId="3" hidden="1">'3) Non-Scored Research'!$A$3:$AH$67</definedName>
    <definedName name="_xlnm._FilterDatabase" localSheetId="8" hidden="1">'6) Worker-Centric Scoring'!$A$2:$T$39</definedName>
    <definedName name="_xlnm._FilterDatabase" localSheetId="9" hidden="1">'7) Subset'!$A$3:$AP$67</definedName>
    <definedName name="CIQWBGuid" hidden="1">"b8f9f279-12df-4811-a58d-c546ab9956be"</definedName>
    <definedName name="FullResearch" localSheetId="5">'1) Scored - 49 - old'!$A$4:$EM$53</definedName>
    <definedName name="FullResearch">'2) Detailed Scoring &amp; Research'!$A$3:$EU$67</definedName>
    <definedName name="FullScores" localSheetId="0">'[1]1) Scoring'!$A$3:$AL$46</definedName>
    <definedName name="FullScores">'1) Benchmark Scoring'!$A$3:$AO$40</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Research" localSheetId="6">'2) Non-scored  - 49 old'!$A$4:$AG$53</definedName>
    <definedName name="NonScoredResearch" localSheetId="0">'[1]3) Non-Scored Research'!$A$3:$Y$63</definedName>
    <definedName name="NonScoredResearch">'3) Non-Scored Research'!$A$3:$AH$67</definedName>
    <definedName name="Subset">'7) Subset'!$A$3:$AP$67</definedName>
  </definedNames>
  <calcPr calcId="191029"/>
  <pivotCaches>
    <pivotCache cacheId="0" r:id="rId15"/>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9" l="1"/>
  <c r="D18" i="9"/>
  <c r="D17" i="9"/>
  <c r="D12" i="9"/>
  <c r="D11" i="9"/>
  <c r="D10" i="9"/>
  <c r="D9" i="9"/>
  <c r="D8" i="9"/>
  <c r="D7" i="9"/>
  <c r="D6" i="9"/>
  <c r="L5" i="9"/>
  <c r="L2" i="9"/>
  <c r="I3" i="9"/>
  <c r="F3" i="9"/>
  <c r="I2" i="9"/>
  <c r="F2" i="9"/>
  <c r="D14" i="9"/>
  <c r="L4" i="9"/>
  <c r="L3" i="9"/>
  <c r="EG21" i="23" l="1"/>
  <c r="AL44" i="22"/>
  <c r="L44" i="22"/>
  <c r="EG63" i="23" l="1"/>
  <c r="EG49" i="23"/>
  <c r="EG27" i="23"/>
  <c r="EG25" i="23"/>
  <c r="EG51" i="23"/>
  <c r="EG60" i="23"/>
  <c r="EG9" i="23"/>
  <c r="EG44" i="23"/>
  <c r="EG52" i="23"/>
  <c r="EG37" i="23"/>
  <c r="EG26" i="23"/>
  <c r="EG47" i="23"/>
  <c r="EG59" i="23"/>
  <c r="EG55" i="23"/>
  <c r="EG48" i="23"/>
  <c r="EG20" i="23"/>
  <c r="EG58" i="23"/>
  <c r="EG12" i="23"/>
  <c r="EG8" i="23"/>
  <c r="EG32" i="23"/>
  <c r="EG50" i="23"/>
  <c r="EG23" i="23"/>
  <c r="EG62" i="23"/>
  <c r="EG10" i="23"/>
  <c r="EG22" i="23"/>
  <c r="EG13" i="23"/>
  <c r="EG6" i="23"/>
  <c r="EG30" i="23"/>
  <c r="EG28" i="23"/>
  <c r="EG57" i="23"/>
  <c r="EG14" i="23"/>
  <c r="EG66" i="23"/>
  <c r="EG38" i="23"/>
  <c r="EG42" i="23"/>
  <c r="EG18" i="23"/>
  <c r="EG5" i="23"/>
  <c r="AT5" i="23" l="1"/>
  <c r="AT21" i="23"/>
  <c r="AT25" i="23"/>
  <c r="AT37" i="23"/>
  <c r="CM37" i="23"/>
  <c r="K33" i="36" l="1"/>
  <c r="K5" i="36"/>
  <c r="D19" i="9" s="1"/>
  <c r="K6" i="36"/>
  <c r="K7" i="36"/>
  <c r="K8" i="36"/>
  <c r="K9" i="36"/>
  <c r="K12" i="36"/>
  <c r="K13" i="36"/>
  <c r="K14" i="36"/>
  <c r="K15" i="36"/>
  <c r="K16" i="36"/>
  <c r="K18" i="36"/>
  <c r="K20" i="36"/>
  <c r="K21" i="36"/>
  <c r="K22" i="36"/>
  <c r="K23" i="36"/>
  <c r="K25" i="36"/>
  <c r="K26" i="36"/>
  <c r="K27" i="36"/>
  <c r="K28" i="36"/>
  <c r="K29" i="36"/>
  <c r="K30" i="36"/>
  <c r="K31" i="36"/>
  <c r="K32" i="36"/>
  <c r="K34" i="36"/>
  <c r="K35" i="36"/>
  <c r="K36" i="36"/>
  <c r="K37" i="36"/>
  <c r="K39" i="36"/>
  <c r="K40" i="36"/>
  <c r="K43" i="36"/>
  <c r="K44" i="36"/>
  <c r="K45" i="36"/>
  <c r="K46" i="36"/>
  <c r="K47" i="36"/>
  <c r="K48" i="36"/>
  <c r="K49" i="36"/>
  <c r="K50" i="36"/>
  <c r="K51" i="36"/>
  <c r="K52" i="36"/>
  <c r="K53" i="36"/>
  <c r="K4" i="36"/>
  <c r="K56" i="36"/>
  <c r="K57" i="36"/>
  <c r="K58" i="36"/>
  <c r="K60" i="36"/>
  <c r="K62" i="36"/>
  <c r="K64" i="36"/>
  <c r="K65" i="36"/>
  <c r="K66" i="36"/>
  <c r="L4" i="36"/>
  <c r="L5" i="36"/>
  <c r="D20" i="9" s="1"/>
  <c r="L6" i="36"/>
  <c r="L7" i="36"/>
  <c r="L8" i="36"/>
  <c r="L9" i="36"/>
  <c r="L10" i="36"/>
  <c r="L11" i="36"/>
  <c r="L12" i="36"/>
  <c r="L13" i="36"/>
  <c r="L14" i="36"/>
  <c r="L15" i="36"/>
  <c r="L16" i="36"/>
  <c r="L17" i="36"/>
  <c r="L18" i="36"/>
  <c r="L20" i="36"/>
  <c r="L21" i="36"/>
  <c r="L22" i="36"/>
  <c r="L23" i="36"/>
  <c r="L24" i="36"/>
  <c r="L25" i="36"/>
  <c r="L26" i="36"/>
  <c r="L27" i="36"/>
  <c r="L28" i="36"/>
  <c r="L29" i="36"/>
  <c r="L30" i="36"/>
  <c r="L31" i="36"/>
  <c r="L32" i="36"/>
  <c r="L33" i="36"/>
  <c r="L34" i="36"/>
  <c r="L35" i="36"/>
  <c r="L36" i="36"/>
  <c r="L37" i="36"/>
  <c r="L38" i="36"/>
  <c r="L39" i="36"/>
  <c r="L40" i="36"/>
  <c r="L41" i="36"/>
  <c r="L42" i="36"/>
  <c r="L43" i="36"/>
  <c r="L44" i="36"/>
  <c r="L45" i="36"/>
  <c r="L46" i="36"/>
  <c r="L47" i="36"/>
  <c r="L48" i="36"/>
  <c r="L49" i="36"/>
  <c r="L50" i="36"/>
  <c r="L51" i="36"/>
  <c r="L52" i="36"/>
  <c r="L53" i="36"/>
  <c r="L54" i="36"/>
  <c r="L55" i="36"/>
  <c r="L56" i="36"/>
  <c r="L57" i="36"/>
  <c r="L58" i="36"/>
  <c r="L59" i="36"/>
  <c r="L60" i="36"/>
  <c r="L61" i="36"/>
  <c r="L62" i="36"/>
  <c r="L63" i="36"/>
  <c r="L64" i="36"/>
  <c r="L65" i="36"/>
  <c r="L66" i="36"/>
  <c r="L67" i="36"/>
  <c r="AM8" i="23" l="1"/>
  <c r="AM9" i="23"/>
  <c r="AM12" i="23"/>
  <c r="AM42" i="23"/>
  <c r="AM59" i="23"/>
  <c r="AM60" i="23"/>
  <c r="BF13" i="23" l="1"/>
  <c r="BF59" i="23" l="1"/>
  <c r="BF14" i="23"/>
  <c r="BF5" i="23"/>
  <c r="BF44" i="23" l="1"/>
  <c r="BF6" i="23"/>
  <c r="BF8" i="23"/>
  <c r="BF9" i="23"/>
  <c r="BF10" i="23"/>
  <c r="BF12" i="23"/>
  <c r="BF18" i="23"/>
  <c r="BF20" i="23"/>
  <c r="BF21" i="23"/>
  <c r="BF22" i="23"/>
  <c r="BF23" i="23"/>
  <c r="BF25" i="23"/>
  <c r="BF26" i="23"/>
  <c r="BF27" i="23"/>
  <c r="BF28" i="23"/>
  <c r="BF30" i="23"/>
  <c r="BF32" i="23"/>
  <c r="BF37" i="23"/>
  <c r="BF38" i="23"/>
  <c r="BF42" i="23"/>
  <c r="BF47" i="23"/>
  <c r="BF48" i="23"/>
  <c r="BF49" i="23"/>
  <c r="BF50" i="23"/>
  <c r="BF51" i="23"/>
  <c r="BF52" i="23"/>
  <c r="BF55" i="23"/>
  <c r="BF57" i="23"/>
  <c r="BF58" i="23"/>
  <c r="BF60" i="23"/>
  <c r="BF62" i="23"/>
  <c r="BF63" i="23"/>
  <c r="BF66" i="23"/>
  <c r="DY66" i="23"/>
  <c r="DQ66" i="23"/>
  <c r="DI66" i="23"/>
  <c r="CM66" i="23"/>
  <c r="CG66" i="23"/>
  <c r="CB66" i="23"/>
  <c r="BQ66" i="23"/>
  <c r="BK66" i="23"/>
  <c r="AY66" i="23"/>
  <c r="AB66" i="23"/>
  <c r="O66" i="23"/>
  <c r="K66" i="23"/>
  <c r="DY6" i="23" l="1"/>
  <c r="DY8" i="23"/>
  <c r="DY10" i="23"/>
  <c r="DY12" i="23"/>
  <c r="DY14" i="23"/>
  <c r="DY18" i="23"/>
  <c r="DY20" i="23"/>
  <c r="DY21" i="23"/>
  <c r="DY22" i="23"/>
  <c r="DY23" i="23"/>
  <c r="DY25" i="23"/>
  <c r="DY26" i="23"/>
  <c r="DY27" i="23"/>
  <c r="DY28" i="23"/>
  <c r="DY30" i="23"/>
  <c r="DY32" i="23"/>
  <c r="DY37" i="23"/>
  <c r="DY38" i="23"/>
  <c r="DY44" i="23"/>
  <c r="DY48" i="23"/>
  <c r="DY49" i="23"/>
  <c r="DY50" i="23"/>
  <c r="DY51" i="23"/>
  <c r="DY52" i="23"/>
  <c r="DY55" i="23"/>
  <c r="DY57" i="23"/>
  <c r="DY58" i="23"/>
  <c r="DY59" i="23"/>
  <c r="DY60" i="23"/>
  <c r="DY62" i="23"/>
  <c r="DY63" i="23"/>
  <c r="DY9" i="23"/>
  <c r="DY13" i="23"/>
  <c r="DY42" i="23"/>
  <c r="DY47" i="23"/>
  <c r="DQ6" i="23"/>
  <c r="DQ8" i="23"/>
  <c r="DQ10" i="23"/>
  <c r="DQ12" i="23"/>
  <c r="DQ14" i="23"/>
  <c r="DQ18" i="23"/>
  <c r="DQ20" i="23"/>
  <c r="DQ21" i="23"/>
  <c r="DQ22" i="23"/>
  <c r="DQ23" i="23"/>
  <c r="DQ25" i="23"/>
  <c r="DQ26" i="23"/>
  <c r="DQ27" i="23"/>
  <c r="DQ28" i="23"/>
  <c r="DQ30" i="23"/>
  <c r="DQ32" i="23"/>
  <c r="DQ37" i="23"/>
  <c r="DQ38" i="23"/>
  <c r="DQ44" i="23"/>
  <c r="DQ48" i="23"/>
  <c r="DQ49" i="23"/>
  <c r="DQ50" i="23"/>
  <c r="DQ51" i="23"/>
  <c r="DQ52" i="23"/>
  <c r="DQ55" i="23"/>
  <c r="DQ57" i="23"/>
  <c r="DQ58" i="23"/>
  <c r="DQ59" i="23"/>
  <c r="DQ60" i="23"/>
  <c r="DQ62" i="23"/>
  <c r="DQ63" i="23"/>
  <c r="DQ9" i="23"/>
  <c r="DQ13" i="23"/>
  <c r="DQ42" i="23"/>
  <c r="DQ47" i="23"/>
  <c r="DI6" i="23"/>
  <c r="DI8" i="23"/>
  <c r="DI10" i="23"/>
  <c r="DI12" i="23"/>
  <c r="DI14" i="23"/>
  <c r="DI18" i="23"/>
  <c r="DI20" i="23"/>
  <c r="DI21" i="23"/>
  <c r="DI22" i="23"/>
  <c r="DI23" i="23"/>
  <c r="DI25" i="23"/>
  <c r="DI26" i="23"/>
  <c r="DI27" i="23"/>
  <c r="DI28" i="23"/>
  <c r="DI30" i="23"/>
  <c r="DI32" i="23"/>
  <c r="DI37" i="23"/>
  <c r="DI38" i="23"/>
  <c r="DI44" i="23"/>
  <c r="DI48" i="23"/>
  <c r="DI49" i="23"/>
  <c r="DI50" i="23"/>
  <c r="DI51" i="23"/>
  <c r="DI52" i="23"/>
  <c r="DI55" i="23"/>
  <c r="DI57" i="23"/>
  <c r="DI58" i="23"/>
  <c r="DI59" i="23"/>
  <c r="DI60" i="23"/>
  <c r="DI62" i="23"/>
  <c r="DI63" i="23"/>
  <c r="DI9" i="23"/>
  <c r="DI13" i="23"/>
  <c r="DI42" i="23"/>
  <c r="DI47" i="23"/>
  <c r="DA6" i="23"/>
  <c r="DA8" i="23"/>
  <c r="DA10" i="23"/>
  <c r="DA12" i="23"/>
  <c r="DA14" i="23"/>
  <c r="DA18" i="23"/>
  <c r="DA20" i="23"/>
  <c r="DA21" i="23"/>
  <c r="DA22" i="23"/>
  <c r="DA23" i="23"/>
  <c r="DA25" i="23"/>
  <c r="DA26" i="23"/>
  <c r="DA27" i="23"/>
  <c r="DA28" i="23"/>
  <c r="DA30" i="23"/>
  <c r="DA32" i="23"/>
  <c r="DA37" i="23"/>
  <c r="DA38" i="23"/>
  <c r="DA44" i="23"/>
  <c r="DA48" i="23"/>
  <c r="DA49" i="23"/>
  <c r="DA50" i="23"/>
  <c r="DA51" i="23"/>
  <c r="DA52" i="23"/>
  <c r="DA55" i="23"/>
  <c r="DA57" i="23"/>
  <c r="DA58" i="23"/>
  <c r="DA59" i="23"/>
  <c r="DA60" i="23"/>
  <c r="DA62" i="23"/>
  <c r="DA63" i="23"/>
  <c r="DA9" i="23"/>
  <c r="DA13" i="23"/>
  <c r="DA42" i="23"/>
  <c r="DA47" i="23"/>
  <c r="DA66" i="23"/>
  <c r="CT6" i="23"/>
  <c r="CT8" i="23"/>
  <c r="CT10" i="23"/>
  <c r="CT12" i="23"/>
  <c r="CT14" i="23"/>
  <c r="CT18" i="23"/>
  <c r="CT20" i="23"/>
  <c r="CT21" i="23"/>
  <c r="CT22" i="23"/>
  <c r="CT23" i="23"/>
  <c r="CT25" i="23"/>
  <c r="CT26" i="23"/>
  <c r="CT27" i="23"/>
  <c r="CT28" i="23"/>
  <c r="CT30" i="23"/>
  <c r="CT32" i="23"/>
  <c r="CT37" i="23"/>
  <c r="CT38" i="23"/>
  <c r="CT44" i="23"/>
  <c r="CT48" i="23"/>
  <c r="CT49" i="23"/>
  <c r="CT50" i="23"/>
  <c r="CT51" i="23"/>
  <c r="CT52" i="23"/>
  <c r="CT55" i="23"/>
  <c r="CT57" i="23"/>
  <c r="CT58" i="23"/>
  <c r="CT59" i="23"/>
  <c r="CT60" i="23"/>
  <c r="CT62" i="23"/>
  <c r="CT63" i="23"/>
  <c r="CT9" i="23"/>
  <c r="CT13" i="23"/>
  <c r="CT42" i="23"/>
  <c r="CT47" i="23"/>
  <c r="CT66" i="23"/>
  <c r="CT5" i="23"/>
  <c r="CM55" i="23"/>
  <c r="CM6" i="23"/>
  <c r="CM8" i="23"/>
  <c r="CM10" i="23"/>
  <c r="CM12" i="23"/>
  <c r="CM14" i="23"/>
  <c r="CM18" i="23"/>
  <c r="CM20" i="23"/>
  <c r="CM21" i="23"/>
  <c r="CM22" i="23"/>
  <c r="CM23" i="23"/>
  <c r="CM25" i="23"/>
  <c r="CM26" i="23"/>
  <c r="CM27" i="23"/>
  <c r="CM28" i="23"/>
  <c r="CM30" i="23"/>
  <c r="CM32" i="23"/>
  <c r="CM38" i="23"/>
  <c r="CM44" i="23"/>
  <c r="CM48" i="23"/>
  <c r="CM49" i="23"/>
  <c r="CM50" i="23"/>
  <c r="CM51" i="23"/>
  <c r="CM52" i="23"/>
  <c r="CM57" i="23"/>
  <c r="CM58" i="23"/>
  <c r="CM59" i="23"/>
  <c r="CM60" i="23"/>
  <c r="CM62" i="23"/>
  <c r="CM63" i="23"/>
  <c r="CM9" i="23"/>
  <c r="CM13" i="23"/>
  <c r="CM42" i="23"/>
  <c r="CM47" i="23"/>
  <c r="CG6" i="23"/>
  <c r="CG8" i="23"/>
  <c r="CG10" i="23"/>
  <c r="CG12" i="23"/>
  <c r="CG14" i="23"/>
  <c r="CG18" i="23"/>
  <c r="CG20" i="23"/>
  <c r="CG21" i="23"/>
  <c r="CG22" i="23"/>
  <c r="CG23" i="23"/>
  <c r="CG25" i="23"/>
  <c r="CG26" i="23"/>
  <c r="CG27" i="23"/>
  <c r="CG28" i="23"/>
  <c r="CG30" i="23"/>
  <c r="CG32" i="23"/>
  <c r="CG37" i="23"/>
  <c r="CG38" i="23"/>
  <c r="CG44" i="23"/>
  <c r="CG48" i="23"/>
  <c r="CG49" i="23"/>
  <c r="CG50" i="23"/>
  <c r="CG51" i="23"/>
  <c r="CG52" i="23"/>
  <c r="CG55" i="23"/>
  <c r="CG57" i="23"/>
  <c r="CG58" i="23"/>
  <c r="CG59" i="23"/>
  <c r="CG60" i="23"/>
  <c r="CG62" i="23"/>
  <c r="CG63" i="23"/>
  <c r="CG9" i="23"/>
  <c r="CG13" i="23"/>
  <c r="CG42" i="23"/>
  <c r="CG47" i="23"/>
  <c r="CB6" i="23"/>
  <c r="CB8" i="23"/>
  <c r="CB10" i="23"/>
  <c r="CB12" i="23"/>
  <c r="CB14" i="23"/>
  <c r="CB18" i="23"/>
  <c r="CB20" i="23"/>
  <c r="CB21" i="23"/>
  <c r="CB22" i="23"/>
  <c r="CB23" i="23"/>
  <c r="CB25" i="23"/>
  <c r="CB26" i="23"/>
  <c r="CB27" i="23"/>
  <c r="CB28" i="23"/>
  <c r="CB30" i="23"/>
  <c r="CB32" i="23"/>
  <c r="CB37" i="23"/>
  <c r="CB38" i="23"/>
  <c r="CB44" i="23"/>
  <c r="CB48" i="23"/>
  <c r="CB49" i="23"/>
  <c r="CB50" i="23"/>
  <c r="CB51" i="23"/>
  <c r="CB52" i="23"/>
  <c r="CB55" i="23"/>
  <c r="CB57" i="23"/>
  <c r="CB58" i="23"/>
  <c r="CB59" i="23"/>
  <c r="CB60" i="23"/>
  <c r="CB62" i="23"/>
  <c r="CB63" i="23"/>
  <c r="CB9" i="23"/>
  <c r="CB13" i="23"/>
  <c r="CB42" i="23"/>
  <c r="CB47" i="23"/>
  <c r="BW66" i="23"/>
  <c r="BW5" i="23"/>
  <c r="BW6" i="23"/>
  <c r="BW8" i="23"/>
  <c r="BW10" i="23"/>
  <c r="BW12" i="23"/>
  <c r="BW14" i="23"/>
  <c r="BW18" i="23"/>
  <c r="BW20" i="23"/>
  <c r="BW21" i="23"/>
  <c r="BW22" i="23"/>
  <c r="BW23" i="23"/>
  <c r="BW25" i="23"/>
  <c r="BW26" i="23"/>
  <c r="BW27" i="23"/>
  <c r="BW28" i="23"/>
  <c r="BW30" i="23"/>
  <c r="BW32" i="23"/>
  <c r="BW37" i="23"/>
  <c r="BW38" i="23"/>
  <c r="BW44" i="23"/>
  <c r="BW48" i="23"/>
  <c r="BW49" i="23"/>
  <c r="BW50" i="23"/>
  <c r="BW51" i="23"/>
  <c r="BW52" i="23"/>
  <c r="BW55" i="23"/>
  <c r="BW57" i="23"/>
  <c r="BW58" i="23"/>
  <c r="BW59" i="23"/>
  <c r="BW60" i="23"/>
  <c r="BW62" i="23"/>
  <c r="BW63" i="23"/>
  <c r="BW9" i="23"/>
  <c r="BW13" i="23"/>
  <c r="BW42" i="23"/>
  <c r="BW47" i="23"/>
  <c r="BQ6" i="23"/>
  <c r="BQ8" i="23"/>
  <c r="BQ10" i="23"/>
  <c r="BQ12" i="23"/>
  <c r="BQ14" i="23"/>
  <c r="BQ18" i="23"/>
  <c r="BQ20" i="23"/>
  <c r="BQ21" i="23"/>
  <c r="BQ22" i="23"/>
  <c r="BQ23" i="23"/>
  <c r="BQ25" i="23"/>
  <c r="BQ26" i="23"/>
  <c r="BQ27" i="23"/>
  <c r="BQ28" i="23"/>
  <c r="BQ30" i="23"/>
  <c r="BQ32" i="23"/>
  <c r="BQ37" i="23"/>
  <c r="BQ38" i="23"/>
  <c r="BQ44" i="23"/>
  <c r="BQ48" i="23"/>
  <c r="BQ49" i="23"/>
  <c r="BQ50" i="23"/>
  <c r="BQ51" i="23"/>
  <c r="BQ52" i="23"/>
  <c r="BQ55" i="23"/>
  <c r="BQ57" i="23"/>
  <c r="BQ58" i="23"/>
  <c r="BQ59" i="23"/>
  <c r="BQ60" i="23"/>
  <c r="BQ62" i="23"/>
  <c r="BQ63" i="23"/>
  <c r="BQ9" i="23"/>
  <c r="BQ13" i="23"/>
  <c r="BQ42" i="23"/>
  <c r="BQ47" i="23"/>
  <c r="BK49" i="23"/>
  <c r="BK6" i="23"/>
  <c r="BK8" i="23"/>
  <c r="BK10" i="23"/>
  <c r="BK12" i="23"/>
  <c r="BK14" i="23"/>
  <c r="BK18" i="23"/>
  <c r="BK20" i="23"/>
  <c r="BK21" i="23"/>
  <c r="BK22" i="23"/>
  <c r="BK23" i="23"/>
  <c r="BK25" i="23"/>
  <c r="BK26" i="23"/>
  <c r="BK27" i="23"/>
  <c r="BK28" i="23"/>
  <c r="BK30" i="23"/>
  <c r="BK32" i="23"/>
  <c r="BK37" i="23"/>
  <c r="BK38" i="23"/>
  <c r="BK44" i="23"/>
  <c r="BK48" i="23"/>
  <c r="BK50" i="23"/>
  <c r="BK51" i="23"/>
  <c r="BK52" i="23"/>
  <c r="BK55" i="23"/>
  <c r="BK57" i="23"/>
  <c r="BK58" i="23"/>
  <c r="BK59" i="23"/>
  <c r="BK60" i="23"/>
  <c r="BK62" i="23"/>
  <c r="BK63" i="23"/>
  <c r="BK9" i="23"/>
  <c r="BK13" i="23"/>
  <c r="BK42" i="23"/>
  <c r="BK47" i="23"/>
  <c r="AY5" i="23"/>
  <c r="AM38" i="23"/>
  <c r="BK5" i="23"/>
  <c r="AY6" i="23"/>
  <c r="AY8" i="23"/>
  <c r="AY10" i="23"/>
  <c r="AY12" i="23"/>
  <c r="AY14" i="23"/>
  <c r="AY18" i="23"/>
  <c r="AY20" i="23"/>
  <c r="AY21" i="23"/>
  <c r="AY22" i="23"/>
  <c r="AY23" i="23"/>
  <c r="AY25" i="23"/>
  <c r="AY26" i="23"/>
  <c r="AY27" i="23"/>
  <c r="AY28" i="23"/>
  <c r="AY30" i="23"/>
  <c r="AY32" i="23"/>
  <c r="AY37" i="23"/>
  <c r="AY38" i="23"/>
  <c r="AY44" i="23"/>
  <c r="AY48" i="23"/>
  <c r="AY49" i="23"/>
  <c r="AY50" i="23"/>
  <c r="AY51" i="23"/>
  <c r="AY52" i="23"/>
  <c r="AY55" i="23"/>
  <c r="AY57" i="23"/>
  <c r="AY58" i="23"/>
  <c r="AY59" i="23"/>
  <c r="AY60" i="23"/>
  <c r="AY62" i="23"/>
  <c r="AY63" i="23"/>
  <c r="AY9" i="23"/>
  <c r="AY13" i="23"/>
  <c r="AY42" i="23"/>
  <c r="AY47" i="23"/>
  <c r="AT66" i="23"/>
  <c r="AT6" i="23"/>
  <c r="AT8" i="23"/>
  <c r="AT10" i="23"/>
  <c r="AT12" i="23"/>
  <c r="AT14" i="23"/>
  <c r="AT18" i="23"/>
  <c r="AT20" i="23"/>
  <c r="AT22" i="23"/>
  <c r="AT23" i="23"/>
  <c r="AT26" i="23"/>
  <c r="AT27" i="23"/>
  <c r="AT28" i="23"/>
  <c r="AT30" i="23"/>
  <c r="AT32" i="23"/>
  <c r="AT38" i="23"/>
  <c r="AT44" i="23"/>
  <c r="AT48" i="23"/>
  <c r="AT49" i="23"/>
  <c r="AT50" i="23"/>
  <c r="AT51" i="23"/>
  <c r="AT52" i="23"/>
  <c r="AT55" i="23"/>
  <c r="AT57" i="23"/>
  <c r="AT58" i="23"/>
  <c r="AT59" i="23"/>
  <c r="AT60" i="23"/>
  <c r="AT62" i="23"/>
  <c r="AT63" i="23"/>
  <c r="AT9" i="23"/>
  <c r="AT13" i="23"/>
  <c r="AT42" i="23"/>
  <c r="AT47" i="23"/>
  <c r="AM5" i="23"/>
  <c r="AM6" i="23"/>
  <c r="AM10" i="23"/>
  <c r="AM14" i="23"/>
  <c r="AM18" i="23"/>
  <c r="AM20" i="23"/>
  <c r="AM21" i="23"/>
  <c r="AM22" i="23"/>
  <c r="AM23" i="23"/>
  <c r="AM25" i="23"/>
  <c r="AM26" i="23"/>
  <c r="AM27" i="23"/>
  <c r="AM28" i="23"/>
  <c r="AM30" i="23"/>
  <c r="AM32" i="23"/>
  <c r="AM37" i="23"/>
  <c r="AM44" i="23"/>
  <c r="AM48" i="23"/>
  <c r="AM49" i="23"/>
  <c r="AM50" i="23"/>
  <c r="AM51" i="23"/>
  <c r="AM52" i="23"/>
  <c r="AM55" i="23"/>
  <c r="AM57" i="23"/>
  <c r="AM58" i="23"/>
  <c r="AM62" i="23"/>
  <c r="AM63" i="23"/>
  <c r="AM13" i="23"/>
  <c r="AM47" i="23"/>
  <c r="AM66" i="23"/>
  <c r="AH66" i="23"/>
  <c r="AH5" i="23"/>
  <c r="AH6" i="23"/>
  <c r="AH8" i="23"/>
  <c r="AH10" i="23"/>
  <c r="AH12" i="23"/>
  <c r="AH14" i="23"/>
  <c r="AH18" i="23"/>
  <c r="AH20" i="23"/>
  <c r="AH21" i="23"/>
  <c r="AH22" i="23"/>
  <c r="AH23" i="23"/>
  <c r="AH25" i="23"/>
  <c r="AH26" i="23"/>
  <c r="AH27" i="23"/>
  <c r="AH28" i="23"/>
  <c r="AH30" i="23"/>
  <c r="AH32" i="23"/>
  <c r="AH37" i="23"/>
  <c r="AH38" i="23"/>
  <c r="AH44" i="23"/>
  <c r="AH48" i="23"/>
  <c r="AH49" i="23"/>
  <c r="AH50" i="23"/>
  <c r="AH51" i="23"/>
  <c r="AH52" i="23"/>
  <c r="AH55" i="23"/>
  <c r="AH57" i="23"/>
  <c r="AH58" i="23"/>
  <c r="AH59" i="23"/>
  <c r="AH60" i="23"/>
  <c r="AH62" i="23"/>
  <c r="AH63" i="23"/>
  <c r="AH9" i="23"/>
  <c r="AH13" i="23"/>
  <c r="AH42" i="23"/>
  <c r="AH47" i="23"/>
  <c r="AB6" i="23"/>
  <c r="AB8" i="23"/>
  <c r="AB10" i="23"/>
  <c r="AB12" i="23"/>
  <c r="AB14" i="23"/>
  <c r="AB18" i="23"/>
  <c r="AB20" i="23"/>
  <c r="AB21" i="23"/>
  <c r="AB22" i="23"/>
  <c r="AB23" i="23"/>
  <c r="AB25" i="23"/>
  <c r="AB26" i="23"/>
  <c r="AB27" i="23"/>
  <c r="AB28" i="23"/>
  <c r="AB30" i="23"/>
  <c r="AB32" i="23"/>
  <c r="AB37" i="23"/>
  <c r="AB38" i="23"/>
  <c r="AB44" i="23"/>
  <c r="AB48" i="23"/>
  <c r="AB50" i="23"/>
  <c r="AB51" i="23"/>
  <c r="AB52" i="23"/>
  <c r="AB55" i="23"/>
  <c r="AB57" i="23"/>
  <c r="AB58" i="23"/>
  <c r="AB59" i="23"/>
  <c r="AB60" i="23"/>
  <c r="AB62" i="23"/>
  <c r="AB63" i="23"/>
  <c r="AB9" i="23"/>
  <c r="AB13" i="23"/>
  <c r="AB42" i="23"/>
  <c r="AB47" i="23"/>
  <c r="W66" i="23"/>
  <c r="W5" i="23"/>
  <c r="W6" i="23"/>
  <c r="W8" i="23"/>
  <c r="W10" i="23"/>
  <c r="W12" i="23"/>
  <c r="W14" i="23"/>
  <c r="W18" i="23"/>
  <c r="W20" i="23"/>
  <c r="W21" i="23"/>
  <c r="W22" i="23"/>
  <c r="W23" i="23"/>
  <c r="W25" i="23"/>
  <c r="W26" i="23"/>
  <c r="W27" i="23"/>
  <c r="W28" i="23"/>
  <c r="W30" i="23"/>
  <c r="W32" i="23"/>
  <c r="W37" i="23"/>
  <c r="W38" i="23"/>
  <c r="W44" i="23"/>
  <c r="W48" i="23"/>
  <c r="W49" i="23"/>
  <c r="W50" i="23"/>
  <c r="W51" i="23"/>
  <c r="W52" i="23"/>
  <c r="W55" i="23"/>
  <c r="W57" i="23"/>
  <c r="W58" i="23"/>
  <c r="W59" i="23"/>
  <c r="W60" i="23"/>
  <c r="W62" i="23"/>
  <c r="W63" i="23"/>
  <c r="W9" i="23"/>
  <c r="W13" i="23"/>
  <c r="W42" i="23"/>
  <c r="W47" i="23"/>
  <c r="O58" i="23"/>
  <c r="O37" i="23"/>
  <c r="O38" i="23"/>
  <c r="O44" i="23"/>
  <c r="O48" i="23"/>
  <c r="O49" i="23"/>
  <c r="O50" i="23"/>
  <c r="O51" i="23"/>
  <c r="O52" i="23"/>
  <c r="O55" i="23"/>
  <c r="O57" i="23"/>
  <c r="O59" i="23"/>
  <c r="O60" i="23"/>
  <c r="O62" i="23"/>
  <c r="O63" i="23"/>
  <c r="O9" i="23"/>
  <c r="O13" i="23"/>
  <c r="O42" i="23"/>
  <c r="O47" i="23"/>
  <c r="O6" i="23"/>
  <c r="O8" i="23"/>
  <c r="O10" i="23"/>
  <c r="O12" i="23"/>
  <c r="O14" i="23"/>
  <c r="O18" i="23"/>
  <c r="O20" i="23"/>
  <c r="O21" i="23"/>
  <c r="O22" i="23"/>
  <c r="O23" i="23"/>
  <c r="O25" i="23"/>
  <c r="O26" i="23"/>
  <c r="O27" i="23"/>
  <c r="O28" i="23"/>
  <c r="O30" i="23"/>
  <c r="O32" i="23"/>
  <c r="K52" i="23"/>
  <c r="K18" i="23"/>
  <c r="K20" i="23"/>
  <c r="K21" i="23"/>
  <c r="K22" i="23"/>
  <c r="K23" i="23"/>
  <c r="K25" i="23"/>
  <c r="K26" i="23"/>
  <c r="K27" i="23"/>
  <c r="K28" i="23"/>
  <c r="K30" i="23"/>
  <c r="K32" i="23"/>
  <c r="K37" i="23"/>
  <c r="K38" i="23"/>
  <c r="K44" i="23"/>
  <c r="K48" i="23"/>
  <c r="K49" i="23"/>
  <c r="K50" i="23"/>
  <c r="K51" i="23"/>
  <c r="K55" i="23"/>
  <c r="K57" i="23"/>
  <c r="K58" i="23"/>
  <c r="K59" i="23"/>
  <c r="K60" i="23"/>
  <c r="K62" i="23"/>
  <c r="K63" i="23"/>
  <c r="K9" i="23"/>
  <c r="K13" i="23"/>
  <c r="K42" i="23"/>
  <c r="K47" i="23"/>
  <c r="K6" i="23"/>
  <c r="K8" i="23"/>
  <c r="K10" i="23"/>
  <c r="K12" i="23"/>
  <c r="M56" i="35" l="1"/>
  <c r="M58" i="35" s="1"/>
  <c r="T58" i="35"/>
  <c r="S56" i="35"/>
  <c r="S57" i="35" s="1"/>
  <c r="J61" i="35"/>
  <c r="J60" i="35"/>
  <c r="X58" i="35"/>
  <c r="H58" i="35"/>
  <c r="O57" i="35"/>
  <c r="O59" i="35" s="1"/>
  <c r="N57" i="35"/>
  <c r="N59" i="35" s="1"/>
  <c r="M57" i="35"/>
  <c r="M59" i="35" s="1"/>
  <c r="H57" i="35"/>
  <c r="C57" i="35"/>
  <c r="W56" i="35"/>
  <c r="W57" i="35" s="1"/>
  <c r="O56" i="35"/>
  <c r="O58" i="35" s="1"/>
  <c r="N56" i="35"/>
  <c r="N58" i="35" s="1"/>
  <c r="J56" i="35"/>
  <c r="H56" i="35"/>
  <c r="C56" i="35"/>
  <c r="C55" i="35"/>
  <c r="H60" i="35" l="1"/>
  <c r="G56" i="35" s="1"/>
  <c r="T59" i="35"/>
  <c r="X59" i="35"/>
  <c r="G57" i="35"/>
  <c r="G58" i="35"/>
  <c r="BS75" i="34" l="1"/>
  <c r="BT58" i="34"/>
  <c r="BT59" i="34" s="1"/>
  <c r="BT60" i="34"/>
  <c r="BT61" i="34" s="1"/>
  <c r="EK63" i="34"/>
  <c r="EJ63" i="34"/>
  <c r="EI63" i="34"/>
  <c r="EE63" i="34"/>
  <c r="ED63" i="34"/>
  <c r="DY63" i="34"/>
  <c r="DX63" i="34"/>
  <c r="DW63" i="34"/>
  <c r="DV63" i="34"/>
  <c r="DR63" i="34"/>
  <c r="DQ63" i="34"/>
  <c r="DP63" i="34"/>
  <c r="DO63" i="34"/>
  <c r="DN63" i="34"/>
  <c r="DJ63" i="34"/>
  <c r="DI63" i="34"/>
  <c r="DH63" i="34"/>
  <c r="DG63" i="34"/>
  <c r="DF63" i="34"/>
  <c r="DB63" i="34"/>
  <c r="DA63" i="34"/>
  <c r="CZ63" i="34"/>
  <c r="CY63" i="34"/>
  <c r="CX63" i="34"/>
  <c r="CT63" i="34"/>
  <c r="CS63" i="34"/>
  <c r="CR63" i="34"/>
  <c r="CQ63" i="34"/>
  <c r="CM63" i="34"/>
  <c r="CL63" i="34"/>
  <c r="CK63" i="34"/>
  <c r="CJ63" i="34"/>
  <c r="CF63" i="34"/>
  <c r="CE63" i="34"/>
  <c r="CD63" i="34"/>
  <c r="BZ63" i="34"/>
  <c r="BY63" i="34"/>
  <c r="BU63" i="34"/>
  <c r="BT63" i="34"/>
  <c r="BP63" i="34"/>
  <c r="BO63" i="34"/>
  <c r="BN63" i="34"/>
  <c r="BJ63" i="34"/>
  <c r="BI63" i="34"/>
  <c r="BH63" i="34"/>
  <c r="BD63" i="34"/>
  <c r="AZ63" i="34"/>
  <c r="AY63" i="34"/>
  <c r="AX63" i="34"/>
  <c r="AW63" i="34"/>
  <c r="AS63" i="34"/>
  <c r="AR63" i="34"/>
  <c r="AN63" i="34"/>
  <c r="AM63" i="34"/>
  <c r="AL63" i="34"/>
  <c r="AK63" i="34"/>
  <c r="AG63" i="34"/>
  <c r="AF63" i="34"/>
  <c r="AB63" i="34"/>
  <c r="AA63" i="34"/>
  <c r="Z63" i="34"/>
  <c r="V63" i="34"/>
  <c r="U63" i="34"/>
  <c r="Q63" i="34"/>
  <c r="P63" i="34"/>
  <c r="O63" i="34"/>
  <c r="N63" i="34"/>
  <c r="M63" i="34"/>
  <c r="I63" i="34"/>
  <c r="EK62" i="34"/>
  <c r="EJ62" i="34"/>
  <c r="EI62" i="34"/>
  <c r="EE62" i="34"/>
  <c r="ED62" i="34"/>
  <c r="DY62" i="34"/>
  <c r="DX62" i="34"/>
  <c r="DW62" i="34"/>
  <c r="DV62" i="34"/>
  <c r="DR62" i="34"/>
  <c r="DQ62" i="34"/>
  <c r="DP62" i="34"/>
  <c r="DO62" i="34"/>
  <c r="DN62" i="34"/>
  <c r="DJ62" i="34"/>
  <c r="DI62" i="34"/>
  <c r="DH62" i="34"/>
  <c r="DG62" i="34"/>
  <c r="DF62" i="34"/>
  <c r="DB62" i="34"/>
  <c r="DA62" i="34"/>
  <c r="CZ62" i="34"/>
  <c r="CY62" i="34"/>
  <c r="CX62" i="34"/>
  <c r="CT62" i="34"/>
  <c r="CS62" i="34"/>
  <c r="CR62" i="34"/>
  <c r="CQ62" i="34"/>
  <c r="CM62" i="34"/>
  <c r="CL62" i="34"/>
  <c r="CK62" i="34"/>
  <c r="CJ62" i="34"/>
  <c r="CF62" i="34"/>
  <c r="CE62" i="34"/>
  <c r="CD62" i="34"/>
  <c r="BZ62" i="34"/>
  <c r="BY62" i="34"/>
  <c r="BU62" i="34"/>
  <c r="BT62" i="34"/>
  <c r="BP62" i="34"/>
  <c r="BO62" i="34"/>
  <c r="BN62" i="34"/>
  <c r="BJ62" i="34"/>
  <c r="BI62" i="34"/>
  <c r="BH62" i="34"/>
  <c r="BD62" i="34"/>
  <c r="AZ62" i="34"/>
  <c r="AY62" i="34"/>
  <c r="AX62" i="34"/>
  <c r="AW62" i="34"/>
  <c r="AS62" i="34"/>
  <c r="AR62" i="34"/>
  <c r="AN62" i="34"/>
  <c r="AM62" i="34"/>
  <c r="AL62" i="34"/>
  <c r="AK62" i="34"/>
  <c r="AG62" i="34"/>
  <c r="AF62" i="34"/>
  <c r="AB62" i="34"/>
  <c r="AA62" i="34"/>
  <c r="Z62" i="34"/>
  <c r="V62" i="34"/>
  <c r="U62" i="34"/>
  <c r="Q62" i="34"/>
  <c r="P62" i="34"/>
  <c r="O62" i="34"/>
  <c r="N62" i="34"/>
  <c r="M62" i="34"/>
  <c r="I62" i="34"/>
  <c r="EE60" i="34"/>
  <c r="EE61" i="34" s="1"/>
  <c r="ED60" i="34"/>
  <c r="ED61" i="34" s="1"/>
  <c r="DA60" i="34"/>
  <c r="BU60" i="34"/>
  <c r="BU61" i="34" s="1"/>
  <c r="AZ60" i="34"/>
  <c r="AY60" i="34"/>
  <c r="AX60" i="34"/>
  <c r="AW60" i="34"/>
  <c r="AS60" i="34"/>
  <c r="AR60" i="34"/>
  <c r="AN60" i="34"/>
  <c r="AM60" i="34"/>
  <c r="AL60" i="34"/>
  <c r="AK60" i="34"/>
  <c r="EK58" i="34"/>
  <c r="EK59" i="34" s="1"/>
  <c r="EJ58" i="34"/>
  <c r="EJ59" i="34" s="1"/>
  <c r="EI58" i="34"/>
  <c r="EI59" i="34" s="1"/>
  <c r="EE58" i="34"/>
  <c r="EE59" i="34" s="1"/>
  <c r="ED58" i="34"/>
  <c r="ED59" i="34" s="1"/>
  <c r="DY58" i="34"/>
  <c r="DY59" i="34" s="1"/>
  <c r="DX58" i="34"/>
  <c r="DX59" i="34" s="1"/>
  <c r="DW58" i="34"/>
  <c r="DW59" i="34" s="1"/>
  <c r="DV58" i="34"/>
  <c r="DV59" i="34" s="1"/>
  <c r="DR58" i="34"/>
  <c r="DR59" i="34" s="1"/>
  <c r="DQ58" i="34"/>
  <c r="DQ59" i="34" s="1"/>
  <c r="DP58" i="34"/>
  <c r="DP59" i="34" s="1"/>
  <c r="DO58" i="34"/>
  <c r="DO59" i="34" s="1"/>
  <c r="DN58" i="34"/>
  <c r="DN59" i="34" s="1"/>
  <c r="DJ58" i="34"/>
  <c r="DJ59" i="34" s="1"/>
  <c r="DI58" i="34"/>
  <c r="DI59" i="34" s="1"/>
  <c r="DH58" i="34"/>
  <c r="DH59" i="34" s="1"/>
  <c r="DG58" i="34"/>
  <c r="DG59" i="34" s="1"/>
  <c r="DF58" i="34"/>
  <c r="DF59" i="34" s="1"/>
  <c r="DB58" i="34"/>
  <c r="DB59" i="34" s="1"/>
  <c r="DA58" i="34"/>
  <c r="DA59" i="34" s="1"/>
  <c r="CZ58" i="34"/>
  <c r="CZ59" i="34" s="1"/>
  <c r="CY58" i="34"/>
  <c r="CY59" i="34" s="1"/>
  <c r="CX58" i="34"/>
  <c r="CX59" i="34" s="1"/>
  <c r="CT58" i="34"/>
  <c r="CT59" i="34" s="1"/>
  <c r="CS58" i="34"/>
  <c r="CS59" i="34" s="1"/>
  <c r="CR58" i="34"/>
  <c r="CR59" i="34" s="1"/>
  <c r="CQ58" i="34"/>
  <c r="CQ59" i="34" s="1"/>
  <c r="CM58" i="34"/>
  <c r="CM59" i="34" s="1"/>
  <c r="CL58" i="34"/>
  <c r="CL59" i="34" s="1"/>
  <c r="CK58" i="34"/>
  <c r="CK59" i="34" s="1"/>
  <c r="CJ58" i="34"/>
  <c r="CJ59" i="34" s="1"/>
  <c r="CF58" i="34"/>
  <c r="CF59" i="34" s="1"/>
  <c r="CE58" i="34"/>
  <c r="CE59" i="34" s="1"/>
  <c r="CD58" i="34"/>
  <c r="CD59" i="34" s="1"/>
  <c r="BZ58" i="34"/>
  <c r="BZ59" i="34" s="1"/>
  <c r="BY58" i="34"/>
  <c r="BY59" i="34" s="1"/>
  <c r="BU58" i="34"/>
  <c r="BU59" i="34" s="1"/>
  <c r="BP58" i="34"/>
  <c r="BP59" i="34" s="1"/>
  <c r="BO58" i="34"/>
  <c r="BO59" i="34" s="1"/>
  <c r="BN58" i="34"/>
  <c r="BN59" i="34" s="1"/>
  <c r="BJ58" i="34"/>
  <c r="BJ59" i="34" s="1"/>
  <c r="BI58" i="34"/>
  <c r="BI59" i="34" s="1"/>
  <c r="BH58" i="34"/>
  <c r="BH59" i="34" s="1"/>
  <c r="BD58" i="34"/>
  <c r="BD59" i="34" s="1"/>
  <c r="AZ58" i="34"/>
  <c r="AZ59" i="34" s="1"/>
  <c r="AY58" i="34"/>
  <c r="AY59" i="34" s="1"/>
  <c r="AX58" i="34"/>
  <c r="AX59" i="34" s="1"/>
  <c r="AW58" i="34"/>
  <c r="AW59" i="34" s="1"/>
  <c r="AS58" i="34"/>
  <c r="AS59" i="34" s="1"/>
  <c r="AR58" i="34"/>
  <c r="AR59" i="34" s="1"/>
  <c r="AN58" i="34"/>
  <c r="AN59" i="34" s="1"/>
  <c r="AM58" i="34"/>
  <c r="AM59" i="34" s="1"/>
  <c r="AL58" i="34"/>
  <c r="AL59" i="34" s="1"/>
  <c r="AK58" i="34"/>
  <c r="AK59" i="34" s="1"/>
  <c r="AG58" i="34"/>
  <c r="AG59" i="34" s="1"/>
  <c r="AF58" i="34"/>
  <c r="AF59" i="34" s="1"/>
  <c r="AB58" i="34"/>
  <c r="AB59" i="34" s="1"/>
  <c r="AA58" i="34"/>
  <c r="AA59" i="34" s="1"/>
  <c r="Z58" i="34"/>
  <c r="Z59" i="34" s="1"/>
  <c r="V58" i="34"/>
  <c r="V59" i="34" s="1"/>
  <c r="U58" i="34"/>
  <c r="U59" i="34" s="1"/>
  <c r="Q58" i="34"/>
  <c r="Q59" i="34" s="1"/>
  <c r="P58" i="34"/>
  <c r="P59" i="34" s="1"/>
  <c r="O58" i="34"/>
  <c r="O59" i="34" s="1"/>
  <c r="N58" i="34"/>
  <c r="N59" i="34" s="1"/>
  <c r="M58" i="34"/>
  <c r="M59" i="34" s="1"/>
  <c r="I58" i="34"/>
  <c r="I59" i="34" s="1"/>
  <c r="EK57" i="34"/>
  <c r="EJ57" i="34"/>
  <c r="EI57" i="34"/>
  <c r="EE57" i="34"/>
  <c r="ED57" i="34"/>
  <c r="DY57" i="34"/>
  <c r="DX57" i="34"/>
  <c r="DW57" i="34"/>
  <c r="DV57" i="34"/>
  <c r="DR57" i="34"/>
  <c r="DQ57" i="34"/>
  <c r="DP57" i="34"/>
  <c r="DO57" i="34"/>
  <c r="DN57" i="34"/>
  <c r="DJ57" i="34"/>
  <c r="DI57" i="34"/>
  <c r="DH57" i="34"/>
  <c r="DG57" i="34"/>
  <c r="DF57" i="34"/>
  <c r="DB57" i="34"/>
  <c r="DA57" i="34"/>
  <c r="CZ57" i="34"/>
  <c r="CY57" i="34"/>
  <c r="CX57" i="34"/>
  <c r="CT57" i="34"/>
  <c r="CS57" i="34"/>
  <c r="CR57" i="34"/>
  <c r="CQ57" i="34"/>
  <c r="CM57" i="34"/>
  <c r="CL57" i="34"/>
  <c r="CK57" i="34"/>
  <c r="CJ57" i="34"/>
  <c r="CF57" i="34"/>
  <c r="CE57" i="34"/>
  <c r="CD57" i="34"/>
  <c r="BZ57" i="34"/>
  <c r="BY57" i="34"/>
  <c r="BU57" i="34"/>
  <c r="BT57" i="34"/>
  <c r="BP57" i="34"/>
  <c r="BO57" i="34"/>
  <c r="BN57" i="34"/>
  <c r="BJ57" i="34"/>
  <c r="BI57" i="34"/>
  <c r="BH57" i="34"/>
  <c r="BD57" i="34"/>
  <c r="AZ57" i="34"/>
  <c r="AY57" i="34"/>
  <c r="AX57" i="34"/>
  <c r="AW57" i="34"/>
  <c r="AS57" i="34"/>
  <c r="AR57" i="34"/>
  <c r="AN57" i="34"/>
  <c r="AM57" i="34"/>
  <c r="AL57" i="34"/>
  <c r="AK57" i="34"/>
  <c r="AG57" i="34"/>
  <c r="AF57" i="34"/>
  <c r="AB57" i="34"/>
  <c r="AA57" i="34"/>
  <c r="Z57" i="34"/>
  <c r="V57" i="34"/>
  <c r="U57" i="34"/>
  <c r="Q57" i="34"/>
  <c r="P57" i="34"/>
  <c r="O57" i="34"/>
  <c r="N57" i="34"/>
  <c r="M57" i="34"/>
  <c r="I57" i="34"/>
  <c r="EB56" i="34"/>
  <c r="EC53" i="34"/>
  <c r="DU53" i="34"/>
  <c r="DM53" i="34"/>
  <c r="DE53" i="34"/>
  <c r="CW53" i="34"/>
  <c r="CP53" i="34"/>
  <c r="CI53" i="34"/>
  <c r="CC53" i="34"/>
  <c r="BX53" i="34"/>
  <c r="BS53" i="34"/>
  <c r="BM53" i="34"/>
  <c r="BG53" i="34"/>
  <c r="BC53" i="34"/>
  <c r="AV53" i="34"/>
  <c r="AQ53" i="34"/>
  <c r="AJ53" i="34"/>
  <c r="AE53" i="34"/>
  <c r="Y53" i="34"/>
  <c r="T53" i="34"/>
  <c r="L53" i="34"/>
  <c r="H53" i="34"/>
  <c r="EC52" i="34"/>
  <c r="DU52" i="34"/>
  <c r="DM52" i="34"/>
  <c r="DE52" i="34"/>
  <c r="CW52" i="34"/>
  <c r="CP52" i="34"/>
  <c r="CI52" i="34"/>
  <c r="CC52" i="34"/>
  <c r="BX52" i="34"/>
  <c r="BS52" i="34"/>
  <c r="BM52" i="34"/>
  <c r="BG52" i="34"/>
  <c r="BC52" i="34"/>
  <c r="AV52" i="34"/>
  <c r="AQ52" i="34"/>
  <c r="AJ52" i="34"/>
  <c r="AE52" i="34"/>
  <c r="Y52" i="34"/>
  <c r="T52" i="34"/>
  <c r="L52" i="34"/>
  <c r="H52" i="34"/>
  <c r="EC51" i="34"/>
  <c r="DU51" i="34"/>
  <c r="DM51" i="34"/>
  <c r="DE51" i="34"/>
  <c r="CW51" i="34"/>
  <c r="CP51" i="34"/>
  <c r="CI51" i="34"/>
  <c r="CC51" i="34"/>
  <c r="BX51" i="34"/>
  <c r="BS51" i="34"/>
  <c r="BM51" i="34"/>
  <c r="BG51" i="34"/>
  <c r="BC51" i="34"/>
  <c r="AV51" i="34"/>
  <c r="AQ51" i="34"/>
  <c r="AJ51" i="34"/>
  <c r="AE51" i="34"/>
  <c r="Y51" i="34"/>
  <c r="T51" i="34"/>
  <c r="L51" i="34"/>
  <c r="H51" i="34"/>
  <c r="EC47" i="34"/>
  <c r="DU47" i="34"/>
  <c r="DM47" i="34"/>
  <c r="DE47" i="34"/>
  <c r="CW47" i="34"/>
  <c r="CP47" i="34"/>
  <c r="CI47" i="34"/>
  <c r="CC47" i="34"/>
  <c r="BX47" i="34"/>
  <c r="BS47" i="34"/>
  <c r="BM47" i="34"/>
  <c r="BG47" i="34"/>
  <c r="BC47" i="34"/>
  <c r="AV47" i="34"/>
  <c r="AQ47" i="34"/>
  <c r="AJ47" i="34"/>
  <c r="AE47" i="34"/>
  <c r="Y47" i="34"/>
  <c r="T47" i="34"/>
  <c r="L47" i="34"/>
  <c r="H47" i="34"/>
  <c r="EC46" i="34"/>
  <c r="DU46" i="34"/>
  <c r="DM46" i="34"/>
  <c r="DE46" i="34"/>
  <c r="CW46" i="34"/>
  <c r="CP46" i="34"/>
  <c r="CI46" i="34"/>
  <c r="CC46" i="34"/>
  <c r="BX46" i="34"/>
  <c r="BS46" i="34"/>
  <c r="BM46" i="34"/>
  <c r="BG46" i="34"/>
  <c r="BC46" i="34"/>
  <c r="AV46" i="34"/>
  <c r="AQ46" i="34"/>
  <c r="AJ46" i="34"/>
  <c r="AE46" i="34"/>
  <c r="Y46" i="34"/>
  <c r="T46" i="34"/>
  <c r="L46" i="34"/>
  <c r="H46" i="34"/>
  <c r="EC50" i="34"/>
  <c r="DU50" i="34"/>
  <c r="DM50" i="34"/>
  <c r="DE50" i="34"/>
  <c r="CW50" i="34"/>
  <c r="CP50" i="34"/>
  <c r="CI50" i="34"/>
  <c r="CC50" i="34"/>
  <c r="BX50" i="34"/>
  <c r="BS50" i="34"/>
  <c r="BM50" i="34"/>
  <c r="BG50" i="34"/>
  <c r="BC50" i="34"/>
  <c r="AV50" i="34"/>
  <c r="AQ50" i="34"/>
  <c r="AJ50" i="34"/>
  <c r="AE50" i="34"/>
  <c r="Y50" i="34"/>
  <c r="T50" i="34"/>
  <c r="L50" i="34"/>
  <c r="H50" i="34"/>
  <c r="EC31" i="34"/>
  <c r="DU31" i="34"/>
  <c r="DM31" i="34"/>
  <c r="DE31" i="34"/>
  <c r="CW31" i="34"/>
  <c r="CP31" i="34"/>
  <c r="CI31" i="34"/>
  <c r="CC31" i="34"/>
  <c r="BX31" i="34"/>
  <c r="BS31" i="34"/>
  <c r="BM31" i="34"/>
  <c r="BG31" i="34"/>
  <c r="BC31" i="34"/>
  <c r="AV31" i="34"/>
  <c r="AQ31" i="34"/>
  <c r="AJ31" i="34"/>
  <c r="AE31" i="34"/>
  <c r="Y31" i="34"/>
  <c r="T31" i="34"/>
  <c r="L31" i="34"/>
  <c r="H31" i="34"/>
  <c r="EC24" i="34"/>
  <c r="DU24" i="34"/>
  <c r="DM24" i="34"/>
  <c r="DE24" i="34"/>
  <c r="CW24" i="34"/>
  <c r="CP24" i="34"/>
  <c r="CI24" i="34"/>
  <c r="CC24" i="34"/>
  <c r="BX24" i="34"/>
  <c r="BS24" i="34"/>
  <c r="BM24" i="34"/>
  <c r="BG24" i="34"/>
  <c r="BC24" i="34"/>
  <c r="AV24" i="34"/>
  <c r="AQ24" i="34"/>
  <c r="AJ24" i="34"/>
  <c r="AE24" i="34"/>
  <c r="Y24" i="34"/>
  <c r="T24" i="34"/>
  <c r="L24" i="34"/>
  <c r="H24" i="34"/>
  <c r="EC13" i="34"/>
  <c r="DU13" i="34"/>
  <c r="DM13" i="34"/>
  <c r="DE13" i="34"/>
  <c r="CW13" i="34"/>
  <c r="CP13" i="34"/>
  <c r="CI13" i="34"/>
  <c r="CC13" i="34"/>
  <c r="BX13" i="34"/>
  <c r="BS13" i="34"/>
  <c r="BM13" i="34"/>
  <c r="BG13" i="34"/>
  <c r="BC13" i="34"/>
  <c r="AV13" i="34"/>
  <c r="AQ13" i="34"/>
  <c r="AJ13" i="34"/>
  <c r="AE13" i="34"/>
  <c r="Y13" i="34"/>
  <c r="T13" i="34"/>
  <c r="L13" i="34"/>
  <c r="H13" i="34"/>
  <c r="EC15" i="34"/>
  <c r="DU15" i="34"/>
  <c r="DM15" i="34"/>
  <c r="DE15" i="34"/>
  <c r="CW15" i="34"/>
  <c r="CP15" i="34"/>
  <c r="CI15" i="34"/>
  <c r="CC15" i="34"/>
  <c r="BX15" i="34"/>
  <c r="BS15" i="34"/>
  <c r="BM15" i="34"/>
  <c r="BG15" i="34"/>
  <c r="BC15" i="34"/>
  <c r="AV15" i="34"/>
  <c r="AQ15" i="34"/>
  <c r="AJ15" i="34"/>
  <c r="AE15" i="34"/>
  <c r="Y15" i="34"/>
  <c r="T15" i="34"/>
  <c r="L15" i="34"/>
  <c r="H15" i="34"/>
  <c r="EC16" i="34"/>
  <c r="DU16" i="34"/>
  <c r="DM16" i="34"/>
  <c r="DE16" i="34"/>
  <c r="CW16" i="34"/>
  <c r="CP16" i="34"/>
  <c r="CI16" i="34"/>
  <c r="CC16" i="34"/>
  <c r="BX16" i="34"/>
  <c r="BS16" i="34"/>
  <c r="BM16" i="34"/>
  <c r="BG16" i="34"/>
  <c r="BC16" i="34"/>
  <c r="AV16" i="34"/>
  <c r="AQ16" i="34"/>
  <c r="AJ16" i="34"/>
  <c r="AE16" i="34"/>
  <c r="Y16" i="34"/>
  <c r="T16" i="34"/>
  <c r="L16" i="34"/>
  <c r="H16" i="34"/>
  <c r="EC33" i="34"/>
  <c r="DU33" i="34"/>
  <c r="DM33" i="34"/>
  <c r="DE33" i="34"/>
  <c r="CW33" i="34"/>
  <c r="CP33" i="34"/>
  <c r="CI33" i="34"/>
  <c r="CC33" i="34"/>
  <c r="BX33" i="34"/>
  <c r="BS33" i="34"/>
  <c r="BM33" i="34"/>
  <c r="BG33" i="34"/>
  <c r="BC33" i="34"/>
  <c r="AV33" i="34"/>
  <c r="AQ33" i="34"/>
  <c r="AJ33" i="34"/>
  <c r="AE33" i="34"/>
  <c r="Y33" i="34"/>
  <c r="T33" i="34"/>
  <c r="L33" i="34"/>
  <c r="H33" i="34"/>
  <c r="EC45" i="34"/>
  <c r="DU45" i="34"/>
  <c r="DM45" i="34"/>
  <c r="DE45" i="34"/>
  <c r="CW45" i="34"/>
  <c r="CP45" i="34"/>
  <c r="CI45" i="34"/>
  <c r="CC45" i="34"/>
  <c r="BX45" i="34"/>
  <c r="BS45" i="34"/>
  <c r="BM45" i="34"/>
  <c r="BG45" i="34"/>
  <c r="BC45" i="34"/>
  <c r="AV45" i="34"/>
  <c r="AQ45" i="34"/>
  <c r="AJ45" i="34"/>
  <c r="AE45" i="34"/>
  <c r="Y45" i="34"/>
  <c r="T45" i="34"/>
  <c r="L45" i="34"/>
  <c r="H45" i="34"/>
  <c r="EC44" i="34"/>
  <c r="DU44" i="34"/>
  <c r="DM44" i="34"/>
  <c r="DE44" i="34"/>
  <c r="CW44" i="34"/>
  <c r="CP44" i="34"/>
  <c r="CI44" i="34"/>
  <c r="CC44" i="34"/>
  <c r="BX44" i="34"/>
  <c r="BS44" i="34"/>
  <c r="BM44" i="34"/>
  <c r="BG44" i="34"/>
  <c r="BC44" i="34"/>
  <c r="AV44" i="34"/>
  <c r="AQ44" i="34"/>
  <c r="AJ44" i="34"/>
  <c r="AE44" i="34"/>
  <c r="Y44" i="34"/>
  <c r="T44" i="34"/>
  <c r="L44" i="34"/>
  <c r="H44" i="34"/>
  <c r="EC43" i="34"/>
  <c r="DU43" i="34"/>
  <c r="DM43" i="34"/>
  <c r="DE43" i="34"/>
  <c r="CW43" i="34"/>
  <c r="CP43" i="34"/>
  <c r="CI43" i="34"/>
  <c r="CC43" i="34"/>
  <c r="BX43" i="34"/>
  <c r="BS43" i="34"/>
  <c r="BM43" i="34"/>
  <c r="BG43" i="34"/>
  <c r="BC43" i="34"/>
  <c r="AV43" i="34"/>
  <c r="AQ43" i="34"/>
  <c r="AJ43" i="34"/>
  <c r="AE43" i="34"/>
  <c r="Y43" i="34"/>
  <c r="T43" i="34"/>
  <c r="L43" i="34"/>
  <c r="H43" i="34"/>
  <c r="EC42" i="34"/>
  <c r="DU42" i="34"/>
  <c r="DM42" i="34"/>
  <c r="DE42" i="34"/>
  <c r="CW42" i="34"/>
  <c r="CP42" i="34"/>
  <c r="CI42" i="34"/>
  <c r="CC42" i="34"/>
  <c r="BX42" i="34"/>
  <c r="BS42" i="34"/>
  <c r="BM42" i="34"/>
  <c r="BG42" i="34"/>
  <c r="BC42" i="34"/>
  <c r="AV42" i="34"/>
  <c r="AQ42" i="34"/>
  <c r="AJ42" i="34"/>
  <c r="AE42" i="34"/>
  <c r="Y42" i="34"/>
  <c r="T42" i="34"/>
  <c r="L42" i="34"/>
  <c r="H42" i="34"/>
  <c r="EC32" i="34"/>
  <c r="DU32" i="34"/>
  <c r="DM32" i="34"/>
  <c r="DE32" i="34"/>
  <c r="CW32" i="34"/>
  <c r="CP32" i="34"/>
  <c r="CI32" i="34"/>
  <c r="CC32" i="34"/>
  <c r="BX32" i="34"/>
  <c r="BS32" i="34"/>
  <c r="BM32" i="34"/>
  <c r="BG32" i="34"/>
  <c r="BC32" i="34"/>
  <c r="AV32" i="34"/>
  <c r="AQ32" i="34"/>
  <c r="AJ32" i="34"/>
  <c r="AE32" i="34"/>
  <c r="Y32" i="34"/>
  <c r="T32" i="34"/>
  <c r="L32" i="34"/>
  <c r="H32" i="34"/>
  <c r="EC49" i="34"/>
  <c r="DU49" i="34"/>
  <c r="DM49" i="34"/>
  <c r="DE49" i="34"/>
  <c r="CW49" i="34"/>
  <c r="CP49" i="34"/>
  <c r="CI49" i="34"/>
  <c r="CC49" i="34"/>
  <c r="BX49" i="34"/>
  <c r="BS49" i="34"/>
  <c r="BM49" i="34"/>
  <c r="BG49" i="34"/>
  <c r="BC49" i="34"/>
  <c r="AV49" i="34"/>
  <c r="AQ49" i="34"/>
  <c r="AJ49" i="34"/>
  <c r="AE49" i="34"/>
  <c r="Y49" i="34"/>
  <c r="T49" i="34"/>
  <c r="L49" i="34"/>
  <c r="H49" i="34"/>
  <c r="EC36" i="34"/>
  <c r="DU36" i="34"/>
  <c r="DM36" i="34"/>
  <c r="DE36" i="34"/>
  <c r="CW36" i="34"/>
  <c r="CP36" i="34"/>
  <c r="CI36" i="34"/>
  <c r="CC36" i="34"/>
  <c r="BX36" i="34"/>
  <c r="BS36" i="34"/>
  <c r="BM36" i="34"/>
  <c r="BG36" i="34"/>
  <c r="BC36" i="34"/>
  <c r="AV36" i="34"/>
  <c r="AQ36" i="34"/>
  <c r="AJ36" i="34"/>
  <c r="AE36" i="34"/>
  <c r="Y36" i="34"/>
  <c r="T36" i="34"/>
  <c r="L36" i="34"/>
  <c r="H36" i="34"/>
  <c r="EC29" i="34"/>
  <c r="DU29" i="34"/>
  <c r="DM29" i="34"/>
  <c r="DE29" i="34"/>
  <c r="CW29" i="34"/>
  <c r="CP29" i="34"/>
  <c r="CI29" i="34"/>
  <c r="CC29" i="34"/>
  <c r="BX29" i="34"/>
  <c r="BS29" i="34"/>
  <c r="BM29" i="34"/>
  <c r="BG29" i="34"/>
  <c r="BC29" i="34"/>
  <c r="AV29" i="34"/>
  <c r="AQ29" i="34"/>
  <c r="AJ29" i="34"/>
  <c r="AE29" i="34"/>
  <c r="Y29" i="34"/>
  <c r="T29" i="34"/>
  <c r="L29" i="34"/>
  <c r="H29" i="34"/>
  <c r="EC35" i="34"/>
  <c r="DU35" i="34"/>
  <c r="DM35" i="34"/>
  <c r="DE35" i="34"/>
  <c r="CW35" i="34"/>
  <c r="CP35" i="34"/>
  <c r="CI35" i="34"/>
  <c r="CC35" i="34"/>
  <c r="BX35" i="34"/>
  <c r="BS35" i="34"/>
  <c r="BM35" i="34"/>
  <c r="BG35" i="34"/>
  <c r="BC35" i="34"/>
  <c r="AV35" i="34"/>
  <c r="AQ35" i="34"/>
  <c r="AJ35" i="34"/>
  <c r="AE35" i="34"/>
  <c r="Y35" i="34"/>
  <c r="T35" i="34"/>
  <c r="L35" i="34"/>
  <c r="H35" i="34"/>
  <c r="EC27" i="34"/>
  <c r="DU27" i="34"/>
  <c r="DM27" i="34"/>
  <c r="DE27" i="34"/>
  <c r="CW27" i="34"/>
  <c r="CP27" i="34"/>
  <c r="CI27" i="34"/>
  <c r="CC27" i="34"/>
  <c r="BX27" i="34"/>
  <c r="BS27" i="34"/>
  <c r="BM27" i="34"/>
  <c r="BG27" i="34"/>
  <c r="BC27" i="34"/>
  <c r="AV27" i="34"/>
  <c r="AQ27" i="34"/>
  <c r="AJ27" i="34"/>
  <c r="AE27" i="34"/>
  <c r="Y27" i="34"/>
  <c r="T27" i="34"/>
  <c r="L27" i="34"/>
  <c r="H27" i="34"/>
  <c r="EC28" i="34"/>
  <c r="DU28" i="34"/>
  <c r="DM28" i="34"/>
  <c r="DE28" i="34"/>
  <c r="CW28" i="34"/>
  <c r="CP28" i="34"/>
  <c r="CI28" i="34"/>
  <c r="CC28" i="34"/>
  <c r="BX28" i="34"/>
  <c r="BS28" i="34"/>
  <c r="BM28" i="34"/>
  <c r="BG28" i="34"/>
  <c r="BC28" i="34"/>
  <c r="AV28" i="34"/>
  <c r="AQ28" i="34"/>
  <c r="AJ28" i="34"/>
  <c r="AE28" i="34"/>
  <c r="Y28" i="34"/>
  <c r="T28" i="34"/>
  <c r="L28" i="34"/>
  <c r="H28" i="34"/>
  <c r="EC41" i="34"/>
  <c r="DU41" i="34"/>
  <c r="DM41" i="34"/>
  <c r="DE41" i="34"/>
  <c r="CW41" i="34"/>
  <c r="CP41" i="34"/>
  <c r="CI41" i="34"/>
  <c r="CC41" i="34"/>
  <c r="BX41" i="34"/>
  <c r="BS41" i="34"/>
  <c r="BM41" i="34"/>
  <c r="BG41" i="34"/>
  <c r="BC41" i="34"/>
  <c r="AV41" i="34"/>
  <c r="AQ41" i="34"/>
  <c r="AJ41" i="34"/>
  <c r="AE41" i="34"/>
  <c r="Y41" i="34"/>
  <c r="T41" i="34"/>
  <c r="L41" i="34"/>
  <c r="H41" i="34"/>
  <c r="EC40" i="34"/>
  <c r="DU40" i="34"/>
  <c r="DM40" i="34"/>
  <c r="DE40" i="34"/>
  <c r="CW40" i="34"/>
  <c r="CP40" i="34"/>
  <c r="CI40" i="34"/>
  <c r="CC40" i="34"/>
  <c r="BX40" i="34"/>
  <c r="BS40" i="34"/>
  <c r="BM40" i="34"/>
  <c r="BG40" i="34"/>
  <c r="BC40" i="34"/>
  <c r="AV40" i="34"/>
  <c r="AQ40" i="34"/>
  <c r="AJ40" i="34"/>
  <c r="AE40" i="34"/>
  <c r="Y40" i="34"/>
  <c r="T40" i="34"/>
  <c r="L40" i="34"/>
  <c r="H40" i="34"/>
  <c r="EC39" i="34"/>
  <c r="DU39" i="34"/>
  <c r="DM39" i="34"/>
  <c r="DE39" i="34"/>
  <c r="CW39" i="34"/>
  <c r="CP39" i="34"/>
  <c r="CI39" i="34"/>
  <c r="CC39" i="34"/>
  <c r="BX39" i="34"/>
  <c r="BS39" i="34"/>
  <c r="BM39" i="34"/>
  <c r="BG39" i="34"/>
  <c r="BC39" i="34"/>
  <c r="AV39" i="34"/>
  <c r="AQ39" i="34"/>
  <c r="AJ39" i="34"/>
  <c r="AE39" i="34"/>
  <c r="Y39" i="34"/>
  <c r="T39" i="34"/>
  <c r="L39" i="34"/>
  <c r="H39" i="34"/>
  <c r="EC38" i="34"/>
  <c r="DU38" i="34"/>
  <c r="DM38" i="34"/>
  <c r="DE38" i="34"/>
  <c r="CW38" i="34"/>
  <c r="CP38" i="34"/>
  <c r="CI38" i="34"/>
  <c r="CC38" i="34"/>
  <c r="BX38" i="34"/>
  <c r="BS38" i="34"/>
  <c r="BM38" i="34"/>
  <c r="BG38" i="34"/>
  <c r="BC38" i="34"/>
  <c r="AV38" i="34"/>
  <c r="AQ38" i="34"/>
  <c r="AJ38" i="34"/>
  <c r="AE38" i="34"/>
  <c r="Y38" i="34"/>
  <c r="T38" i="34"/>
  <c r="L38" i="34"/>
  <c r="H38" i="34"/>
  <c r="EC48" i="34"/>
  <c r="DU48" i="34"/>
  <c r="DM48" i="34"/>
  <c r="DE48" i="34"/>
  <c r="CW48" i="34"/>
  <c r="CP48" i="34"/>
  <c r="CI48" i="34"/>
  <c r="CC48" i="34"/>
  <c r="BX48" i="34"/>
  <c r="BS48" i="34"/>
  <c r="BM48" i="34"/>
  <c r="BG48" i="34"/>
  <c r="BC48" i="34"/>
  <c r="AV48" i="34"/>
  <c r="AQ48" i="34"/>
  <c r="AJ48" i="34"/>
  <c r="AE48" i="34"/>
  <c r="Y48" i="34"/>
  <c r="T48" i="34"/>
  <c r="L48" i="34"/>
  <c r="H48" i="34"/>
  <c r="EC25" i="34"/>
  <c r="DU25" i="34"/>
  <c r="DM25" i="34"/>
  <c r="DE25" i="34"/>
  <c r="CW25" i="34"/>
  <c r="CP25" i="34"/>
  <c r="CI25" i="34"/>
  <c r="CC25" i="34"/>
  <c r="BX25" i="34"/>
  <c r="BS25" i="34"/>
  <c r="BM25" i="34"/>
  <c r="BG25" i="34"/>
  <c r="BC25" i="34"/>
  <c r="AV25" i="34"/>
  <c r="AQ25" i="34"/>
  <c r="AJ25" i="34"/>
  <c r="AE25" i="34"/>
  <c r="Y25" i="34"/>
  <c r="T25" i="34"/>
  <c r="L25" i="34"/>
  <c r="H25" i="34"/>
  <c r="EC37" i="34"/>
  <c r="DU37" i="34"/>
  <c r="DM37" i="34"/>
  <c r="DE37" i="34"/>
  <c r="CW37" i="34"/>
  <c r="CP37" i="34"/>
  <c r="CI37" i="34"/>
  <c r="CC37" i="34"/>
  <c r="BX37" i="34"/>
  <c r="BS37" i="34"/>
  <c r="BM37" i="34"/>
  <c r="BG37" i="34"/>
  <c r="BC37" i="34"/>
  <c r="AV37" i="34"/>
  <c r="AQ37" i="34"/>
  <c r="AJ37" i="34"/>
  <c r="AE37" i="34"/>
  <c r="Y37" i="34"/>
  <c r="T37" i="34"/>
  <c r="L37" i="34"/>
  <c r="H37" i="34"/>
  <c r="EC21" i="34"/>
  <c r="DU21" i="34"/>
  <c r="DM21" i="34"/>
  <c r="DE21" i="34"/>
  <c r="CW21" i="34"/>
  <c r="CP21" i="34"/>
  <c r="CI21" i="34"/>
  <c r="CC21" i="34"/>
  <c r="BX21" i="34"/>
  <c r="BS21" i="34"/>
  <c r="BM21" i="34"/>
  <c r="BG21" i="34"/>
  <c r="BC21" i="34"/>
  <c r="AV21" i="34"/>
  <c r="AQ21" i="34"/>
  <c r="AJ21" i="34"/>
  <c r="AE21" i="34"/>
  <c r="Y21" i="34"/>
  <c r="T21" i="34"/>
  <c r="L21" i="34"/>
  <c r="H21" i="34"/>
  <c r="EC34" i="34"/>
  <c r="DU34" i="34"/>
  <c r="DM34" i="34"/>
  <c r="DE34" i="34"/>
  <c r="CW34" i="34"/>
  <c r="CP34" i="34"/>
  <c r="CI34" i="34"/>
  <c r="CC34" i="34"/>
  <c r="BX34" i="34"/>
  <c r="BS34" i="34"/>
  <c r="BM34" i="34"/>
  <c r="BG34" i="34"/>
  <c r="BC34" i="34"/>
  <c r="AV34" i="34"/>
  <c r="AQ34" i="34"/>
  <c r="AJ34" i="34"/>
  <c r="AE34" i="34"/>
  <c r="Y34" i="34"/>
  <c r="T34" i="34"/>
  <c r="L34" i="34"/>
  <c r="H34" i="34"/>
  <c r="EC19" i="34"/>
  <c r="DU19" i="34"/>
  <c r="DM19" i="34"/>
  <c r="DE19" i="34"/>
  <c r="CW19" i="34"/>
  <c r="CP19" i="34"/>
  <c r="CI19" i="34"/>
  <c r="CC19" i="34"/>
  <c r="BX19" i="34"/>
  <c r="BS19" i="34"/>
  <c r="BM19" i="34"/>
  <c r="BG19" i="34"/>
  <c r="BC19" i="34"/>
  <c r="AV19" i="34"/>
  <c r="AQ19" i="34"/>
  <c r="AJ19" i="34"/>
  <c r="AE19" i="34"/>
  <c r="Y19" i="34"/>
  <c r="T19" i="34"/>
  <c r="L19" i="34"/>
  <c r="H19" i="34"/>
  <c r="EC30" i="34"/>
  <c r="DU30" i="34"/>
  <c r="DM30" i="34"/>
  <c r="DE30" i="34"/>
  <c r="CW30" i="34"/>
  <c r="CP30" i="34"/>
  <c r="CI30" i="34"/>
  <c r="CC30" i="34"/>
  <c r="BX30" i="34"/>
  <c r="BS30" i="34"/>
  <c r="BM30" i="34"/>
  <c r="BG30" i="34"/>
  <c r="BC30" i="34"/>
  <c r="AV30" i="34"/>
  <c r="AQ30" i="34"/>
  <c r="AJ30" i="34"/>
  <c r="AE30" i="34"/>
  <c r="Y30" i="34"/>
  <c r="T30" i="34"/>
  <c r="L30" i="34"/>
  <c r="H30" i="34"/>
  <c r="EC23" i="34"/>
  <c r="DU23" i="34"/>
  <c r="DM23" i="34"/>
  <c r="DE23" i="34"/>
  <c r="CW23" i="34"/>
  <c r="CP23" i="34"/>
  <c r="CI23" i="34"/>
  <c r="CC23" i="34"/>
  <c r="BX23" i="34"/>
  <c r="BS23" i="34"/>
  <c r="BM23" i="34"/>
  <c r="BG23" i="34"/>
  <c r="BC23" i="34"/>
  <c r="AV23" i="34"/>
  <c r="AQ23" i="34"/>
  <c r="AJ23" i="34"/>
  <c r="AE23" i="34"/>
  <c r="Y23" i="34"/>
  <c r="T23" i="34"/>
  <c r="L23" i="34"/>
  <c r="H23" i="34"/>
  <c r="EC22" i="34"/>
  <c r="DU22" i="34"/>
  <c r="DM22" i="34"/>
  <c r="DE22" i="34"/>
  <c r="CW22" i="34"/>
  <c r="CP22" i="34"/>
  <c r="CI22" i="34"/>
  <c r="CC22" i="34"/>
  <c r="BX22" i="34"/>
  <c r="BS22" i="34"/>
  <c r="BM22" i="34"/>
  <c r="BG22" i="34"/>
  <c r="BC22" i="34"/>
  <c r="AV22" i="34"/>
  <c r="AQ22" i="34"/>
  <c r="AJ22" i="34"/>
  <c r="AE22" i="34"/>
  <c r="Y22" i="34"/>
  <c r="T22" i="34"/>
  <c r="L22" i="34"/>
  <c r="H22" i="34"/>
  <c r="EC26" i="34"/>
  <c r="DU26" i="34"/>
  <c r="DM26" i="34"/>
  <c r="DE26" i="34"/>
  <c r="CW26" i="34"/>
  <c r="CP26" i="34"/>
  <c r="CI26" i="34"/>
  <c r="CC26" i="34"/>
  <c r="BX26" i="34"/>
  <c r="BS26" i="34"/>
  <c r="BM26" i="34"/>
  <c r="BG26" i="34"/>
  <c r="BC26" i="34"/>
  <c r="AV26" i="34"/>
  <c r="AQ26" i="34"/>
  <c r="AJ26" i="34"/>
  <c r="AE26" i="34"/>
  <c r="Y26" i="34"/>
  <c r="T26" i="34"/>
  <c r="L26" i="34"/>
  <c r="H26" i="34"/>
  <c r="EC18" i="34"/>
  <c r="DU18" i="34"/>
  <c r="DM18" i="34"/>
  <c r="DE18" i="34"/>
  <c r="CW18" i="34"/>
  <c r="CP18" i="34"/>
  <c r="CI18" i="34"/>
  <c r="CC18" i="34"/>
  <c r="BX18" i="34"/>
  <c r="BS18" i="34"/>
  <c r="BM18" i="34"/>
  <c r="BG18" i="34"/>
  <c r="BC18" i="34"/>
  <c r="AV18" i="34"/>
  <c r="AQ18" i="34"/>
  <c r="AJ18" i="34"/>
  <c r="AE18" i="34"/>
  <c r="Y18" i="34"/>
  <c r="T18" i="34"/>
  <c r="L18" i="34"/>
  <c r="H18" i="34"/>
  <c r="EC17" i="34"/>
  <c r="DU17" i="34"/>
  <c r="DM17" i="34"/>
  <c r="DE17" i="34"/>
  <c r="CW17" i="34"/>
  <c r="CP17" i="34"/>
  <c r="CI17" i="34"/>
  <c r="CC17" i="34"/>
  <c r="BX17" i="34"/>
  <c r="BS17" i="34"/>
  <c r="BM17" i="34"/>
  <c r="BG17" i="34"/>
  <c r="BC17" i="34"/>
  <c r="AV17" i="34"/>
  <c r="AQ17" i="34"/>
  <c r="AJ17" i="34"/>
  <c r="AE17" i="34"/>
  <c r="Y17" i="34"/>
  <c r="T17" i="34"/>
  <c r="L17" i="34"/>
  <c r="H17" i="34"/>
  <c r="EC14" i="34"/>
  <c r="DU14" i="34"/>
  <c r="DM14" i="34"/>
  <c r="DE14" i="34"/>
  <c r="CW14" i="34"/>
  <c r="CP14" i="34"/>
  <c r="CI14" i="34"/>
  <c r="CC14" i="34"/>
  <c r="BX14" i="34"/>
  <c r="BS14" i="34"/>
  <c r="BM14" i="34"/>
  <c r="BG14" i="34"/>
  <c r="BC14" i="34"/>
  <c r="AV14" i="34"/>
  <c r="AQ14" i="34"/>
  <c r="AJ14" i="34"/>
  <c r="AE14" i="34"/>
  <c r="Y14" i="34"/>
  <c r="T14" i="34"/>
  <c r="L14" i="34"/>
  <c r="H14" i="34"/>
  <c r="EC9" i="34"/>
  <c r="DU9" i="34"/>
  <c r="DM9" i="34"/>
  <c r="DE9" i="34"/>
  <c r="CW9" i="34"/>
  <c r="CP9" i="34"/>
  <c r="CI9" i="34"/>
  <c r="CC9" i="34"/>
  <c r="BX9" i="34"/>
  <c r="BS9" i="34"/>
  <c r="BM9" i="34"/>
  <c r="BG9" i="34"/>
  <c r="BC9" i="34"/>
  <c r="AV9" i="34"/>
  <c r="AQ9" i="34"/>
  <c r="AJ9" i="34"/>
  <c r="AE9" i="34"/>
  <c r="Y9" i="34"/>
  <c r="T9" i="34"/>
  <c r="L9" i="34"/>
  <c r="H9" i="34"/>
  <c r="EC10" i="34"/>
  <c r="DU10" i="34"/>
  <c r="DM10" i="34"/>
  <c r="DE10" i="34"/>
  <c r="CW10" i="34"/>
  <c r="CP10" i="34"/>
  <c r="CI10" i="34"/>
  <c r="CC10" i="34"/>
  <c r="BX10" i="34"/>
  <c r="BS10" i="34"/>
  <c r="BM10" i="34"/>
  <c r="BG10" i="34"/>
  <c r="BC10" i="34"/>
  <c r="AV10" i="34"/>
  <c r="AQ10" i="34"/>
  <c r="AJ10" i="34"/>
  <c r="AE10" i="34"/>
  <c r="Y10" i="34"/>
  <c r="T10" i="34"/>
  <c r="L10" i="34"/>
  <c r="H10" i="34"/>
  <c r="EC11" i="34"/>
  <c r="DU11" i="34"/>
  <c r="DM11" i="34"/>
  <c r="DE11" i="34"/>
  <c r="CW11" i="34"/>
  <c r="CP11" i="34"/>
  <c r="CI11" i="34"/>
  <c r="CC11" i="34"/>
  <c r="BX11" i="34"/>
  <c r="BS11" i="34"/>
  <c r="BM11" i="34"/>
  <c r="BG11" i="34"/>
  <c r="BC11" i="34"/>
  <c r="AV11" i="34"/>
  <c r="AQ11" i="34"/>
  <c r="AJ11" i="34"/>
  <c r="AE11" i="34"/>
  <c r="Y11" i="34"/>
  <c r="T11" i="34"/>
  <c r="L11" i="34"/>
  <c r="H11" i="34"/>
  <c r="EC6" i="34"/>
  <c r="DU6" i="34"/>
  <c r="DM6" i="34"/>
  <c r="DE6" i="34"/>
  <c r="CW6" i="34"/>
  <c r="CP6" i="34"/>
  <c r="CI6" i="34"/>
  <c r="CC6" i="34"/>
  <c r="BX6" i="34"/>
  <c r="BS6" i="34"/>
  <c r="BM6" i="34"/>
  <c r="BG6" i="34"/>
  <c r="BC6" i="34"/>
  <c r="AV6" i="34"/>
  <c r="AQ6" i="34"/>
  <c r="AJ6" i="34"/>
  <c r="AE6" i="34"/>
  <c r="Y6" i="34"/>
  <c r="T6" i="34"/>
  <c r="L6" i="34"/>
  <c r="H6" i="34"/>
  <c r="EC7" i="34"/>
  <c r="DU7" i="34"/>
  <c r="DM7" i="34"/>
  <c r="DE7" i="34"/>
  <c r="CW7" i="34"/>
  <c r="CP7" i="34"/>
  <c r="CI7" i="34"/>
  <c r="CC7" i="34"/>
  <c r="BX7" i="34"/>
  <c r="BS7" i="34"/>
  <c r="BM7" i="34"/>
  <c r="BG7" i="34"/>
  <c r="BC7" i="34"/>
  <c r="AV7" i="34"/>
  <c r="AQ7" i="34"/>
  <c r="AJ7" i="34"/>
  <c r="AE7" i="34"/>
  <c r="Y7" i="34"/>
  <c r="T7" i="34"/>
  <c r="L7" i="34"/>
  <c r="H7" i="34"/>
  <c r="EC5" i="34"/>
  <c r="DU5" i="34"/>
  <c r="DM5" i="34"/>
  <c r="DE5" i="34"/>
  <c r="CW5" i="34"/>
  <c r="CP5" i="34"/>
  <c r="CI5" i="34"/>
  <c r="CC5" i="34"/>
  <c r="BX5" i="34"/>
  <c r="BS5" i="34"/>
  <c r="BM5" i="34"/>
  <c r="BG5" i="34"/>
  <c r="BC5" i="34"/>
  <c r="AV5" i="34"/>
  <c r="AQ5" i="34"/>
  <c r="AJ5" i="34"/>
  <c r="AE5" i="34"/>
  <c r="Y5" i="34"/>
  <c r="T5" i="34"/>
  <c r="L5" i="34"/>
  <c r="H5" i="34"/>
  <c r="EC20" i="34"/>
  <c r="DU20" i="34"/>
  <c r="DM20" i="34"/>
  <c r="DE20" i="34"/>
  <c r="CW20" i="34"/>
  <c r="CP20" i="34"/>
  <c r="CI20" i="34"/>
  <c r="CC20" i="34"/>
  <c r="BX20" i="34"/>
  <c r="BS20" i="34"/>
  <c r="BM20" i="34"/>
  <c r="BG20" i="34"/>
  <c r="BC20" i="34"/>
  <c r="AV20" i="34"/>
  <c r="AQ20" i="34"/>
  <c r="AJ20" i="34"/>
  <c r="AE20" i="34"/>
  <c r="Y20" i="34"/>
  <c r="T20" i="34"/>
  <c r="L20" i="34"/>
  <c r="H20" i="34"/>
  <c r="EC12" i="34"/>
  <c r="DU12" i="34"/>
  <c r="DM12" i="34"/>
  <c r="DE12" i="34"/>
  <c r="CW12" i="34"/>
  <c r="CP12" i="34"/>
  <c r="CI12" i="34"/>
  <c r="CC12" i="34"/>
  <c r="BX12" i="34"/>
  <c r="BS12" i="34"/>
  <c r="BM12" i="34"/>
  <c r="BG12" i="34"/>
  <c r="BC12" i="34"/>
  <c r="AV12" i="34"/>
  <c r="AQ12" i="34"/>
  <c r="AJ12" i="34"/>
  <c r="AE12" i="34"/>
  <c r="Y12" i="34"/>
  <c r="T12" i="34"/>
  <c r="L12" i="34"/>
  <c r="H12" i="34"/>
  <c r="EC8" i="34"/>
  <c r="DU8" i="34"/>
  <c r="DM8" i="34"/>
  <c r="DE8" i="34"/>
  <c r="CW8" i="34"/>
  <c r="CP8" i="34"/>
  <c r="CI8" i="34"/>
  <c r="CC8" i="34"/>
  <c r="BX8" i="34"/>
  <c r="BS8" i="34"/>
  <c r="BM8" i="34"/>
  <c r="BG8" i="34"/>
  <c r="BC8" i="34"/>
  <c r="AV8" i="34"/>
  <c r="AQ8" i="34"/>
  <c r="AJ8" i="34"/>
  <c r="AE8" i="34"/>
  <c r="Y8" i="34"/>
  <c r="T8" i="34"/>
  <c r="L8" i="34"/>
  <c r="H8" i="34"/>
  <c r="DE58" i="34" l="1"/>
  <c r="DE59" i="34" s="1"/>
  <c r="BT72" i="34"/>
  <c r="BS72" i="34" s="1"/>
  <c r="BT74" i="34"/>
  <c r="BS74" i="34" s="1"/>
  <c r="BT73" i="34"/>
  <c r="BS73" i="34" s="1"/>
  <c r="T58" i="34"/>
  <c r="T59" i="34" s="1"/>
  <c r="AQ62" i="34"/>
  <c r="BM63" i="34"/>
  <c r="CI62" i="34"/>
  <c r="DM63" i="34"/>
  <c r="Y62" i="34"/>
  <c r="BS63" i="34"/>
  <c r="DU62" i="34"/>
  <c r="AQ60" i="34"/>
  <c r="BM58" i="34"/>
  <c r="BM59" i="34" s="1"/>
  <c r="DM58" i="34"/>
  <c r="DM59" i="34" s="1"/>
  <c r="L63" i="34"/>
  <c r="AJ63" i="34"/>
  <c r="BG58" i="34"/>
  <c r="BG59" i="34" s="1"/>
  <c r="CC57" i="34"/>
  <c r="DE57" i="34"/>
  <c r="H62" i="34"/>
  <c r="AE57" i="34"/>
  <c r="BC57" i="34"/>
  <c r="BX62" i="34"/>
  <c r="CW58" i="34"/>
  <c r="CW59" i="34" s="1"/>
  <c r="EC62" i="34"/>
  <c r="AV60" i="34"/>
  <c r="CP58" i="34"/>
  <c r="CP59" i="34" s="1"/>
  <c r="T62" i="34"/>
  <c r="CI57" i="34"/>
  <c r="H58" i="34"/>
  <c r="H59" i="34" s="1"/>
  <c r="AE62" i="34"/>
  <c r="BC62" i="34"/>
  <c r="BX58" i="34"/>
  <c r="BX59" i="34" s="1"/>
  <c r="CW63" i="34"/>
  <c r="EC58" i="34"/>
  <c r="EC59" i="34" s="1"/>
  <c r="L57" i="34"/>
  <c r="AJ60" i="34"/>
  <c r="BG63" i="34"/>
  <c r="CC62" i="34"/>
  <c r="DE62" i="34"/>
  <c r="Y57" i="34"/>
  <c r="AQ57" i="34"/>
  <c r="H57" i="34"/>
  <c r="T57" i="34"/>
  <c r="BX57" i="34"/>
  <c r="CP57" i="34"/>
  <c r="EC57" i="34"/>
  <c r="L58" i="34"/>
  <c r="L59" i="34" s="1"/>
  <c r="AJ58" i="34"/>
  <c r="AJ59" i="34" s="1"/>
  <c r="AV58" i="34"/>
  <c r="AV59" i="34" s="1"/>
  <c r="BG62" i="34"/>
  <c r="BM62" i="34"/>
  <c r="BS62" i="34"/>
  <c r="CW62" i="34"/>
  <c r="DM62" i="34"/>
  <c r="Y63" i="34"/>
  <c r="AE63" i="34"/>
  <c r="AQ63" i="34"/>
  <c r="BC63" i="34"/>
  <c r="CC63" i="34"/>
  <c r="CI63" i="34"/>
  <c r="DE63" i="34"/>
  <c r="DU63" i="34"/>
  <c r="DU57" i="34"/>
  <c r="BS58" i="34"/>
  <c r="BS59" i="34" s="1"/>
  <c r="BS60" i="34"/>
  <c r="CP62" i="34"/>
  <c r="BG57" i="34"/>
  <c r="BM57" i="34"/>
  <c r="BS57" i="34"/>
  <c r="CW57" i="34"/>
  <c r="DM57" i="34"/>
  <c r="Y58" i="34"/>
  <c r="Y59" i="34" s="1"/>
  <c r="AE58" i="34"/>
  <c r="AE59" i="34" s="1"/>
  <c r="AQ58" i="34"/>
  <c r="AQ59" i="34" s="1"/>
  <c r="BC58" i="34"/>
  <c r="BC59" i="34" s="1"/>
  <c r="CC58" i="34"/>
  <c r="CC59" i="34" s="1"/>
  <c r="CI58" i="34"/>
  <c r="CI59" i="34" s="1"/>
  <c r="DU58" i="34"/>
  <c r="DU59" i="34" s="1"/>
  <c r="L62" i="34"/>
  <c r="AJ62" i="34"/>
  <c r="AV62" i="34"/>
  <c r="H63" i="34"/>
  <c r="T63" i="34"/>
  <c r="BX63" i="34"/>
  <c r="CP63" i="34"/>
  <c r="EC63" i="34"/>
  <c r="EC60" i="34"/>
  <c r="EC61" i="34" s="1"/>
  <c r="AV63" i="34"/>
  <c r="AJ57" i="34"/>
  <c r="AV57" i="34"/>
  <c r="DQ5" i="23" l="1"/>
  <c r="AB5" i="23" l="1"/>
  <c r="K14" i="23" l="1"/>
  <c r="CG5" i="23"/>
  <c r="DY5" i="23"/>
  <c r="DI5" i="23"/>
  <c r="DA5" i="23"/>
  <c r="CM5" i="23"/>
  <c r="CB5" i="23"/>
  <c r="BQ5" i="23"/>
  <c r="O5" i="23"/>
  <c r="K5" i="23"/>
  <c r="J44" i="22" l="1"/>
  <c r="N44" i="22" l="1"/>
  <c r="M44" i="22"/>
  <c r="AD44" i="22"/>
  <c r="K44" i="22"/>
  <c r="AJ44" i="22"/>
  <c r="Q44" i="22"/>
  <c r="AB44" i="22"/>
  <c r="AF44" i="22"/>
  <c r="S44" i="22"/>
  <c r="Z44" i="22"/>
  <c r="AG44" i="22"/>
  <c r="AI44" i="22"/>
  <c r="U44" i="22"/>
  <c r="X44" i="22"/>
  <c r="Y44" i="22"/>
  <c r="P44" i="22"/>
  <c r="W44" i="22"/>
  <c r="AC44" i="22"/>
  <c r="O44" i="22" l="1"/>
  <c r="AK44" i="22"/>
  <c r="AE44" i="22"/>
  <c r="I51" i="35"/>
  <c r="I46" i="35"/>
  <c r="I30" i="35"/>
  <c r="I17" i="35"/>
  <c r="I50" i="35"/>
  <c r="I42" i="35"/>
  <c r="I23" i="35"/>
  <c r="I34" i="35"/>
  <c r="I14" i="35"/>
  <c r="I35" i="35"/>
  <c r="I10" i="35"/>
  <c r="I36" i="35"/>
  <c r="I25" i="35"/>
  <c r="I44" i="35"/>
  <c r="I6" i="35"/>
  <c r="I29" i="35"/>
  <c r="I32" i="35"/>
  <c r="I19" i="35"/>
  <c r="I27" i="35"/>
  <c r="I21" i="35"/>
  <c r="I47" i="35"/>
  <c r="I37" i="35"/>
  <c r="I53" i="35"/>
  <c r="I38" i="35"/>
  <c r="I24" i="35"/>
  <c r="I33" i="35"/>
  <c r="I12" i="35"/>
  <c r="I43" i="35"/>
  <c r="I39" i="35"/>
  <c r="I52" i="35"/>
  <c r="I31" i="35"/>
  <c r="I13" i="35"/>
  <c r="I22" i="35"/>
  <c r="I26" i="35"/>
  <c r="I7" i="35"/>
  <c r="I49" i="35"/>
  <c r="I15" i="35"/>
  <c r="I41" i="35"/>
  <c r="I16" i="35"/>
  <c r="I40" i="35"/>
  <c r="I11" i="35"/>
  <c r="I28" i="35"/>
  <c r="I20" i="35"/>
  <c r="I45" i="35"/>
  <c r="I18" i="35"/>
  <c r="I48" i="35"/>
  <c r="R44" i="22"/>
  <c r="AH44" i="22"/>
  <c r="AA44" i="22"/>
  <c r="I9" i="35" l="1"/>
  <c r="E12" i="9"/>
  <c r="E10" i="9"/>
  <c r="I5" i="35"/>
  <c r="J58" i="35"/>
  <c r="I8" i="35"/>
  <c r="E11" i="9"/>
  <c r="E9" i="9"/>
  <c r="E6" i="9"/>
  <c r="E7" i="9"/>
  <c r="J57" i="35" l="1"/>
  <c r="T44" i="22" l="1"/>
  <c r="V44" i="22" l="1"/>
  <c r="E8" i="9" l="1"/>
</calcChain>
</file>

<file path=xl/sharedStrings.xml><?xml version="1.0" encoding="utf-8"?>
<sst xmlns="http://schemas.openxmlformats.org/spreadsheetml/2006/main" count="18437" uniqueCount="5105">
  <si>
    <t xml:space="preserve">            </t>
  </si>
  <si>
    <t>Indicator Name</t>
  </si>
  <si>
    <t>Indicator Description</t>
  </si>
  <si>
    <t>1.0 Commitment and Governance</t>
  </si>
  <si>
    <t>Commitment</t>
  </si>
  <si>
    <t>Management and Accountability</t>
  </si>
  <si>
    <t>Training</t>
  </si>
  <si>
    <t>Stakeholder Engagement</t>
  </si>
  <si>
    <t>2.0 Traceability and Risk Assessment</t>
  </si>
  <si>
    <t>Risk Assessment</t>
  </si>
  <si>
    <t>3.0 Purchasing Practices</t>
  </si>
  <si>
    <t>Purchasing Practices</t>
  </si>
  <si>
    <t>Supplier Selection</t>
  </si>
  <si>
    <t>Integration into Supplier Contracts</t>
  </si>
  <si>
    <t>4.0 Recruitment</t>
  </si>
  <si>
    <t>Recruitment Approach</t>
  </si>
  <si>
    <t>Recruitment Fees</t>
  </si>
  <si>
    <t>Worker Voice</t>
  </si>
  <si>
    <t xml:space="preserve">Freedom of Association </t>
  </si>
  <si>
    <t>Grievance Mechanism</t>
  </si>
  <si>
    <t>6.0 Monitoring</t>
  </si>
  <si>
    <t>7.0 Remedy</t>
  </si>
  <si>
    <t>Corrective Action Plans</t>
  </si>
  <si>
    <t>n/a</t>
  </si>
  <si>
    <t xml:space="preserve">Addressing forced labour risks related to third-party products </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</si>
  <si>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</si>
  <si>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</si>
  <si>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</si>
  <si>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</si>
  <si>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</si>
  <si>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</si>
  <si>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</si>
  <si>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</si>
  <si>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</si>
  <si>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</si>
  <si>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</si>
  <si>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</si>
  <si>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</si>
  <si>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</si>
  <si>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Compliance  with Regulatory Transparency Requirements</t>
  </si>
  <si>
    <t>Company</t>
  </si>
  <si>
    <t>Country</t>
  </si>
  <si>
    <t>Source(s)</t>
  </si>
  <si>
    <t>Comment Text</t>
  </si>
  <si>
    <t xml:space="preserve">Source(s)   </t>
  </si>
  <si>
    <t xml:space="preserve">Comment Text  </t>
  </si>
  <si>
    <t xml:space="preserve">Source(s)  </t>
  </si>
  <si>
    <t xml:space="preserve">Comment Text        </t>
  </si>
  <si>
    <t xml:space="preserve">Source(s)     </t>
  </si>
  <si>
    <t>Yes</t>
  </si>
  <si>
    <t>No</t>
  </si>
  <si>
    <t>Coloured text of indicator element indicates partial scoring</t>
  </si>
  <si>
    <t>Overview of company</t>
  </si>
  <si>
    <t>Indicator Score</t>
  </si>
  <si>
    <t>Source</t>
  </si>
  <si>
    <t>(2) actively participating in one or more multi-stakeholder or industry initiatives focused on eradicating forced labor and human trafficking across the industry.</t>
  </si>
  <si>
    <t xml:space="preserve">(3) discloses information on the recruitment agencies used by its suppliers. </t>
  </si>
  <si>
    <t>Comment</t>
  </si>
  <si>
    <t>(4) discloses data about the practical operation of the mechanism, such as the number of grievances filed, addressed, and resolved, or an evaluation of the effectiveness of the mechanism; and</t>
  </si>
  <si>
    <t>(1) non-scheduled visits;</t>
  </si>
  <si>
    <t>(2) a review of relevant documents;</t>
  </si>
  <si>
    <t>(5) a summary of findings, including details regarding any violations revealed.</t>
  </si>
  <si>
    <t>(3) potential consequences if corrective actions are not taken; and</t>
  </si>
  <si>
    <t>United States</t>
  </si>
  <si>
    <t>China</t>
  </si>
  <si>
    <t>Japan</t>
  </si>
  <si>
    <t>Sweden</t>
  </si>
  <si>
    <t>Taiwan</t>
  </si>
  <si>
    <t>Germany</t>
  </si>
  <si>
    <t>Total</t>
  </si>
  <si>
    <t xml:space="preserve"> Purchasing Practices</t>
  </si>
  <si>
    <t>Freedom of Association</t>
  </si>
  <si>
    <t>Remedy Programs</t>
  </si>
  <si>
    <t>Questions for companies</t>
  </si>
  <si>
    <t>Questions for company</t>
  </si>
  <si>
    <t>Recruitment</t>
  </si>
  <si>
    <t>Monitoring</t>
  </si>
  <si>
    <t>Remedy</t>
  </si>
  <si>
    <t>Headquarters</t>
  </si>
  <si>
    <t>Ticker</t>
  </si>
  <si>
    <t>7.2 Remedy</t>
  </si>
  <si>
    <t>4.2 Recruitment Fees</t>
  </si>
  <si>
    <t>Provided additional disclosure</t>
  </si>
  <si>
    <t>Number of forced labor allegations regarding the company's supply chain</t>
  </si>
  <si>
    <t>2. Traceability and Risk Assessment</t>
  </si>
  <si>
    <t>3. Purchasing Practices</t>
  </si>
  <si>
    <t>4. Recruitment</t>
  </si>
  <si>
    <t>5. Worker Voice</t>
  </si>
  <si>
    <t>6. Monitoring</t>
  </si>
  <si>
    <t>7. Remedy</t>
  </si>
  <si>
    <t>2018 Average score</t>
  </si>
  <si>
    <t>Region</t>
  </si>
  <si>
    <t>Asia</t>
  </si>
  <si>
    <t>Europe</t>
  </si>
  <si>
    <t>North America</t>
  </si>
  <si>
    <t>Sent links</t>
  </si>
  <si>
    <t>No additional information provided</t>
  </si>
  <si>
    <t>Total market cap (US$ bn)</t>
  </si>
  <si>
    <t>12.5 pts</t>
  </si>
  <si>
    <t>Indicator Elements</t>
  </si>
  <si>
    <r>
      <t xml:space="preserve">Recruitment </t>
    </r>
    <r>
      <rPr>
        <b/>
        <sz val="11"/>
        <rFont val="Calibri (Body)"/>
      </rPr>
      <t>F</t>
    </r>
    <r>
      <rPr>
        <b/>
        <sz val="11"/>
        <rFont val="Calibri"/>
        <family val="2"/>
        <scheme val="minor"/>
      </rPr>
      <t>ees</t>
    </r>
  </si>
  <si>
    <t>Remedy Programs / Response to Allegations</t>
  </si>
  <si>
    <t>N/A</t>
  </si>
  <si>
    <t>Amazon.com Inc.</t>
  </si>
  <si>
    <t>Commitment &amp; Governance</t>
  </si>
  <si>
    <t>Traceability &amp; Risk Assessment</t>
  </si>
  <si>
    <t>Walmart Inc.</t>
  </si>
  <si>
    <t>Apple Inc.</t>
  </si>
  <si>
    <t>Netherlands</t>
  </si>
  <si>
    <t>BOE Technology Group Co. Ltd.</t>
  </si>
  <si>
    <t>Broadcom Inc.</t>
  </si>
  <si>
    <t>Canon Inc.</t>
  </si>
  <si>
    <t>HP Inc.</t>
  </si>
  <si>
    <t>Infineon Technologies AG</t>
  </si>
  <si>
    <t>Finland</t>
  </si>
  <si>
    <t>NXP Semiconductors NV</t>
  </si>
  <si>
    <t>Samsung Electronics Co. Ltd.</t>
  </si>
  <si>
    <t>South Korea</t>
  </si>
  <si>
    <t>SK Hynix Inc.</t>
  </si>
  <si>
    <t>TE Connectivity Ltd.</t>
  </si>
  <si>
    <t>Switzerland</t>
  </si>
  <si>
    <r>
      <t xml:space="preserve">Indicator Score
</t>
    </r>
    <r>
      <rPr>
        <b/>
        <sz val="10"/>
        <color theme="5"/>
        <rFont val="Calibri"/>
        <family val="2"/>
      </rPr>
      <t>(note: where score is 90,  10 points need to be added)</t>
    </r>
  </si>
  <si>
    <t>Allegation 1 - Summary</t>
  </si>
  <si>
    <t>Semiconductors</t>
  </si>
  <si>
    <t xml:space="preserve"> Technology solutions (not included in company scorecard)</t>
  </si>
  <si>
    <t xml:space="preserve">yes / no  </t>
  </si>
  <si>
    <t xml:space="preserve">Comment Text   </t>
  </si>
  <si>
    <t xml:space="preserve">Source (s)    </t>
  </si>
  <si>
    <t>Number of RBA members</t>
  </si>
  <si>
    <t>Average market cap (US$ bn)</t>
  </si>
  <si>
    <t>Average score of RBA members</t>
  </si>
  <si>
    <t>Average score of non-RBA members</t>
  </si>
  <si>
    <t>Average size of RBA members</t>
  </si>
  <si>
    <t>Average size of RBA non-members</t>
  </si>
  <si>
    <t>ASML Holding NV</t>
  </si>
  <si>
    <t>Cisco Systems Inc.</t>
  </si>
  <si>
    <t>Hitachi Ltd.</t>
  </si>
  <si>
    <t>Hon Hai Precision Industry Co. Ltd. (Foxconn)</t>
  </si>
  <si>
    <t>Intel Corp.</t>
  </si>
  <si>
    <t>Keyence Corp.</t>
  </si>
  <si>
    <t>Microsoft Corp.</t>
  </si>
  <si>
    <t>Murata Manufacturing Co. Ltd.</t>
  </si>
  <si>
    <t>Qualcomm Inc.</t>
  </si>
  <si>
    <t>Taiwan Semiconductor Manufacturing Co. Ltd.</t>
  </si>
  <si>
    <t>Texas Instruments Inc.</t>
  </si>
  <si>
    <t>Amphenol Corp.</t>
  </si>
  <si>
    <t>Analog Devices Inc.</t>
  </si>
  <si>
    <t>Applied Materials Inc.</t>
  </si>
  <si>
    <t>Corning Inc.</t>
  </si>
  <si>
    <t>Hewlett Packard Enterprise Co. (HPE)</t>
  </si>
  <si>
    <t>Hoya Corp.</t>
  </si>
  <si>
    <t>Kyocera Corp.</t>
  </si>
  <si>
    <t>Lam Research Corp.</t>
  </si>
  <si>
    <t>Largan Precision Co. Ltd.</t>
  </si>
  <si>
    <t>Microchip Technology Inc.</t>
  </si>
  <si>
    <t>Micron Technology Inc.</t>
  </si>
  <si>
    <t>Nintendo Co. Ltd.</t>
  </si>
  <si>
    <t>Nokia Oyj</t>
  </si>
  <si>
    <t>NVIDIA Corp.</t>
  </si>
  <si>
    <t>Skyworks Solutions Inc.</t>
  </si>
  <si>
    <t>Tokyo Electron Ltd.</t>
  </si>
  <si>
    <t>Western Digital Corp.</t>
  </si>
  <si>
    <t>Telefonaktiebolaget LM Ericsson (publ)</t>
  </si>
  <si>
    <t>Year of inclusion</t>
  </si>
  <si>
    <t>Best Buy Co. Inc.</t>
  </si>
  <si>
    <t>Dell Technologies Inc.</t>
  </si>
  <si>
    <t>Hangzhou Hik-Vision Digital Technology Co. Ltd.</t>
  </si>
  <si>
    <t>Hexagon AB</t>
  </si>
  <si>
    <t>Panasonic Corp.</t>
  </si>
  <si>
    <t>Sony Corp.</t>
  </si>
  <si>
    <t>STMicroelectronics NV</t>
  </si>
  <si>
    <t>Xiaomi Corp.</t>
  </si>
  <si>
    <t>Technology Hardware</t>
  </si>
  <si>
    <t>Retailing</t>
  </si>
  <si>
    <t>Healthcare</t>
  </si>
  <si>
    <t>Consumer Durables</t>
  </si>
  <si>
    <t>Software &amp; Services</t>
  </si>
  <si>
    <t>Food Retailers</t>
  </si>
  <si>
    <t>Subindustry</t>
  </si>
  <si>
    <t>2020 score</t>
  </si>
  <si>
    <t>NYS:APH</t>
  </si>
  <si>
    <t>NAS:ADI</t>
  </si>
  <si>
    <t>NAS:AAPL</t>
  </si>
  <si>
    <t>NAS:AMAT</t>
  </si>
  <si>
    <t>AMS:ASML</t>
  </si>
  <si>
    <t>NYS:BBY</t>
  </si>
  <si>
    <t>SHE:200725</t>
  </si>
  <si>
    <t>NAS:AVGO</t>
  </si>
  <si>
    <t>TKS:7751</t>
  </si>
  <si>
    <t>NAS:CSCO</t>
  </si>
  <si>
    <t>NYS:GLW</t>
  </si>
  <si>
    <t>NYS:DELL</t>
  </si>
  <si>
    <t>SHE:2415</t>
  </si>
  <si>
    <t>NYS:HPE</t>
  </si>
  <si>
    <t>OME:HEXA.B</t>
  </si>
  <si>
    <t>TKS:6501</t>
  </si>
  <si>
    <t>TAI:2317</t>
  </si>
  <si>
    <t>TKS:7741</t>
  </si>
  <si>
    <t>NYS:HPQ</t>
  </si>
  <si>
    <t>ETR:IFX</t>
  </si>
  <si>
    <t>NAS:INTC</t>
  </si>
  <si>
    <t>TKS:6861</t>
  </si>
  <si>
    <t>TKS:6971</t>
  </si>
  <si>
    <t>NAS:LRCX</t>
  </si>
  <si>
    <t>TAI:3008</t>
  </si>
  <si>
    <t>NAS:MCHP</t>
  </si>
  <si>
    <t>NAS:MU</t>
  </si>
  <si>
    <t>NAS:MSFT</t>
  </si>
  <si>
    <t>TKS:6981</t>
  </si>
  <si>
    <t>TKS:7974</t>
  </si>
  <si>
    <t>HEL:NOKIA</t>
  </si>
  <si>
    <t>NAS:NVDA</t>
  </si>
  <si>
    <t>NAS:NXPI</t>
  </si>
  <si>
    <t>TKS:6752</t>
  </si>
  <si>
    <t>NAS:QCOM</t>
  </si>
  <si>
    <t>KRX:5930</t>
  </si>
  <si>
    <t>KRX:660</t>
  </si>
  <si>
    <t>NAS:SWKS</t>
  </si>
  <si>
    <t>TKS:6758</t>
  </si>
  <si>
    <t>PAR:STM</t>
  </si>
  <si>
    <t>TAI:2330</t>
  </si>
  <si>
    <t>NYS:TEL</t>
  </si>
  <si>
    <t>OME:ERIC.B</t>
  </si>
  <si>
    <t>NAS:TXN</t>
  </si>
  <si>
    <t>TKS:8035</t>
  </si>
  <si>
    <t>NAS:WDC</t>
  </si>
  <si>
    <t>HKG:1810</t>
  </si>
  <si>
    <t>NAS:AMZN</t>
  </si>
  <si>
    <t>NYS:WMT</t>
  </si>
  <si>
    <t>Full analysis</t>
  </si>
  <si>
    <t>1. Commitment &amp; Governance</t>
  </si>
  <si>
    <t>Grand Total</t>
  </si>
  <si>
    <t>Row Labels</t>
  </si>
  <si>
    <t>Supplier Code of Conduct</t>
  </si>
  <si>
    <t xml:space="preserve">Traceability and Supply Chain Transparency </t>
  </si>
  <si>
    <t>Rights of Workers in Vulnerable Conditions</t>
  </si>
  <si>
    <t>Monitoring and Responsible Recruitment</t>
  </si>
  <si>
    <t>Worker Engagement</t>
  </si>
  <si>
    <t>Market Cap
in US$ bn</t>
  </si>
  <si>
    <t>RBA member
(as per RBA website as April 2019)</t>
  </si>
  <si>
    <t>No (Americas only)</t>
  </si>
  <si>
    <t>1.1 Indicator Score</t>
  </si>
  <si>
    <t>1.2 Indicator Score</t>
  </si>
  <si>
    <t>2020 Average score</t>
  </si>
  <si>
    <t>Target(s) are timebound 
(yes/no)</t>
  </si>
  <si>
    <t>The company discloses measurable and time-bound targets to address forced labor in its supply chains, and reports on progress towards achieving its targets on an annual basis.</t>
  </si>
  <si>
    <t>Year-on-year reporting against target(s) 
(yes/no)</t>
  </si>
  <si>
    <t>Company discloses target(s)
(yes/no)</t>
  </si>
  <si>
    <t>The company retails third-party electronics products.</t>
  </si>
  <si>
    <t>5.2 Freedom of Association</t>
  </si>
  <si>
    <t>1 Indicator Score</t>
  </si>
  <si>
    <r>
      <t xml:space="preserve">1 Supplier Code of Conduct and Integration into Supplier Contracts
</t>
    </r>
    <r>
      <rPr>
        <sz val="10"/>
        <color rgb="FF000000"/>
        <rFont val="Calibri"/>
        <family val="2"/>
      </rPr>
      <t xml:space="preserve">The company: </t>
    </r>
  </si>
  <si>
    <r>
      <t xml:space="preserve">2 Management and Accountability
</t>
    </r>
    <r>
      <rPr>
        <sz val="10"/>
        <color rgb="FF000000"/>
        <rFont val="Calibri"/>
        <family val="2"/>
      </rPr>
      <t>The company:</t>
    </r>
  </si>
  <si>
    <r>
      <rPr>
        <b/>
        <sz val="10"/>
        <color rgb="FF000000"/>
        <rFont val="Calibri"/>
        <family val="2"/>
      </rPr>
      <t>3 Stakeholder Engagement</t>
    </r>
    <r>
      <rPr>
        <sz val="10"/>
        <color rgb="FF000000"/>
        <rFont val="Calibri"/>
        <family val="2"/>
      </rPr>
      <t xml:space="preserve">
In the last three years, the company has engaged relevant stakeholders by:</t>
    </r>
  </si>
  <si>
    <r>
      <t>4 Traceability and Supply Chain Transparency</t>
    </r>
    <r>
      <rPr>
        <sz val="10"/>
        <color rgb="FF000000"/>
        <rFont val="Calibri"/>
        <family val="2"/>
      </rPr>
      <t xml:space="preserve">
</t>
    </r>
    <r>
      <rPr>
        <sz val="10"/>
        <rFont val="Calibri"/>
        <family val="2"/>
      </rPr>
      <t>The company discloses:</t>
    </r>
  </si>
  <si>
    <r>
      <t xml:space="preserve">5 Risk Assessment
</t>
    </r>
    <r>
      <rPr>
        <sz val="10"/>
        <color rgb="FF000000"/>
        <rFont val="Calibri"/>
        <family val="2"/>
      </rPr>
      <t>The company discloses:</t>
    </r>
  </si>
  <si>
    <r>
      <t xml:space="preserve">6 Purchasing Practices
</t>
    </r>
    <r>
      <rPr>
        <sz val="10"/>
        <color rgb="FF000000"/>
        <rFont val="Calibri"/>
        <family val="2"/>
      </rPr>
      <t>The company:</t>
    </r>
  </si>
  <si>
    <r>
      <t xml:space="preserve">7 Recruitment Fees
</t>
    </r>
    <r>
      <rPr>
        <sz val="10"/>
        <color rgb="FF000000"/>
        <rFont val="Calibri"/>
        <family val="2"/>
      </rPr>
      <t>The company:</t>
    </r>
  </si>
  <si>
    <r>
      <t xml:space="preserve">8 Freedom of Association
</t>
    </r>
    <r>
      <rPr>
        <sz val="10"/>
        <color rgb="FF000000"/>
        <rFont val="Calibri"/>
        <family val="2"/>
      </rPr>
      <t>The company:</t>
    </r>
  </si>
  <si>
    <r>
      <t xml:space="preserve">9 Grievance Mechanism
</t>
    </r>
    <r>
      <rPr>
        <sz val="10"/>
        <color rgb="FF000000"/>
        <rFont val="Calibri"/>
        <family val="2"/>
      </rPr>
      <t>The company:</t>
    </r>
  </si>
  <si>
    <t>2 Indicator Score</t>
  </si>
  <si>
    <t>3 Indicator Score</t>
  </si>
  <si>
    <t>4 Indicator Score</t>
  </si>
  <si>
    <t>5 Indicator Score</t>
  </si>
  <si>
    <t>6 Indicator Score</t>
  </si>
  <si>
    <t>7 Indicator Score</t>
  </si>
  <si>
    <t>8 Indicator Score</t>
  </si>
  <si>
    <t>9 Indicator Score</t>
  </si>
  <si>
    <t>10 Indicator Score</t>
  </si>
  <si>
    <t>Average Score</t>
  </si>
  <si>
    <t>10 Remedy Programs and Response to Allegations</t>
  </si>
  <si>
    <t>Introduction</t>
  </si>
  <si>
    <t xml:space="preserve">The company publicly demonstrates its commitment to addressing forced labor and human trafficking. </t>
  </si>
  <si>
    <t xml:space="preserve">The company:
(1) publicly demonstrates its commitment to addressing forced labor and human trafficking. 
</t>
  </si>
  <si>
    <t xml:space="preserve">Supplier Code of Conduct </t>
  </si>
  <si>
    <t xml:space="preserve">The company has a supplier code of conduct that requires suppliers throughout its supply chains to respect the ILO core labor standards, including the elimination of forced labor. The standard is easily accessible on the company’s website, is regularly updated, is communicated to the company's suppliers, and requires suppliers to cascade the standards to their own suppliers. </t>
  </si>
  <si>
    <t xml:space="preserve">The company's supplier code of conduct: 
(1) requires suppliers to respect the ILO core labor standards, which include the elimination of forced labor;
(2) is easily accessible from the company's website; 
(3) is updated regularly, following internal review and input from external stakeholders; 
(4) is communicated to the company's suppliers; and
(5) requires its first-tier suppliers to take steps to ensure that their own suppliers implement standards that are in-line with the company's supply chain policies addressing forced labor and human trafficking. </t>
  </si>
  <si>
    <t xml:space="preserve">The company:
(1) has a committee, team, program, or officer responsible for the implementation of its supply chain policies that address forced labor and human trafficking; and 
(2) has tasked a board member or board committee with oversight of its supply chain policies that address forced labor and human trafficking. 
</t>
  </si>
  <si>
    <t>The company takes steps to ensure that relevant decision-makers within the company and in different tiers of its supply chains are aware of risks related to forced labor and human trafficking and are effectively implementing the company's policies.</t>
  </si>
  <si>
    <t>Traceability and Supply Chain Transparency</t>
  </si>
  <si>
    <t>The company has a process to assess forced labor risks, and it publicly discloses forced labor risks identified in different tiers of its supply chains.</t>
  </si>
  <si>
    <t>The company:
(1) integrates the ILO core labor standards, which include the elimination of forced labor, into supplier contracts; 
(2) discloses the percentage of suppliers whose contracts include such standards; and
(3) requires its suppliers to integrate such standards into contracts with their own suppliers.</t>
  </si>
  <si>
    <t xml:space="preserve">4.0 Recruitment </t>
  </si>
  <si>
    <t xml:space="preserve">The company:
(1) has a policy that requires direct employment in its supply chains;
(2) requires employment and recruitment agencies used by its suppliers to respect the ILO core labor standards, which include the elimination of forced labor; and 
(3) discloses information on the recruitment agencies used by its suppliers. </t>
  </si>
  <si>
    <r>
      <t>Monitoring and</t>
    </r>
    <r>
      <rPr>
        <b/>
        <strike/>
        <sz val="11"/>
        <rFont val="Calibri"/>
        <family val="2"/>
        <scheme val="minor"/>
      </rPr>
      <t xml:space="preserve"> </t>
    </r>
    <r>
      <rPr>
        <b/>
        <sz val="11"/>
        <rFont val="Calibri"/>
        <family val="2"/>
        <scheme val="minor"/>
      </rPr>
      <t xml:space="preserve">Responsible Recruitment </t>
    </r>
  </si>
  <si>
    <t>The company:
(1) takes steps to ensure employment and/or recruitment agencies used by its suppliers are monitored to assess and address risks of forced labor and human trafficking; and
(2) provides details of how it supports responsible recruitment in its supply chains (e.g., by collaborating with stakeholders to engage policy makers to strengthen recruitment standards).</t>
  </si>
  <si>
    <t xml:space="preserve">The company:
(1) takes steps to ensure its supply chain policies that address forced labor and human trafficking are communicated to workers in its supply chains;
(2) takes steps to ensure that relevant stakeholders engage with and educate workers in its supply chains on their labor rights and/or supports worker-led efforts on labor rights education; 
(3) provides evidence of the positive impact of worker engagement in its supply chains; and
(4) provides at least two examples of worker engagement initiatives covering different supply chain contexts.
</t>
  </si>
  <si>
    <t>To support collective worker empowerment, the company works with local or global trade unions to support freedom of association in its supply chains. It enters into a global framework agreement that covers its supply chains and/or an enforceable supply chain labor rights agreement with trade unions or worker organizations. Where there are regulatory constraints on freedom of association, the company ensures workplace environments in which workers are able to pursue alternative forms of organizing.</t>
  </si>
  <si>
    <t xml:space="preserve">The company: 
(1) takes steps to ensure a formal mechanism to report a grievance to an impartial entity regarding labor conditions in the company's supply chains is available to its suppliers' workers and their legitimate representatives;
(2) takes steps to ensure that the existence of the mechanism is communicated to its suppliers' workers; 
(3) takes steps to ensure that its suppliers' workers or their legitimate representatives are involved in the design and/or performance of the mechanism, to ensure that the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the first tier in its supply chains.
</t>
  </si>
  <si>
    <t>The company discloses:
(1) a corrective action process for its suppliers and potential actions taken in cases of non-compliance, such as stop-work notices, warning letters, supplementary training, and policy revision; 
(2) a means to verify remediation and/or implementation of corrective actions, such as record review, employee interviews, or spot-checks;
(3) potential consequences if corrective actions are not taken; and
(4) a summary or an example of its corrective action process in practice.</t>
  </si>
  <si>
    <t xml:space="preserve">1.1(1) The company publicly demonstrates its commitment to addressing forced labor and human trafficking. </t>
  </si>
  <si>
    <r>
      <t xml:space="preserve">1.2 Supply Chain Standards
</t>
    </r>
    <r>
      <rPr>
        <sz val="10"/>
        <color rgb="FF000000"/>
        <rFont val="Calibri"/>
        <family val="2"/>
      </rPr>
      <t xml:space="preserve">The company's supplier code of conduct: </t>
    </r>
  </si>
  <si>
    <r>
      <t xml:space="preserve">1.1 Commitment
</t>
    </r>
    <r>
      <rPr>
        <sz val="10"/>
        <color rgb="FF000000"/>
        <rFont val="Calibri"/>
        <family val="2"/>
      </rPr>
      <t>The company</t>
    </r>
  </si>
  <si>
    <t>1.2(1) requires suppliers to respect the ILO core labor standards, which include the elimination of forced labor;</t>
  </si>
  <si>
    <t xml:space="preserve">(2) is easily accessible from the company's website; </t>
  </si>
  <si>
    <t xml:space="preserve">(3) is updated regularly, following internal review and input from external stakeholders; </t>
  </si>
  <si>
    <t>(4) is communicated to the company's suppliers; and</t>
  </si>
  <si>
    <t xml:space="preserve">(5) requires its first-tier suppliers to take steps to ensure that their own suppliers implement standards that are in-line with the company's supply chain policies addressing forced labor and human trafficking. </t>
  </si>
  <si>
    <r>
      <t xml:space="preserve">1.3 Management and Accountability
</t>
    </r>
    <r>
      <rPr>
        <sz val="10"/>
        <color rgb="FF000000"/>
        <rFont val="Calibri"/>
        <family val="2"/>
      </rPr>
      <t>The company:</t>
    </r>
  </si>
  <si>
    <t xml:space="preserve">(2) has tasked a board member or board committee with oversight of its supply chain policies that address forced labor and human trafficking. </t>
  </si>
  <si>
    <t>(1) has a committee, team, program, or officer responsible for the implementation of its supply chain policies that address forced labor and human trafficking; and</t>
  </si>
  <si>
    <r>
      <t xml:space="preserve">1.4  Training
</t>
    </r>
    <r>
      <rPr>
        <sz val="10"/>
        <color rgb="FF000000"/>
        <rFont val="Calibri"/>
        <family val="2"/>
      </rPr>
      <t>The company:</t>
    </r>
  </si>
  <si>
    <t>(1) trains all relevant decision-makers within the company on risks and policies that address forced labor and human trafficking;</t>
  </si>
  <si>
    <t>(3) engages in capacity building to enable its suppliers to cascade its supply chain policies that address forced labor and human trafficking to their own supply chains and/or trains suppliers below the first tier on such policies.</t>
  </si>
  <si>
    <r>
      <t>1.5  Stakeholder Engagement</t>
    </r>
    <r>
      <rPr>
        <sz val="10"/>
        <color rgb="FF000000"/>
        <rFont val="Calibri"/>
        <family val="2"/>
      </rPr>
      <t xml:space="preserve">
In the last three years, the company has engaged relevant stakeholders by:</t>
    </r>
  </si>
  <si>
    <t>(1) providing at least two examples of engagements on forced labor and human trafficking with stakeholders such as policy makers, worker rights organizations, or local NGOs in countries in which its first-tier suppliers and suppliers below the first tier operate; and</t>
  </si>
  <si>
    <t>(1) the names and addresses of its first-tier suppliers;</t>
  </si>
  <si>
    <r>
      <t xml:space="preserve">2.2 Risk Assessment
</t>
    </r>
    <r>
      <rPr>
        <sz val="10"/>
        <color rgb="FF000000"/>
        <rFont val="Calibri"/>
        <family val="2"/>
      </rPr>
      <t>The company discloses:</t>
    </r>
  </si>
  <si>
    <t>(1) details on how it conducts human rights supply chain risk or impact assessments that include forced labor risks or assessments that focus specifically on forced labor risks; and</t>
  </si>
  <si>
    <t>(2) details on forced labor risks identified in different tiers of its supply chains.</t>
  </si>
  <si>
    <r>
      <t xml:space="preserve">3.1 Purchasing Practices
</t>
    </r>
    <r>
      <rPr>
        <sz val="10"/>
        <color rgb="FF000000"/>
        <rFont val="Calibri"/>
        <family val="2"/>
      </rPr>
      <t>The company:</t>
    </r>
  </si>
  <si>
    <t>(3) provides procurement incentives to first-tier suppliers to encourage or reward good labor practices (such as price premiums, increased orders, and longer-term contracts); and</t>
  </si>
  <si>
    <t xml:space="preserve">(4) discloses two quantitative data points demonstrating that it has responsible purchasing practices in place that address the risk of forced labor and human trafficking. </t>
  </si>
  <si>
    <r>
      <t xml:space="preserve">3.2 Supplier Selection
</t>
    </r>
    <r>
      <rPr>
        <sz val="10"/>
        <color rgb="FF000000"/>
        <rFont val="Calibri"/>
        <family val="2"/>
      </rPr>
      <t>The company:</t>
    </r>
  </si>
  <si>
    <r>
      <t xml:space="preserve">3.3 Integration into Supplier Contracts
</t>
    </r>
    <r>
      <rPr>
        <sz val="10"/>
        <color rgb="FF000000"/>
        <rFont val="Calibri"/>
        <family val="2"/>
      </rPr>
      <t>The company:</t>
    </r>
  </si>
  <si>
    <t>(1) integrates the ILO core labor standards, which include the elimination of forced labor, into supplier contracts;</t>
  </si>
  <si>
    <t>(2) discloses the percentage of suppliers whose contracts include such standards; and</t>
  </si>
  <si>
    <t>(3) requires its suppliers to integrate such standards into contracts with their own suppliers.</t>
  </si>
  <si>
    <r>
      <t xml:space="preserve">4.1 Recruitment Approach
</t>
    </r>
    <r>
      <rPr>
        <sz val="10"/>
        <color rgb="FF000000"/>
        <rFont val="Calibri"/>
        <family val="2"/>
      </rPr>
      <t>The company:</t>
    </r>
  </si>
  <si>
    <t>(1) has a policy that requires direct employment in its supply chains;</t>
  </si>
  <si>
    <t>(2) requires employment and recruitment agencies used by its suppliers to respect the ILO core labor standards, which include the elimination of forced labor; and</t>
  </si>
  <si>
    <r>
      <t xml:space="preserve">4.2 Recruitment Fees
</t>
    </r>
    <r>
      <rPr>
        <sz val="10"/>
        <color rgb="FF000000"/>
        <rFont val="Calibri"/>
        <family val="2"/>
      </rPr>
      <t>The company:</t>
    </r>
  </si>
  <si>
    <r>
      <t>4.3 Monitoring and Responsible Recruitment</t>
    </r>
    <r>
      <rPr>
        <sz val="10"/>
        <color rgb="FF000000"/>
        <rFont val="Calibri"/>
        <family val="2"/>
      </rPr>
      <t xml:space="preserve">
 The company:</t>
    </r>
  </si>
  <si>
    <r>
      <t>4.4  Rights of Workers in Vulnerable Conditions</t>
    </r>
    <r>
      <rPr>
        <sz val="10"/>
        <color rgb="FF000000"/>
        <rFont val="Calibri"/>
        <family val="2"/>
      </rPr>
      <t xml:space="preserve">
The company:</t>
    </r>
  </si>
  <si>
    <r>
      <t xml:space="preserve">5.2 Freedom of Association
</t>
    </r>
    <r>
      <rPr>
        <sz val="10"/>
        <color rgb="FF000000"/>
        <rFont val="Calibri"/>
        <family val="2"/>
      </rPr>
      <t>The company:</t>
    </r>
  </si>
  <si>
    <r>
      <t xml:space="preserve">5.3 Grievance Mechanism
</t>
    </r>
    <r>
      <rPr>
        <sz val="10"/>
        <color rgb="FF000000"/>
        <rFont val="Calibri"/>
        <family val="2"/>
      </rPr>
      <t>The company:</t>
    </r>
  </si>
  <si>
    <r>
      <t>7.2 Remedy Programs and Response to Allegations</t>
    </r>
    <r>
      <rPr>
        <sz val="10"/>
        <rFont val="Calibri"/>
        <family val="2"/>
      </rPr>
      <t xml:space="preserve">
A. No allegation regarding forced labor in the company's supply chain has been identified. / B.1. One or more allegations regarding forced labor in the company's supply chain have been identified (in the last three years). / B.2. One or more allegations regarding forced labor in the company's supply chain have been identified  (in the last three years), and the company denies the allegation(s).The company discloses:</t>
    </r>
  </si>
  <si>
    <t xml:space="preserve">(1) takes steps to ensure employment and/or recruitment agencies used by its suppliers are monitored to assess and address risks of forced labor and human trafficking; and
</t>
  </si>
  <si>
    <t>(2) provides details of how it supports responsible recruitment in its supply chains (e.g., by collaborating with stakeholders to engage policy makers to strengthen recruitment standards).</t>
  </si>
  <si>
    <t>(2) takes steps to ensure its suppliers refrain from restricting workers’ movement, including through the retention of passports or other personal documents against workers' will; and</t>
  </si>
  <si>
    <t>(3) discloses at least two outcomes of steps it has taken to ensure respect of the fundamental rights and freedoms of supply chain workers in vulnerable conditions (those articulated in the ILO core labor standards, which include the elimination of forced labor).</t>
  </si>
  <si>
    <t>(1) takes steps to ensure its supply chain policies that address forced labor and human trafficking are communicated to workers in its supply chains;</t>
  </si>
  <si>
    <t>(2) takes steps to ensure that relevant stakeholders engage with and educate workers in its supply chains on their labor rights and/or supports worker-led efforts on labor rights education;</t>
  </si>
  <si>
    <t>(3) provides evidence of the positive impact of worker engagement in its supply chains; and</t>
  </si>
  <si>
    <t>(4) provides at least two examples of worker engagement initiatives covering different supply chain contexts.</t>
  </si>
  <si>
    <t>(1) works with independent local or global trade unions to support freedom of association in its supply chains;</t>
  </si>
  <si>
    <t>(2) discloses that it is party to a global framework agreement that covers its supply chains and/or an enforceable supply chain labor rights agreement with trade unions or worker organizations;</t>
  </si>
  <si>
    <t>(3) takes steps to ensure workplace environments in which its suppliers' workers are able to pursue alternative forms of organizing (e.g., worker councils or worker-management dialogues) where there are regulatory constraints on freedom of association; and</t>
  </si>
  <si>
    <t>(1) takes steps to ensure a formal mechanism to report a grievance to an impartial entity regarding labor conditions in the company's supply chains is available to its suppliers' workers and their legitimate representatives;</t>
  </si>
  <si>
    <t>(2) takes steps to ensure that the existence of the mechanism is communicated to its suppliers' workers;</t>
  </si>
  <si>
    <t>(3) takes steps to ensure that its suppliers' workers or their legitimate representatives are involved in the design and/or performance of the mechanism, to ensure that the workers trust the mechanism;</t>
  </si>
  <si>
    <t>(5) provides evidence that the mechanism is available and used by workers below the first tier in its supply chains.</t>
  </si>
  <si>
    <t>(3) off-site interviews with workers;</t>
  </si>
  <si>
    <t>(4) visits to associated production facilities and related worker housing; and</t>
  </si>
  <si>
    <r>
      <t xml:space="preserve">7.1 Corrective Action Plans
</t>
    </r>
    <r>
      <rPr>
        <sz val="10"/>
        <color rgb="FF000000"/>
        <rFont val="Calibri"/>
        <family val="2"/>
      </rPr>
      <t>The company discloses:</t>
    </r>
  </si>
  <si>
    <t>(1) a corrective action process for its suppliers and potential actions taken in cases of non-compliance, such as stop-work notices, warning letters, supplementary training, and policy revision;</t>
  </si>
  <si>
    <t>(2) a means to verify remediation and/or implementation of corrective actions, such as record review, employee interviews, or spot-checks;</t>
  </si>
  <si>
    <t>(4) a summary or an example of its corrective action process in practice.</t>
  </si>
  <si>
    <t>7.2 B1(2) that it engages in a dialogue with the stakeholders reportedly affected in the allegation(s);</t>
  </si>
  <si>
    <t>7.2 B1(3) outcomes of the remedy process in the case of the allegation(s); and</t>
  </si>
  <si>
    <t>7.2 B1(4) evidence that remedy(ies) are satisfactory to the victims or groups representing the victims.</t>
  </si>
  <si>
    <t>2020 Highest score</t>
  </si>
  <si>
    <t>2020 Lowest score</t>
  </si>
  <si>
    <r>
      <t xml:space="preserve">5.1 Worker Engagement
</t>
    </r>
    <r>
      <rPr>
        <sz val="10"/>
        <color rgb="FF000000"/>
        <rFont val="Calibri"/>
        <family val="2"/>
      </rPr>
      <t>The company:</t>
    </r>
  </si>
  <si>
    <t>Link to Registry</t>
  </si>
  <si>
    <t>Yes*</t>
  </si>
  <si>
    <t>Yes (subsidiary)</t>
  </si>
  <si>
    <t>(1) where applicable, at least one statement under the UK MSA.</t>
  </si>
  <si>
    <t>(2) where applicable, a disclosure under the CTSCA.</t>
  </si>
  <si>
    <t>The company discloses how it contributes to the eradication of forced labor or human trafficking by means of technology solutions.</t>
  </si>
  <si>
    <t>Targets - # No</t>
  </si>
  <si>
    <t>Targets - # Yes</t>
  </si>
  <si>
    <t>UK MSA - # has statement</t>
  </si>
  <si>
    <t>UK MSA - % has statement</t>
  </si>
  <si>
    <t>UK MSA - % required</t>
  </si>
  <si>
    <t>UK MSA - # required</t>
  </si>
  <si>
    <t>CTSCA - # required</t>
  </si>
  <si>
    <t>CTSCA - % required</t>
  </si>
  <si>
    <t>CTSCA - # has statement</t>
  </si>
  <si>
    <t>CTSCA - % has statement</t>
  </si>
  <si>
    <t>2020 # companies disclosing at least some information</t>
  </si>
  <si>
    <r>
      <t xml:space="preserve">Indicator Score
</t>
    </r>
    <r>
      <rPr>
        <b/>
        <sz val="10"/>
        <color theme="5"/>
        <rFont val="Calibri"/>
        <family val="2"/>
      </rPr>
      <t xml:space="preserve">(note for 7.2 B2 only: where score is 90,  10 points need to be added)
</t>
    </r>
  </si>
  <si>
    <t>Term</t>
  </si>
  <si>
    <t>KTC definition</t>
  </si>
  <si>
    <t>Forced labor</t>
  </si>
  <si>
    <t>ILO core labor standards</t>
  </si>
  <si>
    <t>Supply chains / Suppliers</t>
  </si>
  <si>
    <t xml:space="preserve">First tier of supply chains / First-tier suppliers </t>
  </si>
  <si>
    <t>Suppliers with whom the company has direct contractual relationships.</t>
  </si>
  <si>
    <t>Supply chain tiers</t>
  </si>
  <si>
    <t>Different supply chains contexts</t>
  </si>
  <si>
    <t>Workers</t>
  </si>
  <si>
    <t>The term is used to describe workers in a company's supply chains as opposed to workers contracted or subcontracted to work for the company itself.</t>
  </si>
  <si>
    <t>Legitimate representatives</t>
  </si>
  <si>
    <t>Stakeholder</t>
  </si>
  <si>
    <t>Taking steps to ensure</t>
  </si>
  <si>
    <t>GLOSSARY</t>
  </si>
  <si>
    <r>
      <t xml:space="preserve">Company
</t>
    </r>
    <r>
      <rPr>
        <sz val="11"/>
        <color theme="1"/>
        <rFont val="Calibri"/>
        <family val="2"/>
        <scheme val="minor"/>
      </rPr>
      <t>(full analysis companies only)</t>
    </r>
  </si>
  <si>
    <t>Abbreviated Company Name</t>
  </si>
  <si>
    <t>Amazon</t>
  </si>
  <si>
    <t>ASML</t>
  </si>
  <si>
    <t>Amphenol</t>
  </si>
  <si>
    <t>Apple</t>
  </si>
  <si>
    <t>BOE</t>
  </si>
  <si>
    <t>Broadcom</t>
  </si>
  <si>
    <t>Canon</t>
  </si>
  <si>
    <t>Cisco</t>
  </si>
  <si>
    <t>Corning</t>
  </si>
  <si>
    <t>Applied Materials</t>
  </si>
  <si>
    <t>Dell Technologies</t>
  </si>
  <si>
    <t>Best Buy</t>
  </si>
  <si>
    <t>Hexagon</t>
  </si>
  <si>
    <t>Hitachi</t>
  </si>
  <si>
    <t>Hoya</t>
  </si>
  <si>
    <t>HP</t>
  </si>
  <si>
    <t>Infineon Technologies</t>
  </si>
  <si>
    <t>Foxconn</t>
  </si>
  <si>
    <t>Intel</t>
  </si>
  <si>
    <t>Keyence</t>
  </si>
  <si>
    <t>Kyocera</t>
  </si>
  <si>
    <t>Lam Research</t>
  </si>
  <si>
    <t>Microchip Technology</t>
  </si>
  <si>
    <t>Largan Precision</t>
  </si>
  <si>
    <t>Analog Devices</t>
  </si>
  <si>
    <t>Hewlett Packard Enterprise</t>
  </si>
  <si>
    <t>Microsoft</t>
  </si>
  <si>
    <t>Micron</t>
  </si>
  <si>
    <t>Murata</t>
  </si>
  <si>
    <t>Nintendo</t>
  </si>
  <si>
    <t>Nokia</t>
  </si>
  <si>
    <t>NVIDIA</t>
  </si>
  <si>
    <t>NXP Semiconductors</t>
  </si>
  <si>
    <t>Panasonic</t>
  </si>
  <si>
    <t>Qualcomm</t>
  </si>
  <si>
    <t>Samsung</t>
  </si>
  <si>
    <t>SK Hynix</t>
  </si>
  <si>
    <t>Skyworks Solutions</t>
  </si>
  <si>
    <t>Sony</t>
  </si>
  <si>
    <t>STMicroelectronics</t>
  </si>
  <si>
    <t>TSMC</t>
  </si>
  <si>
    <t>TE Connectivity</t>
  </si>
  <si>
    <t>Ericsson</t>
  </si>
  <si>
    <t>Texas Instruments</t>
  </si>
  <si>
    <t>Tokyo Electron</t>
  </si>
  <si>
    <t>Walmart</t>
  </si>
  <si>
    <t>Western Digital</t>
  </si>
  <si>
    <t>Xiaomi</t>
  </si>
  <si>
    <t xml:space="preserve">Hikvision </t>
  </si>
  <si>
    <t>Targets to address forced labor in supply chains</t>
  </si>
  <si>
    <t xml:space="preserve">Where a company⁠—in addition to own branded products—sells third party electronics products, the company discloses how it assesses and addresses forced labor risks related to third party products. </t>
  </si>
  <si>
    <t>The KnowTheChain methodology is based on the UN Guiding Principles on Business and Human Rights and covers policy commitments, due diligence, and remedy. The methodology uses the ILO core labor standards (which cover the human rights that the ILO has declared to be fundamental rights at work: freedom of association, the right to collective bargaining, and the elimination of forced labor, child labor, and discrimination) as a baseline standard. The methodology has been developed through consultation with a wide range of stakeholders and a review of other benchmarks, frameworks, and guidelines such as the OECD Due Diligence Guidance on Responsible Business Conduct.</t>
  </si>
  <si>
    <t xml:space="preserve">The company has established clear responsibilities and accountability for the implementation of its supply chain policies that address forced labor and human trafficking, both within the company and at the board level. </t>
  </si>
  <si>
    <t>The company:
(1) trains all relevant decision-makers within the company on risks and policies that address forced labor and human trafficking; 
(2) trains its first-tier suppliers on risks and policies that address forced labor and human trafficking and discloses the percentage of first-tier suppliers trained; and
(3) engages in capacity building to enable its suppliers to cascade its supply chain policies that address forced labor and human trafficking to their own supply chains and/or trains suppliers below the first tier on such policies.</t>
  </si>
  <si>
    <t>(2) trains its first-tier suppliers on risks and policies that address forced labor and human trafficking and discloses the percentage of first-tier suppliers trained; and</t>
  </si>
  <si>
    <t>The company engages with relevant stakeholders on forced labor and human trafficking. This includes engaging with policy makers, worker rights organizations, or local NGOs in countries in which its first- and lower-tier suppliers operate, as well as actively participating in one or more multi-stakeholder or industry initiatives.</t>
  </si>
  <si>
    <t>The company demonstrates an understanding of the suppliers and their workers throughout its supply chains by publicly disclosing the names and addresses of its first-tier suppliers, the countries of its below-first-tier suppliers, the sourcing countries of raw materials at high risk of forced labor and human trafficking, and several data points on its suppliers' workforce.</t>
  </si>
  <si>
    <t>(2) the countries of its below-first-tier suppliers (this does not include raw material suppliers);</t>
  </si>
  <si>
    <t>The company is taking steps toward responsible raw materials sourcing. Further, it is adopting responsible purchasing practices in the first tier of its supply chains, which it demonstrates through disclosing quantitative data points and providing procurement incentives to first-tier suppliers to encourage or reward good labor practices.</t>
  </si>
  <si>
    <t>(1) is taking steps toward responsible raw materials sourcing;</t>
  </si>
  <si>
    <t>(2) is adopting responsible purchasing practices in the first tier of its supply chains, which include planning and forecasting;</t>
  </si>
  <si>
    <t xml:space="preserve">Purchasing practices and pricing may both positively impact labor standards in the company's supply chains and increase risks of forced labor and human trafficking. The company:
(1) is taking steps toward responsible raw materials sourcing;  
(2) is adopting responsible purchasing practices in the first tier of its supply chains, which include planning and forecasting; 
(3) provides procurement incentives to first-tier suppliers to encourage or reward good labor practices (such as price premiums, increased orders, and longer-term contracts); and
(4) discloses two quantitative data points demonstrating that it has responsible purchasing practices in place that address the risk of forced labor and human trafficking. </t>
  </si>
  <si>
    <t>The company integrates the ILO core labor standards, which include the elimination of forced labor, into supplier contracts, and requires its suppliers to do the same.</t>
  </si>
  <si>
    <t>The company has a policy that requires direct employment in its supply chains. It specifies that employment and recruitment agencies in its supply chains respect the ILO core labor standards, which include the elimination of forced labor. The company discloses information on the recruitment agencies used by its suppliers.</t>
  </si>
  <si>
    <t>(2) takes steps to ensure that such fees are reimbursed to the workers and/or provides evidence of payment of recruitment-related fees by suppliers if it discovers that fees have been paid by workers in its supply chains.</t>
  </si>
  <si>
    <t>To avoid the exploitation of migrant workers and other workers in vulnerable conditions in its supply chains, the company takes steps to ensure these workers understand the terms and conditions of their recruitment and employment and also understand their rights. It further takes steps to ensure its suppliers refrain from restricting workers’ movement, and it provides evidence of how it works with suppliers to ensure the rights of workers in vulnerable conditions are respected.</t>
  </si>
  <si>
    <t>(1) takes steps to ensure migrant workers in its supply chains understand the terms and conditions of their recruitment and employment and also understand their rights;</t>
  </si>
  <si>
    <t>The company takes steps to ensure that its forced labor and human trafficking policies are communicated to workers in its supply chains. The company further works with relevant stakeholders to engage with and educate workers in its supply chains on their labor rights and/or supports worker-led efforts on labor rights education. The company provides evidence of the positive impact of worker engagement in its supply chains.</t>
  </si>
  <si>
    <t>(4)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</si>
  <si>
    <r>
      <t xml:space="preserve">The company:
(1) works with independent local or global trade unions to support freedom of association in its supply chains;  </t>
    </r>
    <r>
      <rPr>
        <strike/>
        <sz val="11"/>
        <rFont val="Calibri"/>
        <family val="2"/>
        <scheme val="minor"/>
      </rPr>
      <t xml:space="preserve">
</t>
    </r>
    <r>
      <rPr>
        <sz val="11"/>
        <rFont val="Calibri"/>
        <family val="2"/>
        <scheme val="minor"/>
      </rPr>
      <t>(2) discloses that it is party to a global framework agreement that covers its supply chains and/or an enforceable supply chain labor rights agreement with trade unions or worker organizations;</t>
    </r>
    <r>
      <rPr>
        <strike/>
        <sz val="11"/>
        <rFont val="Calibri"/>
        <family val="2"/>
        <scheme val="minor"/>
      </rPr>
      <t xml:space="preserve">
</t>
    </r>
    <r>
      <rPr>
        <sz val="11"/>
        <rFont val="Calibri"/>
        <family val="2"/>
        <scheme val="minor"/>
      </rPr>
      <t xml:space="preserve">
(3) takes steps to ensure workplace environments in which its suppliers'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r>
  </si>
  <si>
    <t>The company has a process to create corrective action plans with suppliers found to violate its policies, with the goal of improving conditions and achieving respect of the ILO core labor standards, which include the elimination of forced labor. The company's corrective action plans include potential actions taken in case of non-compliance, a means to verify remediation and/or implementation of corrective actions, and potential consequences if corrective actions are not taken.</t>
  </si>
  <si>
    <t>The company has a process to provide remedy to workers in its supply chains in cases of forced labor and human trafficking.
If no allegation regarding forced labor in the company's supply chains has been identified, the company discloses examples of outcomes of its remedy process for its suppliers' workers.</t>
  </si>
  <si>
    <t xml:space="preserve">7.2 A(2) at least two examples of outcomes of its remedy process in practice, covering different supply chain contexts, for its suppliers' workers. </t>
  </si>
  <si>
    <t>If one or more allegations regarding forced labor in the company's supply chains have been identified, the company engages in a dialogue with the stakeholders reportedly affected in the allegation and takes steps to ensure the provision of remedy that is satisfactory to the victims or groups representing the victims.</t>
  </si>
  <si>
    <t>According to the International Labour Organization (ILO) Forced Labour Convention, 1930 (No. 29), forced or compulsory labor is: "all work or service which is exacted from any person under the threat of a penalty and for which the person has not offered himself or herself voluntarily." The ILO further notes that: “forced labor can be understood as work that is performed involuntarily and under the menace of any penalty. It refers to situations in which persons are coerced to work through the use of violence or intimidation, or by more subtle means such as manipulated debt, retention of identity papers, or threats of denunciation to immigration authorities.”</t>
  </si>
  <si>
    <t>Fundamental rights at work are set out in and are often referred to as the ILO core labor standards and cover: (a) freedom of association and the effective recognition of the right to collective bargaining; (b) the elimination of all forms of forced or compulsory labor; (c) the effective abolition of child labor; and (d) the elimination of discrimination in respect of employment and occupation. (See ILO Declaration on the Fundamental Rights and Principles at Work).</t>
  </si>
  <si>
    <t xml:space="preserve">Refers to the distance between a company and its supplier and indicates that there can be several different business relationships that link a company and a below-the-first-tier supplier. For example, a company many have first-tier manufacturing suppliers, which source from below-the-first-tier suppliers, which in turn source from raw material suppliers. </t>
  </si>
  <si>
    <t>Legitimate representatives are those that the affected or potentially affected workers have asked to represent them. They can include (but are not limited to) community representatives, legal representatives and trade unions, community-based organizations, and civil society organizations.</t>
  </si>
  <si>
    <t>Any individual or organization that may affect or be affected by a company’s actions and decisions. In the UN Guiding Principles on Business &amp; Human Rights (the UN Guiding Principles) the primary focus is on affected or potentially affected stakeholders, meaning individuals whose human rights have been or may be affected by a company’s operations, products, or services. Other particularly relevant stakeholders in the context of the UN Guiding Principles are the legitimate representatives of potentially affected stakeholders, including trade unions, as well as civil society organizations and others with experience and expertise related to business impacts on human rights.</t>
  </si>
  <si>
    <t>To fully understand and address working conditions in sourcing countries, companies need to engage with potentially affected groups and local stakeholders such as trade unions, worker organizations, or local NGOs—in addition to engaging suppliers. Furthermore, as forced labor risks tend to be systemic in nature, collaboration with other companies, for example, to engage policy makers to strengthen labor legislation, is needed to address forced labor in supply chains.
In the last three years, the company has engaged relevant stakeholders by:
(1) providing at least two examples of engagements on forced labor and human trafficking with stakeholders such as policy makers, worker rights organizations, or local NGOs in countries in which its first-tier suppliers and suppliers below the first tier operate; and
(2) actively participating in one or more multi-stakeholder or industry initiatives focused on eradicating forced labor and human trafficking across the industry.</t>
  </si>
  <si>
    <t>(3) the sourcing countries of at least three raw materials at high risk of forced labor and human trafficking; and</t>
  </si>
  <si>
    <t xml:space="preserve">Risk assessment involves evaluating the potential that a company has (by virtue of who its suppliers are and where they are located) of being linked to forced labor and human trafficking. Risk assessment is a process that is carried out in addition to and outside of auditing. It helps identify potential forced labor risks as well as actual impacts that may be hard to detect through audits. This process may involve engaging local stakeholders, labor rights experts, independent sources, and assessing risks associated with specific raw materials, regions, or groups of workers such as migrant workers.
The company discloses:
(1) details on how it conducts human rights supply chain risk or impact assessments that include forced labor risks or assessments that focus specifically on forced labor risks; and 
(2) details on forced labor risks identified in different tiers of its supply chains.
</t>
  </si>
  <si>
    <t xml:space="preserve">According to the ILO, workers should not be charged directly or indirectly, in whole or in part, any fees for recruitment or related costs (such as costs for training, medical tests, or travel).
The company:
(1) requires that no worker in its supply chains should pay for a job—the costs of recruitment (i.e., recruitment fees and related costs) should be borne not by the worker but by the employer ("Employer Pays Principle"); and
(2) takes steps to ensure that such fees are reimbursed to the workers and/or provides evidence of payment of recruitment-related fees by suppliers if it discovers that fees have been paid by workers in its supply chains.
</t>
  </si>
  <si>
    <t>(1) requires that no worker in its supply chains should pay for a job—the costs of recruitment (i.e., recruitment fees and related costs) should be borne not by the worker but by the employer ("Employer Pays Principle"); and</t>
  </si>
  <si>
    <t>The company requires that no worker in its supply chains should pay for a job—the costs of recruitment (i.e., recruitment fees and related costs)  should be borne not by the worker but by the employer ("Employer Pays Principle"). If it discovers that fees have been paid by workers in its supply chains, the company takes steps to ensure that such fees are reimbursed to the workers and/or provides evidence of payment of recruitment-related fees by suppliers.</t>
  </si>
  <si>
    <t>The company takes steps to ensure the employment and/or recruitment agencies used in its supply chains are monitored to assess and address risks of forced labor and human trafficking. Further, it provides details of how it supports responsible recruitment in its supply chains.</t>
  </si>
  <si>
    <r>
      <t>Migrant workers and other workers in vulnerable conditions are at a higher risk of being in forced labor, and additional steps are needed to ensure their rights are respected. Conditions which render workers vulnerable may include characteristics such as gender or age and external factors, including workers' legal status, employment status, economic conditions, and work environment (such as isolation, dependency on the employer, or language barriers).
The company:
(1) takes steps to ensure migrant workers in its supply chains understand the terms and conditions of their recruitment and employment and also understand their rights; 
(2) takes steps to ensure its suppliers refrain from restricting workers’ movement, including through the retention of passports or other personal documents against workers' will; and
(3) discloses at least two outcomes of</t>
    </r>
    <r>
      <rPr>
        <b/>
        <sz val="11"/>
        <rFont val="Calibri"/>
        <family val="2"/>
        <scheme val="minor"/>
      </rPr>
      <t xml:space="preserve"> </t>
    </r>
    <r>
      <rPr>
        <sz val="11"/>
        <rFont val="Calibri"/>
        <family val="2"/>
        <scheme val="minor"/>
      </rPr>
      <t>steps it has taken to ensure respect of the fundamental rights and freedoms of supply chain workers in vulnerable conditions (those articulated in the ILO core labor standards, which include the elimination of forced labor).</t>
    </r>
  </si>
  <si>
    <t>The company takes steps to ensure a formal mechanism to report a grievance to an impartial entity regarding labor conditions in the company's supply chains is available to its suppliers' workers and their legitimate representatives. The company ensures that the mechanism is effective across its supply chains.</t>
  </si>
  <si>
    <t>To track and improve implementation of its supply chain policies that address forced labor and human trafficking, the company monitors its suppliers. The process includes non-scheduled visits, a review of relevant documents, off-site interviews with workers, and visits to associated production facilities and related worker housing. The company also takes steps to ensure suppliers below the first tier are monitored.</t>
  </si>
  <si>
    <t>Monitoring Process</t>
  </si>
  <si>
    <t>Monitoring Disclosure</t>
  </si>
  <si>
    <t xml:space="preserve">To improve implementation of its supply chain policies, conditions at supplier level can be monitored in different ways. This could include specialized audits to detect forced labor at higher-risk suppliers or worker-driven monitoring (i.e., monitoring undertaken by independent organizations that includes worker participation and is guided by workers’ rights and priorities). 
The company has a supplier monitoring process that includes: 
(1) non-scheduled visits; 
(2) a review of relevant documents; 
(3) off-site interviews with workers; 
(4) visits to associated production facilities and related worker housing; and
(5) steps to ensure that suppliers below the first tier are monitored. </t>
  </si>
  <si>
    <r>
      <t>6.1 Monitoring Process</t>
    </r>
    <r>
      <rPr>
        <sz val="10"/>
        <color rgb="FF000000"/>
        <rFont val="Calibri"/>
        <family val="2"/>
      </rPr>
      <t xml:space="preserve">
The company has a supplier monitoring process that includes:</t>
    </r>
  </si>
  <si>
    <t xml:space="preserve">(5) steps to ensure that suppliers below the first tier are monitored. </t>
  </si>
  <si>
    <t>The company publicly discloses the following information on the results of its monitoring efforts: the percentage of suppliers monitored annually, the percentage of unannounced monitoring visits, the number or percentage of workers interviewed, information on the qualification of the monitoring organization used, and a summary of findings, including details regarding any violations revealed. The company may want to use worker-driven monitoring (i.e., monitoring undertaken by independent organizations, such as local worker-led organizations, unions, or local civil society partners) to ensure full identification of labor rights violations by those who are on the ground, all year round.</t>
  </si>
  <si>
    <t>The company discloses:
(1) the percentage of suppliers monitored annually;
(2) the percentage of unannounced monitoring visits; 
(3) the number or percentage of workers interviewed; and
(4) information on the qualification of the monitoring organization used and/or the use of worker-driven monitoring (i.e., monitoring undertaken by independent organizations that includes worker participation and is guided by workers’ rights and priorities); and
(5) a summary of findings, including details regarding any violations revealed.</t>
  </si>
  <si>
    <t>(1) the percentage of suppliers monitored annually;</t>
  </si>
  <si>
    <t>(2) the percentage of unannounced monitoring visits;</t>
  </si>
  <si>
    <t>(3) the number or percentage of workers interviewed;</t>
  </si>
  <si>
    <t>(4) information on the qualification of the monitoring organization used and/or the use of worker-driven monitoring (i.e., monitoring undertaken by independent organizations that includes worker participation and is guided by workers’ rights and priorities); and</t>
  </si>
  <si>
    <t>If one or more allegations regarding forced labor in the company's supply chains have been identified, and the company denies the
allegation(s), the company discloses that it engages in a dialogue with the stakeholders reportedly affected in the allegation (or requires its supplier[s] to do so), and it discloses a description of what actions it would take to prevent and remediate the alleged impacts.</t>
  </si>
  <si>
    <t xml:space="preserve">This term is used to evaluate if a company is taking action beyond a one-off pilot project and can provide examples of implementation that refer to different sourcing countries, raw materials, or tiers of its supply chains. </t>
  </si>
  <si>
    <t>A company should report on steps taken to ensure a process or practice is in place. For example with regards to grievance mechanisms, a company could either take steps to ensure that its suppliers make available effective grievance mechanisms for their workers or it could provide such mechanisms itself (or work with peers or other third parties to ensure that effective grievance mechanisms for workers in its supply chains exist).</t>
  </si>
  <si>
    <t xml:space="preserve">B.2. If one or more allegations regarding forced labor in the first or lower tier of a company's supply chains have been identified and disclosed by a third party(ies) in the last three years, and the company denies the allegation, the company discloses:
(1) a process for responding to potential complaints and/or reported violations of policies that address forced labor and human trafficking; 
(2) a description of what actions it would take to prevent and remediate the alleged impacts; and
(3) that it engages in a dialogue with the stakeholders reportedly affected in the allegation or requires its supplier(s) to do so. </t>
  </si>
  <si>
    <r>
      <t>B.1. If one or more allegations regarding forced labor in the first or lower tier of a company's supply chains have been identified and disclosed by a third party(ies) in the last three years, the company discloses:
(1) a process for responding to potential complaints and/or reported violations of policies that address forced labor and human trafficking; 
(2) that it engages in a dialogue with the stakeholders reportedly affected in the allegation(s);</t>
    </r>
    <r>
      <rPr>
        <strike/>
        <sz val="11"/>
        <rFont val="Calibri"/>
        <family val="2"/>
        <scheme val="minor"/>
      </rPr>
      <t xml:space="preserve">
</t>
    </r>
    <r>
      <rPr>
        <sz val="11"/>
        <rFont val="Calibri"/>
        <family val="2"/>
        <scheme val="minor"/>
      </rPr>
      <t xml:space="preserve">
(3) outcomes of the remedy process in the case of the allegation(s); and
(4) evidence that remedy(ies) are satisfactory to the victims or groups representing the victims.
</t>
    </r>
  </si>
  <si>
    <t>7.2 A(1) a process for responding to potential complaints and/or reported violations of policies that address forced labor and human trafficking; and</t>
  </si>
  <si>
    <t xml:space="preserve">(4) at least two types of data points on its suppliers' workforce (e.g., the number of workers, gender or migrant worker ratio, or level of unionization per supplier). </t>
  </si>
  <si>
    <t>https://www.modernslaveryregistry.org/companies/7205-cisco-systems-inc</t>
  </si>
  <si>
    <t xml:space="preserve">Cisco's most recent UK Modern Slavery Act statement was revised in January 2019. The company has published a total of two statements which are combined UK and California statements. </t>
  </si>
  <si>
    <t>*Cisco Systems (revised January 2019), "Cisco Statement on the Prevention of Slavery and Human Trafficking", https://www.cisco.com/c/dam/en_us/about/supply-chain/cisco-antislavery-statement-2019.pdf.</t>
  </si>
  <si>
    <t>Cisco's most recent California Transparency in Supply Chains Act disclosure was revised in January 2019. The company has published a total of two statements which are combined UK and California statements.</t>
  </si>
  <si>
    <t>*Cisco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t>
  </si>
  <si>
    <t>Not disclosed.</t>
  </si>
  <si>
    <t>https://www.modernslaveryregistry.org/companies/20011-kyocera-international-inc</t>
  </si>
  <si>
    <t>Kyocera Document Solutions (UK) Limited's most recent UK Modern Slavery Act statement was published on 22 October 2018. It has a total of two published statements.</t>
  </si>
  <si>
    <t>*Kyocera Document Solutions (UK) Limited (22 October 2018), "Kyocera Slavery and Human Trafficking Statement", https://uk.kyocera.com/uploads/eu/Slavery%20and%20Human%20Trafficking%20Statement_FY19.pdf.</t>
  </si>
  <si>
    <t>Kyocera International Inc. (unknown - page not loading properly), "Kyocera International Inc. California Transparency in Supply Chains Act Disclosure", https://americas.kyocera.com/assets/001/5760.pdf. Accessed 20 August 2019.</t>
  </si>
  <si>
    <t>*Kyocera Document Solutions (UK) Limited (22 October 2018), "Kyocera Slavery and Human Trafficking Statement", https://uk.kyocera.com/uploads/eu/Slavery%20and%20Human%20Trafficking%20Statement_FY19.pdf.
*Kyocera Group (2018), "CSR Report", https://global.kyocera.com/ecology/catalog.html#inline.
*Kyocera Group (undated), "CSR Deployment in the Supply Chain" (https://global.kyocera.com/ecology/supplier.html#a). Accessed 7 August 2019.</t>
  </si>
  <si>
    <t>Kyocera states in its CSR Guidelines that it "shall not allow forced labor or child labor". The company also states on its Kyocera Group Corporate Social Responsibility (CSR) page that it is a member of the Global Compact, and as such its chief executive has committed to meet the Global Compact's ten principles, which cover forced labor.</t>
  </si>
  <si>
    <t>Cisco states in its Statement on the Prevention of Slavery and Human Trafficking that it is "actively involved in advancing industry-wide responsible practices through its engagement with the RBA". Cisco is an RBA Full Member, and as such publicly commits to the RBA code, which addresses forced labor in its own operations and supply chains.</t>
  </si>
  <si>
    <t>*Cisco Systems (revised January 2019), "Cisco Statement on the Prevention of Slavery and Human Trafficking", https://www.cisco.com/c/dam/en_us/about/supply-chain/cisco-antislavery-statement-2019.pdf, p. 4.
*Cisco Systems (May, 2019), "2018 Corporate Social Responsibility Report", https://www.cisco.com/c/dam/assets/csr/pdf/CSR-Report-2018.pdf, p. 95.</t>
  </si>
  <si>
    <r>
      <t xml:space="preserve">(1) The company states under "CSR Deployment in the Supply Chain" that it "established the Kyocera Supply Chain CSR Procurement Guideline to appropriately handle CSR issues that should be addressed by the entire supply chain". The guideline indirectly states that it applies to suppliers: "We would like our suppliers to understand the intent of this revision, and ask for continued cooperation". The guideline states that suppliers "are not to" use forced labor or child labor, discriminate against employees on a number of stated grounds and "are to respect" workers' freedom of association, but does not mention the right to collective bargaining. 
(2) Yes (Homepage &gt; CSR Activities (Society and Environment) &gt; Supply Chain Management &gt; Kyocera Supply Chain CSR Procurement Guideline).
(3) Kyocera discloses that it has updated this document every year and a half, if not more frequently, since August 2013. The current version is dated January 2018.
(4) Not disclosed.
(5) The company's CSR Procurement Guideline </t>
    </r>
    <r>
      <rPr>
        <b/>
        <sz val="11"/>
        <rFont val="Calibri"/>
        <family val="2"/>
        <scheme val="minor"/>
      </rPr>
      <t>indirectly</t>
    </r>
    <r>
      <rPr>
        <sz val="11"/>
        <rFont val="Calibri"/>
        <family val="2"/>
        <scheme val="minor"/>
      </rPr>
      <t xml:space="preserve"> states that it applies to suppliers and also </t>
    </r>
    <r>
      <rPr>
        <b/>
        <sz val="11"/>
        <rFont val="Calibri"/>
        <family val="2"/>
        <scheme val="minor"/>
      </rPr>
      <t>indirectly</t>
    </r>
    <r>
      <rPr>
        <sz val="11"/>
        <rFont val="Calibri"/>
        <family val="2"/>
        <scheme val="minor"/>
      </rPr>
      <t xml:space="preserve"> states that it asks its first-tier suppliers to ensure that their own suppliers implement standards that are in-line with the company's supply chain policy by stating that it "asks" suppliers "to communicate this revision [of the guidelines] to 'business partners'". It further states under "Supplier Responsibility" that "[e]mployers are to have a system in place to communicate their codes to suppliers and to monitor compliance with such codes."</t>
    </r>
  </si>
  <si>
    <r>
      <t>(1</t>
    </r>
    <r>
      <rPr>
        <sz val="11"/>
        <rFont val="Calibri"/>
        <family val="2"/>
        <scheme val="minor"/>
      </rPr>
      <t>)-(5) *</t>
    </r>
    <r>
      <rPr>
        <sz val="11"/>
        <color theme="1"/>
        <rFont val="Calibri"/>
        <family val="2"/>
        <scheme val="minor"/>
      </rPr>
      <t>Kyocera Group (undated), "CSR Deployment in the Supply Chain" (https://global.kyocera.com/ecology/supplier.html#a). Accessed 7 August 2019.</t>
    </r>
  </si>
  <si>
    <t xml:space="preserve">(1) Kyocera Group (1 April 2019), "Directors", https://www.kyoceradocumentsolutions.com/company/directors.html. Accessed 8 August 2019.
(2) Kyocera Group (10 July 2019), "Corporate Governance Report", https://global.kyocera.com/ir/library/pdf/governance/corporate_governance_report_e.pdf. </t>
  </si>
  <si>
    <t>(1) *Kyocera Group (undated), "Supply Chain Management", https://global.kyocera.com/ecology/supplier.html. Accessed 8 August 2019.
(2)  Kyocera Group (undated),  "Kyocera's Corporate Social Responsibility (CSR) Activities", https://global.kyocera.com/company/csr/index.html. Accessed 8 August 2019.
(3) *Kyocera Group (undated), "Kyocera Group Corporate Social Responsibility", https://global.kyocera.com/ecology/csr.html. Accessed 8 August 2019.
*Kyocera Group (undated), "Risk Management and Compliance", https://global.kyocera.com/ecology/risk.html. Accessed 8 August 2019.</t>
  </si>
  <si>
    <t xml:space="preserve">(1) *Kyocera Group (undated), "Supply Chain Management" (https://global.kyocera.com/ecology/supplier.html). Accessed August 8, 2019.
(2)*Kyocera Group (undated), "Kyocera's Corporate Social Responsibility (CSR) Activities", https://global.kyocera.com/company/csr/index.html. Accessed 8 August 2019. 
*Kyocera Group (undated), "Goals and Results of CSR Activities", https://global.kyocera.com/ecology/goal.html. Accessed 8 August 2019.
*Kyocera Group (undated), "CSR Activities (Society and Environment)", https://global.kyocera.com/ecology/index.html, Accessed 8 August 2019.
*Kyocera Group (2018), "CSR Report", https://global.kyocera.com/ecology/catalog.html#inline. Accessed 8 August 2019. </t>
  </si>
  <si>
    <t xml:space="preserve">
(1) Kyocera Group (undated), "Global Network", https://global.kyocera.com/company/location/index.html. Accessed 8 August, 2019.
(2)-(4) Kyocera Group (undated), "Supply Chain Management", https://global.kyocera.com/ecology/supplier.html. Accessed 8 August 2019.
*Kyocera Group (30 May 2018), "Form SD, Specialized Disclosure Report", https://www.kyocera.co.jp/ir/library/pdf/cmr/cmr180530.pdf, p. 4-10.</t>
  </si>
  <si>
    <t>(1) *Kyocera Group (undated), "Risk Management and Compliance", https://global.kyocera.com/ecology/risk.html. Accessed 8 August 2019.
*Kyocera Group (undated), "Supply Chain Management", https://global.kyocera.com/ecology/supplier.html. Accessed 8 August 2019.
(2) *"Risk Management and Compliance".
* "Supply Chain Management".</t>
  </si>
  <si>
    <t xml:space="preserve">*Cisco Systems (May 2019), "2018 Corporate Social Responsibility Report", https://www.cisco.com/c/dam/assets/csr/pdf/CSR-Report-2018.pdf, p. 91-105. </t>
  </si>
  <si>
    <t xml:space="preserve">Not disclosed. </t>
  </si>
  <si>
    <t xml:space="preserve">*Kyocera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 </t>
  </si>
  <si>
    <t>(1) Not disclosed.
(2) Not disclosed.
(3) Not disclosed.</t>
  </si>
  <si>
    <t>(1)-(3) *Kyocera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t>
  </si>
  <si>
    <t>(1)-(3)*Kyocera Group (16 January 2018), “Kyocera Supply Chain CSR Procurement Guideline”, https://global.kyocera.com/ecology/social/images/csr_guide.pdf, Accessed 7 August 2019.
August 2019.
*Kyocera Group (2018), "CSR Report", https://global.kyocera.com/ecology/catalog.html#inline.</t>
  </si>
  <si>
    <t>(1)-(2)*Kyocera Group (16 January 2018), “Kyocera Supply Chain CSR Procurement Guideline”, https://global.kyocera.com/ecology/social/images/csr_guide.pdf, Accessed 7 August 2019.
August 2019.
*Kyocera Group (2018), "CSR Report", https://global.kyocera.com/ecology/catalog.html#inline.</t>
  </si>
  <si>
    <t>(1) Not disclosed.
(2) Not disclosed.</t>
  </si>
  <si>
    <t>(1)-(2) *Kyocera Group (16 January 2018), “Kyocera Supply Chain CSR Procurement Guideline”, https://global.kyocera.com/ecology/social/images/csr_guide.pdf, Accessed 7 August 2019.
*Kyocera Group (2018), "CSR Report", https://global.kyocera.com/ecology/catalog.html#inline.</t>
  </si>
  <si>
    <t>(1)-(3) *Kyocera Group (16 January 2018), “Kyocera Supply Chain CSR Procurement Guideline”, https://global.kyocera.com/ecology/social/images/csr_guide.pdf, Accessed 7 August 2019.
*Kyocera Group (2018), "CSR Report", https://global.kyocera.com/ecology/catalog.html#inline.</t>
  </si>
  <si>
    <t xml:space="preserve">(1) Not disclosed.
(2) Not disclosed.
(3) Not disclosed.
(4) Not disclosed. </t>
  </si>
  <si>
    <t>(1)-(4) *Kyocera Group (16 January 2018), “Kyocera Supply Chain CSR Procurement Guideline”, https://global.kyocera.com/ecology/social/images/csr_guide.pdf, Accessed 7 August 2019.
August 2019.
*Kyocera Group (2018), "CSR Report", https://global.kyocera.com/ecology/catalog.html#inline.</t>
  </si>
  <si>
    <t>1)*Cisco Systems (May 2019), "2018 Corporate Social Responsibility Report", https://www.cisco.com/c/dam/assets/csr/pdf/CSR-Report-2018.pdf.
2)*"2018 Corporate Social Responsibility Report".
3)*"2018 Corporate Social Responsibility Report".
4)*"2018 Corporate Social Responsibility Report".</t>
  </si>
  <si>
    <t>(1)-(5)*Kyocera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</si>
  <si>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(1)-(5)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</si>
  <si>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(1)-(2)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</si>
  <si>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r>
      <t xml:space="preserve">6.2 Monitoring Disclosure
</t>
    </r>
    <r>
      <rPr>
        <sz val="10"/>
        <color rgb="FF000000"/>
        <rFont val="Calibri"/>
        <family val="2"/>
      </rPr>
      <t>The company discloses:</t>
    </r>
  </si>
  <si>
    <t>Allegation regarding abuse of vulnerability, Intimidation and threats (to fire workers for refusing overtime), excessive overtime, deception (Aug 2019)
Summary: An investigation by China Labor Watch found that over 1000 pupils between the ages of 16 and 18 were being employed by Foxconn to produce Amazon's Alexa devices. It is reported that they were required to work overtime and nights in order to produce the devices. The interns are used to supplement existing staff during peak periods. The work was not relevant to students' subject of study, and workers reported to the researchers that they had been pressed into working overtime. The reports allege that teachers are paid to attend the factories with the students, and encourage them to accept overtime in addition to their regular shifts. The factory would reportedly arrange for teachers to pressure workers, and fire them if they refused overtime. One student stated that when she tried to tell her line manager she did not want to work overtime, the line manager notified the teacher, who told the student that it would effect her graduation and scholarship applications if she did not accept the overtime. The teachers told students initially that they would work 8 hours a day, 5 days a week, but in reality worked 10 hours a day for 6 days a week. Documents reviewed by the investigators showed that Foxconn paid interns £1.93 per hour inclusive of overtime with a base rate of £1.18 per hour. The factory pays schools for the pupils they provide. China Labor Watch also reported that many workers witnessed the teachers physically and verbally abusing interns, with one worker reportedly being hit by a teacher and another grabbed by the ear. 
Sources:
*The Guardian, "Schoolchildren in China work overnight to produce Amazon Alexa devices," accessed 28 August 2019, https://www.theguardian.com/global-development/2019/aug/08/schoolchildren-in-china-work-overnight-to-produce-amazon-alexa-devices
*China Labor Watch (August 2019), "Amazon's Supplier Factory Foxconn Recruits Illegally: Interns Forced to Work Overtime," accessed 28 August 2019, http://www.chinalaborwatch.org/report/143.</t>
  </si>
  <si>
    <t xml:space="preserve"> Comment Text</t>
  </si>
  <si>
    <t xml:space="preserve"> Source</t>
  </si>
  <si>
    <t>Allegation 2 - Summary</t>
  </si>
  <si>
    <t>Allegation 1</t>
  </si>
  <si>
    <t>Allegation 2</t>
  </si>
  <si>
    <t>Allegation 3 - Summary</t>
  </si>
  <si>
    <t>Allegation regarding intimidation and threats, abuse of vulnerability, and excessive overhours (Oct 2018)
Summary: An investigation by SACOM alleges that students were forced to work on Apple's production lines at supplier Quanta, the exclusive manufacturer of the Apple Watch Series 4. SACOM interviewed 28 students who were working at the factory in Chongqing. All students were asked by SACOM whether they voluntarily applied to work at Quanta, and all answered no. The workers reported that they were warned that they would not be able to graduate if they did not complete the internship, even though the internship was irrelevant to their subject of study. It is alleged that the students worked 12 hours a day, and night shifts. 
Sources:
* The Guardian, "'We are like robots': Apple investigates Chinese factory using forced student labour", accessed 22 July 2019, https://www.theguardian.com/technology/2018/oct/30/we-are-like-robots-apple-investigates-chinese-factory-using-forced-student-labour
* SACOM, "Apple Watch Series 4: still failed to protect teenage student workers", accessed 22 July 2019, http://sacom.hk/wp-content/uploads/2018/10/Apple-Watch-Series-4-Still-Failed-to-Protect-Teenage-Student-Workers.pdf
*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t>
  </si>
  <si>
    <t xml:space="preserve">Allegation regarding  Debt bondage recruitment fees / kickback fees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Hitachi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https://www.business-humanrights.org/en/thailand-ngos-allege-ongoing-recruitment-fees-migrant-worker-abuses-at-supplier-to-global-electronics-brands-incl-co-responses#c185556
</t>
  </si>
  <si>
    <t xml:space="preserve">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HP.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HP (July 2019), "Supplier List", http://h20195.www2.hp.com/v2/getpdf.aspx/c03728062.pdf. Accessed 28 August 2019. </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</si>
  <si>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almost all workers at Petchaburi identified HP as one of the brands making up the bulk of work for migrant and Thai workers.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https://www.business-humanrights.org/en/hps-response</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</si>
  <si>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</si>
  <si>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Intel.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Intel (2019), "Corporate Responsibility Report", accessed 30 August 2019, http://csrreportbuilder.intel.com/pdfbuilder/pdfs/CSR-2018-Full-Report.pdf, p. 67.</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</si>
  <si>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Microsoft.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Microsoft, "Microsoft Top 100 Production Suppliers
(Based on FY18 spend for commercially available hardware products)", accessed 4 September 2019, https://query.prod.cms.rt.microsoft.com/cms/api/am/binary/RE2EU5I.</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</si>
  <si>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Panasonic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non-response: https://www.business-humanrights.org/en/panasonic-did-not-respond</t>
  </si>
  <si>
    <t>Allegation 3</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</si>
  <si>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Samsung.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Samsung Supplier List, accessed 30 August 2019, https://www.samsung.com/us/aboutsamsung/sustainability/supply-chain/supplier-list/</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</si>
  <si>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Sony.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</si>
  <si>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Texas Instruments.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</si>
  <si>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Western Digital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non-response: https://www.business-humanrights.org/en/western-digital-did-not-respond</t>
  </si>
  <si>
    <t>Registry: http://www.modernslaveryregistry.org/companies/19322-broadcom-corporation</t>
  </si>
  <si>
    <t>Registry: https://www.modernslaveryregistry.org/companies/10346-canon-uk-ltd</t>
  </si>
  <si>
    <t>Registry: http://www.modernslaveryregistry.org/companies/7584-hoya-group</t>
  </si>
  <si>
    <t>Registry: http://www.modernslaveryregistry.org/companies/8898-microchip-technology-incorporated</t>
  </si>
  <si>
    <t xml:space="preserve">Broadcom (April 2019), "Broadcom's statement against slavery and human trafficking," https://docs.broadcom.com/docs/12395293. Accessed 9 August 2019. </t>
  </si>
  <si>
    <t>The company's UK and European subsidiaries have published a statement dated June 2019.</t>
  </si>
  <si>
    <t>Canon (June 2019), "Canon Europa NV, Canon Europe Ltd and Canon UK Ltd Modern Slavery Act Statement for Year Ended 31 December 2018",  https://canon.ssl.cdn.sdlmedia.com/636976598529590876TU.pdf. Accessed 30 August 2019.</t>
  </si>
  <si>
    <t xml:space="preserve">The company has published a statement dated September 2018. </t>
  </si>
  <si>
    <t xml:space="preserve">Hoya (September 2018), "Modern Slavery Statement", http://www.hoya.co.jp/english/csr/pdf/HOYAGroupModernSlaveryStatement2018_fin.pdf, p. 1. Accessed 21 August 2019. </t>
  </si>
  <si>
    <t>The company has published a joint statement under the UK and California legislations for FY2017. A more recent statement does not seem to be available.</t>
  </si>
  <si>
    <t xml:space="preserve">Microchip, "California Transparency in Supply Chains Act and UK Modern Slavery Act disclosure statement", http://ww1.microchip.com/downloads/en/DeviceDoc/Microchip%20Slavery%20and%20Human%20Trafficking%20Statement%20for%20calendar%202017.pdf, p. 2. Accessed 12 August 2019. </t>
  </si>
  <si>
    <t xml:space="preserve">The company has published a joint statement dated April 2019. </t>
  </si>
  <si>
    <t>The company's subsidiary Hoya Corporation USA - Optics Division has published a statement.</t>
  </si>
  <si>
    <t xml:space="preserve">Hoya, "Supply Chain Act", http://www.hoyaoptics.com/about/chain_act.html. Accessed 21 August 2019. </t>
  </si>
  <si>
    <t>The company has published a joint statement under the UK and California legislations.</t>
  </si>
  <si>
    <t xml:space="preserve">Broadcom states that it is committed to respecting human rights and avoiding complicity in human rights abuses throughout its business and supply chains. It states that it expects its suppliers to comply with applicable labor laws, including forced labor provisions. It additionally states that it is committed to "ensuring we act ethically and responsibly in preventing the use of child labor, forced labor, slavery or human trafficking in all our dealings". </t>
  </si>
  <si>
    <t xml:space="preserve">Broadcom (April 2019), "Broadcom's statement against slavery and human trafficking," https://docs.broadcom.com/docs/12395293, p. 1. Accessed 9 August 2019. </t>
  </si>
  <si>
    <t xml:space="preserve">Hoya discloses that it is committed to ensuring that its own company and business partners adhere to "high ethical standards and comply with the laws and regulations applicable to their business, including laws relating to human trafficking and slavery." </t>
  </si>
  <si>
    <t xml:space="preserve">Largan Precision states that it is "committed to following all labor regulations and protecting employee rights". It reports that it has published an Employee Work Handbook, and management mechanisms for "prevention of non-voluntary labor…in accordance with the Code of Conduct of the Electronic Industry Citizenship Coalition". The company therefore acknowledges the existence of non-voluntary labor and the principles of the RBA Code of Conduct. </t>
  </si>
  <si>
    <t>Largan Precision (2019) "2018 Annual Report", http://www.largan.com.tw/download/shareholder/%E5%B9%B4%E5%A0%B1-%E8%8B%B1%E6%96%87.pdf, p. 27. Accessed 21 August 2019.</t>
  </si>
  <si>
    <t xml:space="preserve">Microchip acknowledges that the greatest risk of slavery and human trafficking risks are in its supply chains. The company also reports that its requirements for suppliers include the prohibition of forced labor. </t>
  </si>
  <si>
    <t xml:space="preserve">Broadcom, "Governance and ethics: suppliers," https://www.broadcom.com/company/citizenship/governance-and-ethics#supply. Accessed 9 August 2019. </t>
  </si>
  <si>
    <t xml:space="preserve">Hoya (March 2018), "Supplier Code of Conduct", http://www.hoya.com/csr/pdf/Supplier_CoC2018.pdf. Accessed 21 August 2019. 
(4) Hoya (September 2018), "Modern Slavery Statement", http://www.hoya.co.jp/english/csr/pdf/HOYAGroupModernSlaveryStatement2018_fin.pdf, p. 1. Accessed 21 August 2019. </t>
  </si>
  <si>
    <t>*Largan Precision, "Corporate Social Responsibility Practice Principles", http://www.largan.com.tw/download/%E4%BC%81%E6%A5%AD%E7%A4%BE%E6%9C%83%E8%B2%AC%E4%BB%BB%E5%AE%88%E5%89%87.pdf. Accessed 21 August 2019. 
*Largan Precision, "Corporate Governance", http://www.largan.com.tw/html/about/governance_en.php. Accessed 21 August 2019. 
*Largan Precision (2019) "2018 Annual Report", http://www.largan.com.tw/download/shareholder/%E5%B9%B4%E5%A0%B1-%E8%8B%B1%E6%96%87.pdf, p. 27 and 25. Accessed 21 August 2019.</t>
  </si>
  <si>
    <t>*Microchip, "California Transparency in Supply Chains Act and UK Modern Slavery Act disclosure statement", http://ww1.microchip.com/downloads/en/DeviceDoc/Microchip%20Slavery%20and%20Human%20Trafficking%20Statement%20for%20calendar%202017.pdf, p. 1. Accessed 12 August 2019. 
*Microchip (2017), "Sustainability Report", http://ww1.microchip.com/downloads/en/DeviceDoc/Sustainability%20Report%20(2017)%20(High%20Resolution).pdf, p. 5. Accessed 20 August 2019.</t>
  </si>
  <si>
    <t>(1) Canon reports that its procurement divisions "periodically review and evaluate the social responsibility" of its suppliers. No further detail is given. 
It also reports that it has a CSR division who are responsible for coordinating CSR-related activities across the business, however it is not clear that they are responsible for supply chain policies on forced labor. 
(2) Not disclosed.</t>
  </si>
  <si>
    <t xml:space="preserve">(1) *Canon, "Canon's Supply Chain and the Fulfillment of its Social Responsibility", https://global.canon/en/csr/operating/procurement.html. Accessed 28 August 2019. 
*Canon, "CSR Management", https://global.canon/en/csr/policy/index.html. Accessed 29 August 2019. </t>
  </si>
  <si>
    <t>(1) The company states that it has a committee responsible for implementing its supplier code of conduct, and training supply chain and procurement officers. No further details on the responsibilities of this committee are disclosed, or who is included in the committee. 
(2) Not disclosed.</t>
  </si>
  <si>
    <t xml:space="preserve">Hoya (2018), "Additional Disclosure", https://www.business-humanrights.org/sites/default/files/2018%20KTC%20ICT%20benchmark%20research_Hoya%20additional%20disclosure.xlsx. Accessed 21 August 2019. </t>
  </si>
  <si>
    <t>*Largan Precision, "Ethical Corporate Management Practice Principles", http://www.largan.com.tw/download/%E8%AA%A0%E4%BF%A1%E7%B6%93%E7%87%9F%E5%AE%88%E5%89%87%E6%9A%A8%E6%AA%A2%E8%88%89%E7%94%B3%E8%A8%B4%E8%BE%A6%E6%B3%95.pdf. Accessed 21 August 2019. 
*Largan Precision (2019) "2018 Annual Report", http://www.largan.com.tw/download/shareholder/%E5%B9%B4%E5%A0%B1-%E8%8B%B1%E6%96%87.pdf, p. 28. Accessed 21 August 2019.</t>
  </si>
  <si>
    <t xml:space="preserve">(1) Not disclosed. The company reports that it has a sustainability management team who "meet regularly to increase overall awareness of sustainability issues". However, the company does not disclose a supply chain policy addressing forced labor or human trafficking, or outline who has responsibility for such a policy. 
(2) Not disclosed. </t>
  </si>
  <si>
    <t xml:space="preserve">Microchip (July 2016), "Corporate Responsibility Summary", http://ww1.microchip.com/downloads/en/Market_Communication/0%20-%20Corp%20Responsibility%20Summary%2007182016.pdf, p. 3. Accessed 13 August 2019. </t>
  </si>
  <si>
    <t xml:space="preserve">(1) Broadcom reports that mandatory training is provided to its employees on its Code of Ethics and Business Conduct including respect for human rights. Additionally it reports that "applicable employees" are trained on compliance with forced labor laws. It is not clear whether this includes procurement staff.
(2) Not disclosed.
(3) Not disclosed. </t>
  </si>
  <si>
    <t xml:space="preserve">(1) Not disclosed. Canon states that it trains newly appointed managers on the company's CSR initiatives and on CSR trends. Canon also reports that its CSR division general manager delivers briefings on CSR-related topics. However, it is not clear that this includes training on forced labor in supply chains or who the briefings are delivered to (i.e. relevant staff such as procurement). 
(2) Not disclosed.
(3) Not disclosed. </t>
  </si>
  <si>
    <t xml:space="preserve">*Canon (2019), "Sustainability Report", https://global.canon/en/csr/report/pdf/canon-sus-2019-e.pdf, p. 42. Accessed 30 August 2019.
*Canon, "CSR Management", https://global.canon/en/csr/policy/index.html. Accessed 29 August 2019. </t>
  </si>
  <si>
    <t xml:space="preserve">(1) The company discloses that it has provided training on the Supplier Code of Conduct to procurement and supply chain staff. 
(2) Not disclosed. 
(3) Not disclosed. </t>
  </si>
  <si>
    <t xml:space="preserve">Hoya (2018), "Additional Disclosure 2018", https://www.business-humanrights.org/sites/default/files/2018%20KTC%20ICT%20benchmark%20research_Hoya%20additional%20disclosure.xlsx. Accessed 21 August 2019. </t>
  </si>
  <si>
    <t xml:space="preserve">(1) Not disclosed. Largan Precision discloses that it conducts CSR education and training "from time to time". However, it is not clear who is trained or whether this training includes forced labor. 
(2-3) Not disclosed. </t>
  </si>
  <si>
    <t>Largan Precision (2018) "Annual Report", http://www.largan.com.tw/download/shareholder/%E5%B9%B4%E5%A0%B1-%E8%8B%B1%E6%96%87.pdf, p. 25. Accessed 21 August 2019.</t>
  </si>
  <si>
    <t xml:space="preserve">(1) Microchip states that it does not conduct training specifically on human trafficking and slavery. 
(2-3) Not disclosed. </t>
  </si>
  <si>
    <t xml:space="preserve">(1) Not disclosed. Broadcom discloses that it purchased a substantial proportion of its semiconductor materials, components, and finished goods from a few suppliers - in 2018 this was two thirds of materials from five suppliers. No further detail is reported. 
(2) Broadcom discloses a list of smelters and refiners and the countries in which they are based. 
(3) The company discloses that it asks suppliers to trace the chain of custody of conflict minerals in its supply chains. It reports that it has not been able to ascertain the country of origin of all necessary conflict minerals. However, it does not disclose the sourcing countries of its raw materials. 
(4) Not disclosed. </t>
  </si>
  <si>
    <t xml:space="preserve">(1) Broadcom (2018), "Annual Report", https://investors.broadcom.com/static-files/e6231f8d-76e3-422e-b647-931b3794d2cc, p. 12. Accessed 12 August 2019.
(2) Broadcom (2018) "Conflict Minerals Report," https://docs.broadcom.com/docs/12395380, pp. 5-12. Accessed 12 August 2019. 
(3) Broadcom (2018), "Conflict Minerals Report," pp. 2-3. </t>
  </si>
  <si>
    <t xml:space="preserve">(1) Not disclosed.
(2) Canon discloses a list of smelters and refiners identified in its supply chains, including the countries in which they are based. 
(3) Canon's conflict minerals report also includes a list of potential sourcing countries of 3TG sourced by its suppliers. 
(4) Not disclosed. </t>
  </si>
  <si>
    <t xml:space="preserve">Canon (2019), "Canon Inc. Conflict Minerals Report", https://www.sec.gov/Archives/edgar/data/16988/000119312519160164/d714824dex101.htm. Accessed 29 August 2019. </t>
  </si>
  <si>
    <t xml:space="preserve">(1-2) Not disclosed. 
(3) Not disclosed. The company states that it has long-term relationships with raw material suppliers "which consist entirely of major domestic and foreign manufacturers" but provides no further detail. 
(4) Not disclosed. </t>
  </si>
  <si>
    <t>Largan Precision (2019) "2018 Annual Report", http://www.largan.com.tw/download/shareholder/%E5%B9%B4%E5%A0%B1-%E8%8B%B1%E6%96%87.pdf, p. 50. Accessed 21 August 2019.</t>
  </si>
  <si>
    <t>(1) Not disclosed.
(2) Microchip discloses a list of smelters and refiners of 3TG that may be in its supply chains.
(3) The company includes a list of countries of origin for 3TG. 
(4) Not disclosed.</t>
  </si>
  <si>
    <t>(2) Microchip (2019), "Specialized Disclosure Report", http://ww1.microchip.com/downloads/en/DeviceDoc/Form%20SD%20and%20CMR%20as%20filed%205-31-2019%20(Conflict%20Minerals).pdf. Accessed 20 August 2019. 
(3) Microchip (2019), "Specialized Disclosure Report", p. 61.</t>
  </si>
  <si>
    <t xml:space="preserve">Not disclosed.
The company states that it conducts surveys of its supply chains on an annual basis. The survey is built based on ILO standards and the standards in the RBA Code of Conduct. It states that no problems relating to forced or child labor were found via its surveys in 2018. 
However, the company does not conduct a comprehensive forced labor risk assessment of its supply chains, i.e. in order to identify countries or tiers of high risk in its supply chains. </t>
  </si>
  <si>
    <t xml:space="preserve">Canon (2019), "Sustainability Report 2019", https://global.canon/en/csr/report/pdf/canon-sus-2019-e-15.pdf, p. 45 and 48. Accessed 28 August 2019. </t>
  </si>
  <si>
    <t>Not disclosed.
Hoya states that it plans to further develop its due diligence by identifying high risk areas of its business and supply chains, and putting in place further prevention and remediation systems "with support from experts and local partners". However, it does not disclose any existing risk assessment processes.</t>
  </si>
  <si>
    <t xml:space="preserve">Hoya (September 2018), "Modern Slavery Statement", http://www.hoya.co.jp/english/csr/pdf/HOYAGroupModernSlaveryStatement2018_fin.pdf, p. 2. Accessed 21 August 2019. </t>
  </si>
  <si>
    <t xml:space="preserve">Not disclosed.
The company does not disclose a risk assessment process for forced labor or human rights risks in its supply chains. </t>
  </si>
  <si>
    <t>(1) Not disclosed.
(2) Not disclosed. Largan discloses that it maintains long-term relationships with raw material suppliers "which consist entirely of major domestic and foreign manufacturers". It gives no further detail as to whether it uses these relationships for planning and forecasting purposes or to ensure stronger labor practices addressing the risks of forced labor. 
(3-4) Not disclosed.</t>
  </si>
  <si>
    <t xml:space="preserve">Canon discloses that new suppliers are reviewed for whether they meet its requirements, including human rights and labor. This takes place prior to entering into a purchase agreement with the supplier. In its additional disclosure, the company reports that the review includes RBA criteria, and therefore forced labor.
The company does not give further detail on this process or report on its outcomes. </t>
  </si>
  <si>
    <t xml:space="preserve">*Canon (2019), "Sustainability Report", https://global.canon/en/csr/report/pdf/canon-sus-2019-e.pdf, p. 45. Accessed 30 August 2019.
*Canon (March 2018), "Additional Disclosure", https://www.business-humanrights.org/sites/default/files/2018-03%20KTC%20ICT_Additional%20disclosure%202018_Canon_v2.pdf. Accessed 30 August 2019. </t>
  </si>
  <si>
    <t xml:space="preserve">Hoya discloses that prior to engaging a supplier, it evaluates the suppliers' ability to meet the requirements in its supplier code of conduct, which includes forced labor. It reports that this can include responses to questionnaires, and audits of facilities. It does not disclose details on the outcomes of this process. </t>
  </si>
  <si>
    <t xml:space="preserve">Not disclosed. Largan Precision discloses that it "values the protection of the environment and society and chooses companies with the same integrity as the company". However, it is not clear that it assesses suppliers for risks of forced labor prior to contracting them. </t>
  </si>
  <si>
    <t>Largan Precision (2019) "2018 Annual Report", http://www.largan.com.tw/download/shareholder/%E5%B9%B4%E5%A0%B1-%E8%8B%B1%E6%96%87.pdf, p. 28. Accessed 21 August 2019.</t>
  </si>
  <si>
    <t xml:space="preserve">(1) Broadcom (April 2019), "Broadcom's statement against slavery and human trafficking," p. 1. Accessed 9 August 2019. </t>
  </si>
  <si>
    <t xml:space="preserve">Not disclosed. Largan discloses that it signs confidentiality and integrity agreements with suppliers "to jointly commit to fulfilling corporate social responsibilities". However, it is not clear that supplier contracts address standards on forced labor. </t>
  </si>
  <si>
    <t xml:space="preserve">(1) Microchip discloses that its supplier agreements and purchase order terms and conditions require its suppliers to adhere to "a broad spectrum of social and environmental compliance requirements, including prohibitions on the use of forced labor and child labor". However, the company does not disclose that this includes all ILO core labor standards, and does not disclose the contract language. 
(2) Not disclosed. 
(3) Not disclosed. </t>
  </si>
  <si>
    <t xml:space="preserve">Microchip, "California Transparency in Supply Chains Act and UK Modern Slavery Act disclosure statement", http://ww1.microchip.com/downloads/en/DeviceDoc/Microchip%20Slavery%20and%20Human%20Trafficking%20Statement%20for%20calendar%202017.pdf, p.1 . Accessed 12 August 2019. </t>
  </si>
  <si>
    <t xml:space="preserve">(1) *Canon, "Inquiries about CSR activities", https://global.canon/en/contact/csr/csr-form-e.html. Accessed 28 August 2019. 
*Canon (July 2018), "Canon Supplier CSR Guidelines", https://global.canon/en/procurement/pdf/suppliercsrguidelines-en.pdf, p. 6. Accessed 28 August 2019. </t>
  </si>
  <si>
    <t xml:space="preserve">Hoya (March 2018), "Supplier Code of Conduct", http://www.hoya.com/csr/pdf/Supplier_CoC2018.pdf, p. 5. Accessed 21 August 2019. 
[Hoya, "Compliance", http://www.hoya.com/csr/compliance.html. Accessed 21 August 2019.] </t>
  </si>
  <si>
    <t>Largan Precision (2018) "Annual Report", http://www.largan.com.tw/download/shareholder/%E5%B9%B4%E5%A0%B1-%E8%8B%B1%E6%96%87.pdf, p. 27. Accessed 21 August 2019.</t>
  </si>
  <si>
    <t xml:space="preserve">Not disclosed.
The company reports that it has an internal complaints mechanism for employees to report violations of its code of business conduct and ethics, but discloses no other mechanism for suppliers' workers or others to report labor rights violations. </t>
  </si>
  <si>
    <t xml:space="preserve">Microchip, "Corporate governance: Code of Business Conduct and Ethics", https://www.microchip.com/about-us/corporate-responsibility/ethics-conduct. Accessed 20 August 2019. </t>
  </si>
  <si>
    <t xml:space="preserve">*Canon, "Canon's Supply Chain and the Fulfillment of its Social Responsibility", https://global.canon/en/csr/operating/procurement.html. Accessed 28 August 2019. 
*Canon (July 2018), "Canon Supplier CSR Guidelines", https://global.canon/en/procurement/pdf/suppliercsrguidelines-en.pdf, p. 6. Accessed 28 August 2019. </t>
  </si>
  <si>
    <t xml:space="preserve">Canon (July 2018), "Canon Supplier CSR Guidelines", https://global.canon/en/procurement/pdf/suppliercsrguidelines-en.pdf, p. 6. Accessed 28 August 2019. </t>
  </si>
  <si>
    <t>https://www.modernslaveryregistry.org/companies/19172-applied-materials-inc</t>
  </si>
  <si>
    <t xml:space="preserve">Applied Materials' most recent California Transparency in Supply Chains Act disclosure was updated on 9 April 2018. </t>
  </si>
  <si>
    <t xml:space="preserve">*Applied Materials (undated), "Sustainability", http://www.appliedmaterials.com/company/corporate-responsibility/sustainability. Accessed 28 August 2019. </t>
  </si>
  <si>
    <t>*Applied Materials (undated), "Applied Materials CSR Report 2018", http://www.appliedmaterials.com/files/2018_csr_rev2.pdf</t>
  </si>
  <si>
    <t>*ASML (5 February 2019), "Integrated Report 2018", https://www.asml.com/-/media/asml/files/investors/financial-results/a-results/2018/asml-integrated-report-based-on-us-gaap-2018.pdf.</t>
  </si>
  <si>
    <t>https://www.modernslaveryregistry.org/companies/6994-asml-holding-n-v</t>
  </si>
  <si>
    <t>*ASML (undated), "Governance", https://www.asml.com/en/company/governance/business-principles. Accessed 27 August 2019. 
*Modern Slavery Registry, "ASML Holding N.V.",  https://www.modernslaveryregistry.org/companies/6994-asml-holding-n-v. Accessed 6 September 2019.</t>
  </si>
  <si>
    <t xml:space="preserve">*ASML (undated), "Governance", https://www.asml.com/en/company/governance/business-principles. Accessed 27 August 2019. </t>
  </si>
  <si>
    <t>*Micron (undated), "Accelerating Sustainability: 2019 Sustainability Report", https://www.micron.com/-/media/client/global/documents/general/about/sustainability_report_2019.pdf?la=en.</t>
  </si>
  <si>
    <t>https://www.modernslaveryregistry.org/companies/9233-micron-technology-inc</t>
  </si>
  <si>
    <t xml:space="preserve">Micron's most recent UK Modern Slavery Act statement was approved on 28 February 2019 and is a combined UK and California statement.
</t>
  </si>
  <si>
    <t xml:space="preserve">*Micron (undated), "Slavery and Human Trafficking Statement",  https://www.micron.com/about/our-commitment/sourcing-responsibly/slavery-and-human-trafficking. Accessed 2 September 2019. </t>
  </si>
  <si>
    <t>*Micron's most recent California Transparency in Supply Chains Act disclosure was approved on 28 February 2019 and is a combined UK and California statement.</t>
  </si>
  <si>
    <t>https://www.modernslaveryregistry.org/companies/9146-nokia-corporation</t>
  </si>
  <si>
    <t>Nokia's most recent UK Modern Slavery Act statement was approved on 27 June 2019. The company has published a total of three statements.</t>
  </si>
  <si>
    <t>*Nokia (approved 27 June 2019), "Modern Slavery Statement", https://www.nokia.com/sites/default/files/2019-07/1191-modern-slavery-statement.pdf.</t>
  </si>
  <si>
    <t>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t>
  </si>
  <si>
    <t>*Nokia (approved 27 June 2019), "Modern Slavery Statement", https://www.nokia.com/sites/default/files/2019-07/1191-modern-slavery-statement.pdf, p. 13.</t>
  </si>
  <si>
    <t>Does it have a UK or California modern slavery statement?</t>
  </si>
  <si>
    <t>"TSMC Corporate Social Resonsibility Report", https://www.tsmc.com/download/csr/2018_tsmc_csr_report_published_May_2019/english/pdf/e_all.pdf.
*TSMC (updated 23 April 2018), "TSMC's Supplier Code of Conduct", https://supplyonline.tsmc.com.tw/sncdata/SupplyProfile_Code%20of%20Conduct%20Supplier_M.pdf.</t>
  </si>
  <si>
    <t>In its Statement Under the California Transparency in Supply Chains Act, Applied Materials states that it is "unequivocally opposed to slavery and human trafficking".</t>
  </si>
  <si>
    <t>*Applied Materials (updated 9 April 2018), "Applied Materials’ Statement under the
California Transparency in Supply Chains Act", http://www.appliedmaterials.com/files/ca-transparency.pdf.</t>
  </si>
  <si>
    <t xml:space="preserve">Micron states that it does not use child labor or forced labor in any of its operations and that it never participates in human trafficking or slavery. It also states that it holds its suppliers to the same standards to which it holds itself and that it "expects" its suppliers to follow the principles of the Code of Business Conduct and Ethics and the RBA Code. </t>
  </si>
  <si>
    <t>*Micron (undated), "Micron Code of Business Conduct and Ethics", https://www.micron.com/about/our-commitment/operating-thoughtfully/compliance-and-ethics/ethics.</t>
  </si>
  <si>
    <t>Nokia states in its Modern Slavery Statement that it does not "tolerate" the use of forced labor or human trafficking in any part of its global supply chains.</t>
  </si>
  <si>
    <t>ASML states that it "does not allow any form of slave, forced, bonded, indentured, or involuntary prison labor, debt bondage or any form of forced child labor". It is also an RBA Member, and as such publicly commits to the RBA code, which addresses forced labor in its own operations and supply chains.</t>
  </si>
  <si>
    <t>*ASML (1 July 2017), "Human Rights Policy", https://staticwww.asml.com/doclib/corpgov/principles/asml_20170620_ASML170008_Human_Rights_Policy.pdf.
*ASML (undated), "Responsible Supply Chain", https://www.asml.com/en/company/sustainability/responsible-supply-chain. Accessed 23 August 2019.</t>
  </si>
  <si>
    <t>TSMC states in its Supplier Code of Conduct that it is "committed to ensuring" that working conditions in its supply chains are safe, ethical, and that workers are treated with respect and dignity. It further states that forced labor and human trafficking "shall not be used" in its supply chains.</t>
  </si>
  <si>
    <t>TSMC (updated 23 April 2018), "TSMC's Supplier Code of Conduct", https://supplyonline.tsmc.com.tw/sncdata/SupplyProfile_Code%20of%20Conduct%20Supplier_M.pdf.</t>
  </si>
  <si>
    <r>
      <t xml:space="preserve">(1)-(4)*Applied Materials (undated), "Standards of Business Conduct", https://secure.ethicspoint.com/domain/media/en/gui/35035/standards.pdf, p. 7 and 23.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17.
</t>
    </r>
    <r>
      <rPr>
        <sz val="11"/>
        <color theme="1"/>
        <rFont val="Calibri"/>
        <family val="2"/>
        <scheme val="minor"/>
      </rPr>
      <t>(5) Applied Materials (undated), "2018 Additional Disclosure", https://www.business-humanrights.org/en/knowthechain-ict-company-disclosure. Accessed 6 September 2019.</t>
    </r>
  </si>
  <si>
    <t>(1)-(5) Micron (undated), "Micron Code of Business Conduct and Ethics", https://www.micron.com/about/our-commitment/operating-thoughtfully/compliance-and-ethics/ethics, p. 8. 
(4) Micron (undated), "Accelerating Sustainability: 2019 Sustainability Report", https://www.micron.com/-/media/client/global/documents/general/about/sustainability_report_2019.pdf?la=en, p 31.</t>
  </si>
  <si>
    <t>(1)*ASML (undated), "Board of Management", https://www.asml.com/en/company/governance/board-of-management. Accessed 23 August 2019.
*ASML (undated), "Disclosure Committee", https://www.asml.com/en/company/governance/board-of-management/disclosure-committee. Accessed 23 August 2019.
*ASML (5 February 2019), "Integrated Report 2018", https://www.asml.com/-/media/asml/files/investors/financial-results/a-results/2018/asml-integrated-report-based-on-us-gaap-2018.pdf, p. 60.
(2)*ASML (undated), "Corporate Governance Committee", https://www.asml.com/en/company/governance. Accessed 23 August 2019.
*ASML (undated), "Supervisory Board", https://www.asml.com/en/company/governance/supervisory-board. Accessed 23 August 2019.
*ASML (undated), "Supervisory Board Committees", https://www.asml.com/en/company/governance/supervisory-board/supervisory-board-committees. Accessed 23 August 2019.
*ASML (5 February 2019), "Integrated Report 2018", https://www.asml.com/-/media/asml/files/investors/financial-results/a-results/2018/asml-integrated-report-based-on-us-gaap-2018.pdf, p. 60.</t>
  </si>
  <si>
    <t>(1) *TSMC (24 May 2017), "2016 Corporate Social Responsibility Report", http://www.tsmc.com/download/csr/2017_tsmc_csr/english/pdf/e_all.pdf, p. 3.
*TSMC (undated), "Corporate Social Responsibility Committee", https://www.tsmc.com/csr/en/CSR/committee.html. Accessed 15 August 2019.
*TSMC (10 May 2019), "2018 TSMC Corporate Social Resonsibility Report", https://www.tsmc.com/download/csr/2018_tsmc_csr_report_published_May_2019/english/pdf/e_all.pdf, p. 144.
(2)*TSMC (undated), "Board of Directors", https://www.tsmc.com/english/investorRelations/board_of_directors.htm. Accessed 15 August 2019.
*TSMC (undated), "Committees", https://www.tsmc.com/english/investorRelations/committees.htm. Accessed 15 August, 2019.
*TSMC (2017), "Material Issue: Ethics and Regulatory Compliance", https://www.tsmc.com/csr/en/download/2017_tsmc_csr_en_1_1.pdf.
*2016 Corporate Social Responsibility Report", p. 10 and 18.</t>
  </si>
  <si>
    <t xml:space="preserve">(1) The company states in its California Transparency in Supply Chains Act that web-based training is provided to its own employees and to key suppliers on its Standards of Business Conduct and on the RBA Code. It states that this training includes guidance on raising concerns through its global business ethics helplines. However, it does not specify which employees are included in the training.
(2) See (1). However, the company does not disclose the percentage of first tier suppliers trained.
(3) Not disclosed. </t>
  </si>
  <si>
    <t>(1)-(3)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6 and 17.</t>
  </si>
  <si>
    <t xml:space="preserve">(1)-(3)*Micron (undated), "Slavery and Human Trafficking", https://www.micron.com/about/our-commitment/sourcing-responsibly/slavery-and-human-trafficking. Accessed 2 September 2019.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32-33. </t>
  </si>
  <si>
    <t>(1) The company states that its procurement managers "with direct responsibility for supply chain management receive RBA Code of Conduct compliance training which includes how to assess and mitigate the risks of compliance".
(2) Not disclosed. The company states that it holds a "supplier day" in Veldhoven and that in 2018 this included 130 representatives from 90 product-related suppliers from across the globe and included workshops and presentations by the company's senior management which were centred around "sustaining growth". It also states that it facilitated a "supplier day" for its non-product-related suppliers which brought together around 65 representatives from roughly 55 suppliers for the purpose of familiarizing themselves with the company's business strategy and targets. However, it does not disclose details on training relevant to forced labor.
(3) Not disclosed. As per 1.2 (5), ASML states that it "expects" its major suppliers and their own suppliers to comply with the RBA Code of Conduct. However, it does not disclose details any capacity building to enable its suppliers to cascade these policies.</t>
  </si>
  <si>
    <t>(1)-(3) *ASML (undated), "Responsible Supply Chain",  https://www.asml.com/en/company/sustainability/responsible-supply-chain. Accessed 23 August 2019.
*ASML (5 February 2019), "Integrated Report 2018", https://www.asml.com/-/media/asml/files/investors/financial-results/a-results/2018/asml-integrated-report-based-on-us-gaap-2018.pdf, p. 34 and 36.</t>
  </si>
  <si>
    <t xml:space="preserve">(1) Micron (31 May 2018), "Specialized Disclosure Report", (http://investors.micron.com/node/36241/html).
(2) Micron (undated), "Accelerating Sustainability: 2019 Sustainability Report", https://www.micron.com/-/media/client/global/documents/general/about/sustainability_report_2019.pdf?la=en, p. 12, p. 35.
</t>
  </si>
  <si>
    <t>(1) Not disclosed.
(2) 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 It also states that it participated in a number of industry and civil society events to advocate for greater dialogue on modern slavery and human rights.</t>
  </si>
  <si>
    <t>(1) Nokia (13 May 2019), "People and Planet Report 2018", https://www.nokia.com/sites/default/files/2019-05/Nokia_People_and_Planet_Report_2018.pdf, p. 153-163.
(2) Nokia (approved 27 June 2019), "Modern Slavery Statement", https://www.nokia.com/sites/default/files/2019-07/1191-modern-slavery-statement.pdf, p. 13.
*"People and Planet Report", p. 114.</t>
  </si>
  <si>
    <t>(1)-(2)*ASML (5 February 2019), "Integrated Report 2018", https://www.asml.com/-/media/asml/files/investors/financial-results/a-results/2018/asml-integrated-report-based-on-us-gaap-2018.pdf, p. 170.</t>
  </si>
  <si>
    <t>(1) Not disclosed.
(2) In its Specialized Disclosure Report, Applied Materials discloses a list of smelters and refiners, including names and countries, of 3TG that are potentially used in its supply chains. It states on its sustainability page that it conforms with the OECD’s Due Diligence Guidance for Responsible Supply Chains of Minerals from Conflict-Affected and High-Risk Areas and publishes a list of qualified smelters/refiners through industry validation schemes and that along with other RBA members it has been a partner in the Responsible Minerals Initiative (RMI) since its inception. 
(3) It further includes a list of potential countries of origin of the raw materials 3TG.
(4) Not disclosed.</t>
  </si>
  <si>
    <t xml:space="preserve">(1) *Applied Materials (undated), "Applied Materials CSR Report 2018", http://www.appliedmaterials.com/files/2018_csr_rev2.pdf, p. 18. 
(2)-(4)*Applied Materials (undated), "Specialized Disclosure Report", http://services.corporate-ir.net/SEC.Enhanced/SecCapsule.aspx?c=112059&amp;fid=16288403.
*Applied Materials (undated), "Sustainability", http://www.appliedmaterials.com/company/corporate-responsibility/sustainability. Accessed 28 August 2019. </t>
  </si>
  <si>
    <r>
      <t>(1)</t>
    </r>
    <r>
      <rPr>
        <sz val="11"/>
        <color theme="1"/>
        <rFont val="Calibri"/>
        <family val="2"/>
        <scheme val="minor"/>
      </rPr>
      <t xml:space="preserve"> Not disclosed.</t>
    </r>
    <r>
      <rPr>
        <sz val="11"/>
        <rFont val="Calibri"/>
        <family val="2"/>
        <scheme val="minor"/>
      </rPr>
      <t xml:space="preserve"> Micron states that it "requests" that suppliers provide transparency through supplier visibility mapping and supplier assessments. It discloses the countries of its top 10 suppliers, but no further information.
(2) In its Conflict Minerals Report, the company discloses a list of smelters and refiners of 3TG that are potentially used in its supply chain without specifying the countries of these suppliers. It states that it maps suppliers through focusing on business continuity planning processes, ethics, location, forced labor, environment and safety. However, it does not provide any additional information on this process.
(3) Micron states in its Specialized Disclosure Report that it conducts the "reasonable country of origin inquiry" (RCOI) to determine whether the minerals it uses have originated from a relevant country. It further includes a list of potential countries of origin of the raw materials 3TG. It also discloses that it executes due diligence on minerals in its supply chains in conformance with the Organization for Economic Cooperation and Due Diligence Guidance for Responsible Supply Chains of Minerals from Conflict-Affected and High-Risk Areas OECD Due Diligence Guidance and that it is a founding member of the RMI. 
(4) Not disclosed. </t>
    </r>
  </si>
  <si>
    <t>(1)-(2)*Micron (undated), "Accelerating Sustainability: 2019 Sustainability Report", https://www.micron.com/-/media/client/global/documents/general/about/sustainability_report_2019.pdf?la=en, p. 33.
(3)*Micron (31 May 2018), "Specialized Disclosure Report", http://investors.micron.com/node/36241/html.
*Micron (revised 3 May 2019), "Micron Supplier Quality Developments Document", https://www.micron.com/-/media/client/global/documents/general/about/sqrd.pdf?la=en, p. 37.
(4) "Accelerating Sustainability: 2019 Sustainability Report".</t>
  </si>
  <si>
    <t>(1)-(4)*ASML (5 February 2019), "Integrated Report 2018", https://www.asml.com/-/media/asml/files/investors/financial-results/a-results/2018/asml-integrated-report-based-on-us-gaap-2018.pdf, p. 35.
*ASML (revised May 2019), "Conflict Minerals Statement", https://www.asml.com/-/media/asml/files/company/sustainability/responcible-supplychain/conflict_minerals_statement-may-2019.pdf.
*ASML (undated), "Conflict Minerals Disclosure", https://www.asml.com/-/media/asml/files/company/sustainability/responcible-supplychain/conflict_minerals_disclosure_reporting-year-2018.pdf#targetText=The%20minerals%20subject%20to%20the,tungsten%20(%E2%80%9C3TG%E2%80%9D).
* ASML (5 February 2019), "Integrated Report 2018", https://www.asml.com/-/media/asml/files/investors/financial-results/a-results/2018/asml-integrated-report-based-on-us-gaap-2018.pdf.</t>
  </si>
  <si>
    <t>(1) TSMC discloses in its CSR Report that it "requires" its suppliers whose products contain tantalum, tin, gold and tungsten to follow its conflict-free minerals sourcing policy and to sign a statement of conflict-free mineral sourcing. It states that in 2018 it disclosed details of the smelters that provide it with cobalt for manufacturing. It discloses the number of direct suppliers, smelters and verified smelters in both its own manufacturing processing and its outsourced assembly and testing. In its 2017 CSR Report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The company states that it requires 100% of its purchased minerals to be 100% conflict free. It discloses that it supports that Responsible Mineral Sourcing Initiative put forward by the RBA and Global e-Sustainability Initiative (GeSI). It also states that it requires its suppliers to source conflict-free raw materials in accordance with the Responsible Minerals Assurance Process (RMAP).
(4) Not disclosed.</t>
  </si>
  <si>
    <t xml:space="preserve">(1)-(4)*TSMC (undated), "TSMC Supply Online", https://supplyonline.tsmc.com.tw/TSMC_Supply_Online_20131112/english/about_tsmc_supply.html. Accessed 15 August 2019.
*TSMC (2018), "TSMC Corporate Social Resonsibility Report", https://www.tsmc.com/download/csr/2018_tsmc_csr_report_published_May_2019/english/pdf/e_all.pdf, p. 72, 80, p. 187.
*TSMC (24 May 2017), "Corporate Social Respnsibility Report"
http://www.tsmc.com/download/csr/2016_tsmc_csr/english/pdf/e_all.pdf.
*TSMC (undated), "Responsible Supply Chain", https://www.tsmc.com/csr/en/focus/responsibleSupplyChain.html. Accessed 15 August 2019.
*TSMC (undated), "Supplier Sustainability Management", https://www.tsmc.com/csr/en/focus/responsibleSupplyChain/sustainabilityManagement.html. Accessed 15 August, 2019.
*TSMC (29 May 2019), "Specialized Disclosure Report", https://www.tsmc.com/download/ir/secFillings/Form-SD-(final)_2018.pdf.
</t>
  </si>
  <si>
    <t>(1)-(2) *Applied Materials (undated), "Applied Materials CSR Report 2018", http://www.appliedmaterials.com/files/2018_csr_rev2.pdf, p. 17.</t>
  </si>
  <si>
    <t>(1)-(2)*Micron (undated), "Accelerating Sustainability: 2019 Sustainability Report", https://www.micron.com/-/media/client/global/documents/general/about/sustainability_report_2019.pdf?la=en, p. 32-34.</t>
  </si>
  <si>
    <t>(1)-(2) *Nokia (13 May 2019), "People and Planet Report 2018", https://www.nokia.com/sites/default/files/2019-05/Nokia_People_and_Planet_Report_2018.pdf, p. 84 and 103.
*Nokia (approved 27 June 2019), "Modern Slavery Statement", https://www.nokia.com/sites/default/files/2019-07/1191-modern-slavery-statement.pdf.</t>
  </si>
  <si>
    <t xml:space="preserve">(1) Not disclosed. ASML states that it conducts annual risk assessments for its critical suppliers which include an evaluation of risk areas such as its "suppliers' financial health, change of ownership, potential supply disruptions (for example, as a result of natural hazards)". It also states that, where necessary, it mitigates such risks by adjusting its sourcing strategy. However, it does not explicitly state that its risk assessment includes forced labor risks.
(2) Not disclosed. </t>
  </si>
  <si>
    <t xml:space="preserve">(1)-(2) ASML (5 February 2019), "Integrated Report 2018", https://www.asml.com/-/media/asml/files/investors/financial-results/a-results/2018/asml-integrated-report-based-on-us-gaap-2018.pdf. P. 34. </t>
  </si>
  <si>
    <t>(1)-(4) Not disclosed.</t>
  </si>
  <si>
    <t>(1)-(4) *Applied Materials (undated), "Applied Materials CSR Report 2018", http://www.appliedmaterials.com/files/2018_csr_rev2.pdf.</t>
  </si>
  <si>
    <t>(1)-(4) Micron (undated), "Accelerating Sustainability: 2019 Sustainability Report", https://www.micron.com/-/media/client/global/documents/general/about/sustainability_report_2019.pdf?la=en.</t>
  </si>
  <si>
    <t>*Applied Materials (undated), "Applied Materials CSR Report 2018", http://www.appliedmaterials.com/files/2018_csr_rev2.pdf.</t>
  </si>
  <si>
    <t>*ASML (undated), "Responsible Supply Chain",  https://www.asml.com/en/company/sustainability/responsible-supply-chain. Accessed 23 August 2019.</t>
  </si>
  <si>
    <t>(1)-(3) *Applied Materials (undated), "Applied Materials CSR Report 2018", http://www.appliedmaterials.com/files/2018_csr_rev2.pdf, p. 17.</t>
  </si>
  <si>
    <t>(1)-(2) Not disclosed.
(3) Not disclosed. Micron states that it "expects" its suppliers to "embrace and follow" the company's Code of Business Conduct and Ethics and the RBA Code. However, it does not give any additional detail on whether it expects suppliers to integrate such standards into its contracts.</t>
  </si>
  <si>
    <t xml:space="preserve">(1)-(2) Micron (undated), "Micron Code of Business Conduct and Ethics", https://www.micron.com/about/our-commitment/operating-thoughtfully/compliance-and-ethics/ethics, p. 8. </t>
  </si>
  <si>
    <t>(1) ASML (5 February 2019), "Integrated Report 2018", https://www.asml.com/-/media/asml/files/investors/financial-results/a-results/2018/asml-integrated-report-based-on-us-gaap-2018.pdf, p. 27 and 35.
(2) "Integrated Report 2018", p. 35.
(3) ASML (undated), "Responsible Supply Chain", https://www.asml.com/en/company/sustainability/responsible-supply-chain. Accessed 23 August 2019.</t>
  </si>
  <si>
    <t>(1) TSMC (undated), "Assurance to Comply with TSMC’s Code of Ethics and Business Conduct and TSMC’s Supplier Code of Conduct", https://supplyonline.tsmc.com.tw/sncdata/SupplyProfile_Ethic%20Code.pdf.
(2)*TSMC (2018), "TSMC Corporate Social Resonsibility Report", https://www.tsmc.com/download/csr/2018_tsmc_csr_report_published_May_2019/english/pdf/e_all.pdf.
(3)* "TSMC Corporate Social Resposnibility Report", p. 144.
*TSMC (updated 23 April 2018), "TSMC's Supplier Code of Conduct", https://supplyonline.tsmc.com.tw/sncdata/SupplyProfile_Code%20of%20Conduct%20Supplier_M.pdf.</t>
  </si>
  <si>
    <t>(1)-(3) Not disclosed.</t>
  </si>
  <si>
    <t>(1)-(3) *Applied Materials (undated), "Applied Materials CSR Report 2018", http://www.appliedmaterials.com/files/2018_csr_rev2.pdf.</t>
  </si>
  <si>
    <t>(1)-(3) *Micron (undated), "Micron Code of Business Conduct and Ethics", https://www.micron.com/about/our-commitment/operating-thoughtfully/compliance-and-ethics/ethics. 
*Micron (undated), "Accelerating Sustainability: 2019 Sustainability Report", https://www.micron.com/-/media/client/global/documents/general/about/sustainability_report_2019.pdf?la=en.</t>
  </si>
  <si>
    <t>(1)-(3) ASML (5 February 2019), "Integrated Report 2018", https://www.asml.com/-/media/asml/files/investors/financial-results/a-results/2018/asml-integrated-report-based-on-us-gaap-2018.pdf.</t>
  </si>
  <si>
    <t>(1)-(3) *TSMC (2018), "TSMC Corporate Social Resonsibility Report", https://www.tsmc.com/download/csr/2018_tsmc_csr_report_published_May_2019/english/pdf/e_all.pdf.
*TSMC (updated 23 April 2018), "TSMC's Supplier Code of Conduct", https://supplyonline.tsmc.com.tw/sncdata/SupplyProfile_Code%20of%20Conduct%20Supplier_M.pdf.</t>
  </si>
  <si>
    <r>
      <t xml:space="preserve">(1)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t>
    </r>
    <r>
      <rPr>
        <sz val="11"/>
        <color theme="1"/>
        <rFont val="Calibri"/>
        <family val="2"/>
        <scheme val="minor"/>
      </rPr>
      <t>However, it does not provide evidence of fees reimbursed to workers in its supply chains.</t>
    </r>
  </si>
  <si>
    <t>(1)-(2) *Applied Materials (undated), "Applied Materials CSR Report 2018", http://www.appliedmaterials.com/files/2018_csr_rev2.pdf.</t>
  </si>
  <si>
    <t>In its Sustainability Report Micron demonstrates awareness of the risk of exploitation through recruitment fees.
(1) While it does not appear to incorporate a related principle directly into its Code of Business Conduct, it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give any examples of this policy in practice.</t>
  </si>
  <si>
    <t xml:space="preserve">(1)-(2) *Micron (undated), "Accelerating Sustainability: 2019 Sustainability Report", https://www.micron.com/-/media/client/global/documents/general/about/sustainability_report_2019.pdf?la=en, p. 34.
*Micron (undated), "Micron Code of Business Conduct and Ethics", https://www.micron.com/about/our-commitment/operating-thoughtfully/compliance-and-ethics/ethics. </t>
  </si>
  <si>
    <t xml:space="preserve">(1)-(2)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*Nokia (13 May 2019), "People and Planet Report 2018", https://www.nokia.com/sites/default/files/2019-05/Nokia_People_and_Planet_Report_2018.pdf, p. 113. </t>
  </si>
  <si>
    <t>(1)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include evidence of reimbursing fees to workers.</t>
  </si>
  <si>
    <t>(1)-(2) ASML (undated), "Responsible Supply Chain", https://www.asml.com/en/company/sustainability/responsible-supply-chain. Accessed 23 August 2019.</t>
  </si>
  <si>
    <t>(1)-(2)*Applied Materials (undated), "Applied Materials CSR Report 2018", http://www.appliedmaterials.com/files/2018_csr_rev2.pdf, p. 17.</t>
  </si>
  <si>
    <t>(1)-(2) Not disclosed.</t>
  </si>
  <si>
    <t>(1)-(2)*TSMC (updated 23 April 2018), "TSMC's Supplier Code of Conduct", https://supplyonline.tsmc.com.tw/sncdata/SupplyProfile_Code%20of%20Conduct%20Supplier_M.pdf.
*TSMC (2018), "TSMC Corporate Social Resonsibility Report", https://www.tsmc.com/download/csr/2018_tsmc_csr_report_published_May_2019/english/pdf/e_all.pdf.</t>
  </si>
  <si>
    <t>(1) The company uses the RBA Code (version 6.0), which requires that workers must be provided with a written employment agreement in their native language prior to the worker departing from his or her country of origin. However, it does not disclose details on the implementation of this policy.
(2) The company uses the RBA Code (version 6.0), which prohibits passport retention and restrictions on workers’ freedom of movement. However, it does not disclose details on the implementation of this policy.
(3) Not disclosed.</t>
  </si>
  <si>
    <t>(1)-(3)*Applied Materials (undated), "Applied Materials CSR Report 2018", http://www.appliedmaterials.com/files/2018_csr_rev2.pdf, p. 17.</t>
  </si>
  <si>
    <t xml:space="preserve">(1)-(3) *Micron (undated), "Accelerating Sustainability: 2019 Sustainability Report", https://www.micron.com/-/media/client/global/documents/general/about/sustainability_report_2019.pdf?la=en, p. 34 and 35.
*Micron (undated), "Micron Code of Business Conduct and Ethics", https://www.micron.com/about/our-commitment/operating-thoughtfully/compliance-and-ethics/ethics. </t>
  </si>
  <si>
    <t xml:space="preserve">(1) The company uses the RBA Code (version 6.0), which requires that workers must be provided with a written employment agreement in their native language prior to the worker departing from his or her country of origin. However, it does not provide evidence of implementation.
(2) The company uses the RBA Code (version 6.0), which prohibits passport retention and restrictions on workers’ freedom of movement. However, it does not provide evidence of implementation.
(3) Not disclosed. </t>
  </si>
  <si>
    <t>(1)-(3)*ASML (1 July 2017), "Human Rights Policy", https://staticwww.asml.com/doclib/corpgov/principles/asml_20170620_ASML170008_Human_Rights_Policy.pdf.
*ASML (undated), "Responsible Supply Chain", https://www.asml.com/en/company/sustainability/responsible-supply-chain. Accessed 23 August 2019.
* ASML (5 February 2019), "Integrated Report 2018", https://www.asml.com/-/media/asml/files/investors/financial-results/a-results/2018/asml-integrated-report-based-on-us-gaap-2018.pdf.</t>
  </si>
  <si>
    <t>(1)-(5) Not disclosed.</t>
  </si>
  <si>
    <t>(1)-(4)*Applied Materials (undated), "Applied Materials CSR Report 2018", http://www.appliedmaterials.com/files/2018_csr_rev2.pdf.</t>
  </si>
  <si>
    <t>(1)-(4) ASML (5 February 2019), "Integrated Report 2018", https://www.asml.com/-/media/asml/files/investors/financial-results/a-results/2018/asml-integrated-report-based-on-us-gaap-2018.pdf, p. 27.</t>
  </si>
  <si>
    <r>
      <t>(1)-(2) Not disclosed.
(3)</t>
    </r>
    <r>
      <rPr>
        <sz val="11"/>
        <color rgb="FFFF0000"/>
        <rFont val="Calibri (Body)"/>
      </rPr>
      <t xml:space="preserve"> </t>
    </r>
    <r>
      <rPr>
        <sz val="11"/>
        <rFont val="Calibri (Body)"/>
      </rPr>
      <t>Not disclosed</t>
    </r>
    <r>
      <rPr>
        <sz val="11"/>
        <rFont val="Calibri"/>
        <family val="2"/>
        <scheme val="minor"/>
      </rPr>
      <t>. Nokia states that where legal restrictions are in place, it finds alternative means to raise concerns to management. However, it does not give any additional detail on the process involved.
(4) Not disclosed.</t>
    </r>
  </si>
  <si>
    <t xml:space="preserve">(1)-(4) Not disclosed. </t>
  </si>
  <si>
    <t>In its 2018 additional disclosure, in relation to freedom of association, the company notes it enforces this through supplier audits.
(1)-(4) Not disclosed.</t>
  </si>
  <si>
    <t xml:space="preserve">(1)-(5)*Applied Materials (undated), "Standards of Business Conduct", https://secure.ethicspoint.com/domain/media/en/gui/35035/standards.pdf, p. 41.
*Applied Materials (updated 9 April 2018), "Applied Materials’ Statement under the
California Transparency in Supply Chains Act", http://www.appliedmaterials.com/files/ca-transparency.pdf. </t>
  </si>
  <si>
    <t>(1)-(5) *Micron (undated), Compliance Hotline, https://secure.ethicspoint.com/domain/media/en/gui/8715/index.html. Accessed 2 August 2019.
*Micron (undated), "Accelerating Sustainability: 2019 Sustainability Report", https://www.micron.com/-/media/client/global/documents/general/about/sustainability_report_2019.pdf?la=en.</t>
  </si>
  <si>
    <t xml:space="preserve">(1)-(5) *Nokia, "Nokia's Business Ethics Helpline", https://secure.ethicspoint.com/domain/media/en/gui/478/index.html. Accessed 16 September 2019.
*Nokia (approved 27 June 2019), "Modern Slavery Statement", https://www.nokia.com/sites/default/files/2019-07/1191-modern-slavery-statement.pdf, p. 7. 
*Nokia (undated), "Ethical Business", https://www.nokia.com/about-us/sustainability/conducting-our-business-with-integrity/ethical-business/. Accessed 29 August 2019.
*Nokia (13 May 2019), "People and Planet Report 2018", https://www.nokia.com/sites/default/files/2019-05/Nokia_People_and_Planet_Report_2018.pdf, p. 84, 92 and 108. 
</t>
  </si>
  <si>
    <t>(1)-(5)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p. 60.</t>
  </si>
  <si>
    <t xml:space="preserve">(1)-(5)*Applied Materials (undated), "Sustainability", http://www.appliedmaterials.com/company/corporate-responsibility/sustainability. Accessed 28 August 2019. 
*Applied Materials (undated), "Applied Materials CSR Report 2018", http://www.appliedmaterials.com/files/2018_csr_rev2.pdf, p. 17. 
</t>
  </si>
  <si>
    <t xml:space="preserve">(1)-(4)*Applied Materials (undated), "Applied Materials CSR Report 2018", http://www.appliedmaterials.com/files/2018_csr_rev2.pdf, p. 17.
*Applied Materials (updated 9 April 2018), "Applied Materials’ Statement under the
California Transparency in Supply Chains Act", http://www.appliedmaterials.com/files/ca-transparency.pdf. </t>
  </si>
  <si>
    <t xml:space="preserve">(1)-(2) *Applied Materials (updated 9 April 2018), "Applied Materials’ Statement under the
California Transparency in Supply Chains Act", http://www.appliedmaterials.com/files/ca-transparency.pdf. </t>
  </si>
  <si>
    <t>(1)-(2)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t>
  </si>
  <si>
    <t>(1) Not disclosed. ASML states that it engages with governments and communities but it does not disclose details relevant to engagements on forced labor. 
(2) ASML discloses that it is an RBA member and participates in meetings and working groups with the RBA. However it does not provide further details or evidence that the meetings and working groups related to forced labor.</t>
  </si>
  <si>
    <t>http://www.modernslaveryregistry.org/companies/7636-intel-corporation</t>
  </si>
  <si>
    <t>The company published a statement dated May 2019 for FY2018. 
Intel has published three annual statements under the legislation.
The statement is joint between the UK and California legislation.</t>
  </si>
  <si>
    <t>Intel Corporation (May 2019), "Anti-slavery and human trafficking statement",
https://www.intel.com/content/www/us/en/policy/policy-human-trafficking-and-slavery.html, p. 1. Accessed 1 August 2019. 
Modern Slavery Registry, "Intel Corporation", http://www.modernslaveryregistry.org/companies/7636-intel-corporation. Accessed 8 August 2019.</t>
  </si>
  <si>
    <t>The company published a statement dated May 2019.
The statement is joint between the UK and California legislation.</t>
  </si>
  <si>
    <t>http://www.modernslaveryregistry.org/companies/18367-keyence-corporation</t>
  </si>
  <si>
    <t xml:space="preserve">The company has published a statement dated April 2019. 
Keyence has published two statements which are listed on the Modern Slavery Registry. </t>
  </si>
  <si>
    <t>Keyence (April 2019), "Slavery and Human Trafficking Statement FY2018", https://www.keyence.co.uk/about-us/corporate/compliance.jsp, p. 2. Accessed 2 August 2019. 
Modern Slavery Registry, "Keyence Corporation", http://www.modernslaveryregistry.org/companies/18367-keyence-corporation. Accessed 8 August 2019.</t>
  </si>
  <si>
    <t xml:space="preserve">In its modern slavery statement, Intel discloses that it takes steps to minimize the risks of slavery and human trafficking in its supply chains. It states that to reinforce its commitment, it collaborates with others to address industry-wide improvements. 
Intel is an RBA Full Member, and as such publicly commits to the RBA code, which addresses forced labor in its own operations and supply chains.
Furthermore, Intel's own Code of Conduct states that "human trafficking, forced, debt bonded, indentured and slave labor are unacceptable, and we are committed to preventing these practices in our operations and supply chain." </t>
  </si>
  <si>
    <t>*Intel Corporation (May 2019), "Anti-slavery and human trafficking statement",
https://www.intel.com/content/www/us/en/policy/policy-human-trafficking-and-slavery.html, p. 1. Accessed 1 August 2019. 
*Intel Corporation (January 2019), "Code of Conduct", https://www.intel.co.uk/content/www/uk/en/policy/policy-code-conduct-corporate-information.html. Accessed 7 August 2019.</t>
  </si>
  <si>
    <t>Keyence's procurement guidelines state that suppliers are prohibited from using "any indentured or forced labor, slavery or servitude, human trafficking or compulsory labor". It also notes that the risk of forced labor and human trafficking is higher in its supply chains than in its group.</t>
  </si>
  <si>
    <t xml:space="preserve">* Keyence, "Supplier Code of Conduct/Procurement Guidelines", https://www.keyence.co.uk/about-us/corporate/procurement_guideline.jsp. Accessed 2 August 2019. 
* Keyence (April 2019), "Slavery and Human Trafficking Statement FY2018", https://www.keyence.co.uk/about-us/corporate/compliance.jsp, p. 2. Accessed 2 August 2019. </t>
  </si>
  <si>
    <t xml:space="preserve">(1) Keyence, "Supplier Code of Conduct/Procurement Guidelines", https://www.keyence.co.uk/about-us/corporate/procurement_guideline.jsp. Accessed 2 August 2019. 
(4) *Keyence, "Compliance", https://www.keyence.co.uk/about-us/corporate/compliance.jsp. Accessed 2 August 2019.
*Keyence (April 2019), "Slavery and Human Trafficking Statement FY2018", https://www.keyence.co.uk/about-us/corporate/compliance.jsp, p. 2. Accessed 2 August 2019. 
(5) "Slavery and Human Trafficking Statement FY2018", p. 2. </t>
  </si>
  <si>
    <t xml:space="preserve">(2) Keyence (2018), "Additional Disclosure 2018", https://www.business-humanrights.org/sites/default/files/2018-04%20KTC%20ICT_Additional%20disclosure%202018%20-%20Keyence.pdf. Accessed 6 August 2019. </t>
  </si>
  <si>
    <t xml:space="preserve">Not disclosed.
Keyence discloses that its employees must comply with and "regularly confirm" its Code of Behavior. However, this Code does not appear to address forced labor. </t>
  </si>
  <si>
    <t xml:space="preserve">Keyence (2018), "Additional Disclosure 2018", https://www.business-humanrights.org/sites/default/files/2018-04%20KTC%20ICT_Additional%20disclosure%202018%20-%20Keyence.pdf. Accessed 6 August 2019. </t>
  </si>
  <si>
    <t xml:space="preserve">(1-2) Not disclosed.
(3) The company discloses it is "investigating supply chains using tools provided by the Responsible Minerals Initiative (RMI)(formerly CFSI), an organisation that promotes the responsible procurement of minerals."  While the company is taking steps to trace the origin of raw materials, it does not disclose the sourcing countries of raw materials at high risk of forced labor.
(4) Not disclosed. </t>
  </si>
  <si>
    <t>Keyence, "Compliance", https://www.keyence.co.uk/about-us/corporate/compliance.jsp. Accessed 2 August 2019.</t>
  </si>
  <si>
    <t xml:space="preserve">(1) Not disclosed.
(2) Not disclosed. Keyence discloses that the risk of forced labor and human trafficking is higher in its supply chains than in its group, but gives no further details as to where the risks of forced labor are in its supply chains. </t>
  </si>
  <si>
    <t xml:space="preserve">Keyence (April 2019), "Slavery and Human Trafficking Statement FY2018", https://www.keyence.co.uk/about-us/corporate/compliance.jsp, p. 2. Accessed 2 August 2019. </t>
  </si>
  <si>
    <t xml:space="preserve">(1) Not disclosed. The company shows awareness of human rights risks associated with conflict minerals, stating that it is "investigating supply chains using tools provided by the Responsible Minerals Initiative (RMI)(formerly CFSI), an organisation that promotes the responsible procurement of minerals". However, this initiative does not focus on forced labor. 
(2-4) Not disclosed. </t>
  </si>
  <si>
    <r>
      <t>(1) Not disclosed. In its modern slavery statement, Keyence discloses that its procurement contracts with suppliers "includes the requirements and/or obligation the supplier must follow". It does not refer specifically to the procurement guidelines.</t>
    </r>
    <r>
      <rPr>
        <sz val="11"/>
        <color rgb="FFFF0000"/>
        <rFont val="Calibri"/>
        <family val="2"/>
        <scheme val="minor"/>
      </rPr>
      <t xml:space="preserve"> </t>
    </r>
    <r>
      <rPr>
        <sz val="11"/>
        <rFont val="Calibri"/>
        <family val="2"/>
        <scheme val="minor"/>
      </rPr>
      <t xml:space="preserve">
(2) Not disclosed.
(3) Not disclosed.</t>
    </r>
  </si>
  <si>
    <t>Registry: http://www.modernslaveryregistry.org/companies/19274-best-buy-co-inc</t>
  </si>
  <si>
    <t>The company has published a statement, which is undated.</t>
  </si>
  <si>
    <t xml:space="preserve">Best Buy, "California Transparency in Supply Chains Act," https://www.bestbuy.com/site/help-topics/ca-transparency-act/pcmcat263000050003.c?id=pcmcat263000050003. Accessed 23 September 2019. </t>
  </si>
  <si>
    <t xml:space="preserve">The company discloses that its standards apply to its private-label suppliers, but does not disclose whether it assesses risks of forced labor related to third party products. </t>
  </si>
  <si>
    <t xml:space="preserve">Best Buy (2019), "Corporate Responsibility &amp; Sustainability Report," https://corporate.bestbuy.com/wp-content/uploads/2019/06/FY19-full-report-FINAL-1.pdf, p. 39. Accessed 23 September 2019.  </t>
  </si>
  <si>
    <t xml:space="preserve">Best Buy states that it expects manufacturers and suppliers of its goods to maintain fundamental labor and human rights standards, and that it prohibits suppliers from using forced labor (including prison labor, indentured labor, or bonded labor). </t>
  </si>
  <si>
    <t xml:space="preserve">Hangzhou Hikvision states that it pays respect "to the principles of international labor agreements such as International Labor Organization Conventions and the Universal Declaration of Human Rights." It states it prohibits illegal employment in all forms including forced labor. </t>
  </si>
  <si>
    <t xml:space="preserve">Hangzhou Hikvision Digital Technology (2019), "2018 Environmental, Social and Governance Report," https://oversea-download.hikvision.com//uploadfile/Investment%20Relationship/ESG%20Report/Hikvision%202018%20ESG%20Report.pdf, p. 63. Accessed 23 September 2019. </t>
  </si>
  <si>
    <t>Not disclosed. 
The company does not disclose a supplier code of conduct.</t>
  </si>
  <si>
    <t xml:space="preserve">Best Buy (2019), "Corporate Responsibility &amp; Sustainability Report," https://corporate.bestbuy.com/wp-content/uploads/2019/06/FY19-full-report-FINAL-1.pdf, p. 13. Accessed 23 September 2019.  </t>
  </si>
  <si>
    <t>Not disclosed. The company does not disclose a supply chain policy that addresses forced labor and human trafficking.</t>
  </si>
  <si>
    <t xml:space="preserve">(1) Not disclosed. 
(2) Not disclosed. The company reports that it offers training to suppliers on compliance, and states that it instills the importance of environmental protection, occupational health, safe production and "some other factors." The company does not appear to conduct supplier training on forced labor risks and policies. 
(3) Not disclosed. </t>
  </si>
  <si>
    <t xml:space="preserve">Hangzhou Hikvision Digital Technology (2019), "2018 Environmental, Social and Governance Report," https://oversea-download.hikvision.com//uploadfile/Investment%20Relationship/ESG%20Report/Hikvision%202018%20ESG%20Report.pdf, p. 46. Accessed 23 September 2019. </t>
  </si>
  <si>
    <t xml:space="preserve">(1) Not disclosed. The company discloses that it has a total of 728 suppliers across the world. 
(2) Not disclosed.
(3) Not disclosed. The company states that it requires suppliers to provide evidence that they do not source from conflict mineral areas, but does not disclose any further detail on where it sources its minerals from. 
(4) Not disclosed. </t>
  </si>
  <si>
    <t xml:space="preserve">Hangzhou Hikvision Digital Technology (2019), "2018 Environmental, Social and Governance Report," https://oversea-download.hikvision.com//uploadfile/Investment%20Relationship/ESG%20Report/Hikvision%202018%20ESG%20Report.pdf, p. 47. Accessed 23 September 2019. </t>
  </si>
  <si>
    <t xml:space="preserve">Hangzhou Hikvision Digital Technology (2019), "2018 Environmental, Social and Governance Report," https://oversea-download.hikvision.com//uploadfile/Investment%20Relationship/ESG%20Report/Hikvision%202018%20ESG%20Report.pdf, p. 46 and 48. Accessed 23 September 2019. </t>
  </si>
  <si>
    <t xml:space="preserve">Not disclosed. Hangzhou Hikvision discloses that it evaluates new suppliers in line with national laws and regulations and "other special requirements." It states that it will organize an on-site evaluation. However, it is not clear that this assessment includes evaluation of forced labor risks.  </t>
  </si>
  <si>
    <t>Not disclosed. Hangzhou Hikvision reports that suppliers are required to sign a supplier social responsibility commitment, and a procurement framework agreement, both of which include references to human rights. However, it is not clear that these agreements are part of supplier contracts, and it does not disclose further detail on the human rights covered in contracts.</t>
  </si>
  <si>
    <t xml:space="preserve">Hangzhou Hikvision Digital Technology (2019), "2018 Environmental, Social and Governance Report," https://oversea-download.hikvision.com//uploadfile/Investment%20Relationship/ESG%20Report/Hikvision%202018%20ESG%20Report.pdf, p. 48. Accessed 23 September 2019. </t>
  </si>
  <si>
    <t xml:space="preserve">(1) Not disclosed. 
(2) Not disclosed. Best Buy reports that it is a member of the Responsible Labor Initiative (any RBA member is by default an RLI member), but discloses no further information. </t>
  </si>
  <si>
    <t xml:space="preserve">Best Buy (2019), "Corporate Responsibility &amp; Sustainability Report," https://corporate.bestbuy.com/wp-content/uploads/2019/06/FY19-full-report-FINAL-1.pdf, p. 11. Accessed 23 September 2019.  </t>
  </si>
  <si>
    <t xml:space="preserve">N/A </t>
  </si>
  <si>
    <t xml:space="preserve">Not disclosed. 
Hangzhou Hikvision states that it it pays regard to the right to freedom of association and collective bargaining, and discloses that its own employees are members of the Labor Union in China, but does not disclose how it supports the right to freedom of association in its supply chains. </t>
  </si>
  <si>
    <t xml:space="preserve">*Best Buy (2019), "Code of Ethics," http://s2.q4cdn.com/785564492/files/doc_downloads/Gov_docs/2019/Code-of-Ethics.pdf, p. 9. Accessed 23 September 2019. 
*Best Buy, "Open &amp; Honest Ethics Line," https://secure.ethicspoint.com/domain/media/en/gui/26171/index.html. Accessed 23 September 2019. </t>
  </si>
  <si>
    <t>Not disclosed. The company states it has a feedback mechanism for employees, but does not disclose that it has any mechanisms in place for suppliers' workers.</t>
  </si>
  <si>
    <t xml:space="preserve">Hangzhou Hikvision Digital Technology (2019), "2018 Environmental, Social and Governance Report," https://oversea-download.hikvision.com//uploadfile/Investment%20Relationship/ESG%20Report/Hikvision%202018%20ESG%20Report.pdf, p. 72. Accessed 23 September 2019. </t>
  </si>
  <si>
    <t>(1) Best Buy reports that it requires suppliers to take corrective action when non-conformances are identified. It states that it approves and monitors corrective action plans. 
(2) The company states that it conducts follow-up audits to determine whether violations have been resolved. 
(3) The company states that immediate action must be taken to remedy priority non-conformances identified during an audit, and discloses that if "the factory is unable or unwilling to close the priority non-conformance, we will terminate the relationship." It also states that suppliers must take corrective actions to ensure the protection of workers "and a continued business relationship with Best Buy." 
(4) Not disclosed.</t>
  </si>
  <si>
    <t xml:space="preserve">Broadcom, "EthicsPoint: to file a report," https://secure.ethicspoint.com/domain/media/en/gui/41361/index.html. Accessed 9 August 2019.
Broadcom (April 2019), "Broadcom's statement against slavery and human trafficking," https://docs.broadcom.com/docs/12395293, p. 1. Accessed 11 October 2019. </t>
  </si>
  <si>
    <t>Registry: http://www.modernslaveryregistry.org/companies/10087-amazon-amazon-com-inc</t>
  </si>
  <si>
    <t>Registry: http://www.modernslaveryregistry.org/companies/10656-murata-manufacturing-co-ltd</t>
  </si>
  <si>
    <t>Registry: http://www.modernslaveryregistry.org/companies/8940-qualcomm-incorporated</t>
  </si>
  <si>
    <t>Registry: http://www.modernslaveryregistry.org/companies/10098-skyworks-solutions-inc</t>
  </si>
  <si>
    <t>Registry: http://www.modernslaveryregistry.org/explore?company_name=te+connectivity</t>
  </si>
  <si>
    <t xml:space="preserve">The company has published a statement, which was released in 2019 but is undated. </t>
  </si>
  <si>
    <t xml:space="preserve">Amazon (2019), "Modern Day Slavery Statement", https://www.amazon.co.uk/gp/help/customer/display.html?ie=UTF8&amp;nodeId=202151760&amp;ref_=help_search_1. Accessed 2 September 2019. </t>
  </si>
  <si>
    <t>The company has published a statement dated November 2018.</t>
  </si>
  <si>
    <t xml:space="preserve">Murata Manufacturing (November 2018), "Statement on the UK Modern Slavery Act", https://www.murata.com/~/media/webrenewal/about/csr/modernslavery/modernslavery_e.ashx?la=en. Accessed 28 August 2019. </t>
  </si>
  <si>
    <t xml:space="preserve">The company has published a statement dated 2019, which covers financial years 2017 and 2018. </t>
  </si>
  <si>
    <t xml:space="preserve">Qualcomm (2019), "Anti-slavery and human trafficking statement", https://www.qualcomm.com/media/documents/files/qualcomm-anti-slavery-and-human-trafficking-statement.pdf. Accessed 27 August 2019. </t>
  </si>
  <si>
    <t xml:space="preserve">The company has published a joint statement dated 31 January 2019. </t>
  </si>
  <si>
    <t xml:space="preserve">Skyworks (January 2019), "Slavery and human trafficking prevention", http://www.skyworksinc.com/downloads/sustainability/Transparency_in_Supply_Chains_Act_compliance_information.pdf. Accessed 29 August 2019. </t>
  </si>
  <si>
    <t>The company's UK subsidiary has published a statement which was approved in May 2019 for the financial year 2018.</t>
  </si>
  <si>
    <t xml:space="preserve">TE Connectivity (2019), "Slavery and Human Trafficking Statement for the Fiscal Year ended September 30, 2018", https://www.te.com/content/dam/te-com/documents/about-te/corporate-responsibility/global/TEConnectivityHumanTraffickingStatementFY2018Final.pdf, p. 2. Accessed 3 September 2019. </t>
  </si>
  <si>
    <t xml:space="preserve">The company has published a statement, which is undated. </t>
  </si>
  <si>
    <t xml:space="preserve">Amazon, "California Supply Chain Transparency Act Statement", https://www.amazon.com/gp/help/customer/display.html?ie=UTF8&amp;nodeId=GXYZF9M33FRJ5TMA. Accessed 3 September 2019. </t>
  </si>
  <si>
    <t xml:space="preserve">The company's subsidiary pSemi has published a statement, which is undated. </t>
  </si>
  <si>
    <t xml:space="preserve">PSemi, "California Transparency in Supply Chains Act Disclosure," https://www.psemi.com/company/California_Transparency_in_Supply_Chains_Act.pdf. Accessed 29 August 2019. </t>
  </si>
  <si>
    <t>TE Connectivity, "TE Connectivity's Statement on California Transparency in Supply Chains Act of 2010", https://www.te.com/content/dam/te-com/documents/about-te/corporate-responsibility/global/statement-on-transparency-in-supply-chain.pdf. Accessed 3 September 2019.</t>
  </si>
  <si>
    <t xml:space="preserve">Amazon reports that it is actively participating in BSR's Tech Against Trafficking working group. It states that this group's mission is to bring companies together with other stakeholders to identify technology-driven solutions "that disrupt and reduce human trafficking; that prevent and identify crimes; and that provide remedy mechanisms for victims and support survivors". </t>
  </si>
  <si>
    <t xml:space="preserve">The company specifies that it assesses suppliers that make its private label brands for compliance with its supplier code before placing orders, but does not disclose anything similar for third party products. </t>
  </si>
  <si>
    <t xml:space="preserve">Murata Manufacturing states that slave labor and human trafficking are serious global problems and it must not allow them to take place within its supply chains. It also states that it works with suppliers to prevent the occurrence of slave labor and human trafficking.  </t>
  </si>
  <si>
    <t>Qualcomm states that it is committed to respecting human rights abuses and avoiding complicity in such abuses, and states that it strongly opposes all forms of slavery, including forced, bonded, indentured, and involuntary prison labor. It further states that it "strongly believes in the necessity of ending human trafficking, forced labor...and encourages our employees, suppliers, and business associates to join the company's commitment to promoting human rights worldwide."</t>
  </si>
  <si>
    <t xml:space="preserve">Qualcomm (2019), "Anti-slavery and human trafficking statement", https://www.qualcomm.com/media/documents/files/qualcomm-anti-slavery-and-human-trafficking-statement.pdf, p. 1 and 2. Accessed 27 August 2019. </t>
  </si>
  <si>
    <t>Skyworks sets out the steps it is taking to address slavery and human trafficking in its supply chains in its modern slavery statement. The company is a member of the Responsible Business Alliance (RBA), and publicly commits to the RBA code, which addresses forced labor in its own operations and supply chains.</t>
  </si>
  <si>
    <t xml:space="preserve">Skyworks Solutions (January 2019), "Slavery and Human Trafficking Prevention", http://www.skyworksinc.com/downloads/sustainability/Transparency_in_Supply_Chains_Act_compliance_information.pdf. Accessed 30 August 2019. </t>
  </si>
  <si>
    <t>TE Connectivity states that it is categorically opposed to slavery and human trafficking. It reports that it believes in the right for workers to freely choose employment and sets out the steps it is taking to verify that forced labor is not taking place in its supply chains.</t>
  </si>
  <si>
    <t xml:space="preserve">TE Connectivity, "TE Connectivity's statement on California Transparency in Supply Chains Act", https://www.te.com/content/dam/te-com/documents/about-te/corporate-responsibility/global/statement-on-transparency-in-supply-chain.pdf. Accessed 29 August 2019. </t>
  </si>
  <si>
    <t>(1) The company states that it has adopted the RBA Code of Conduct as its supplier code of conduct. Qualcomm links to the RBA Code version 6 from its website. The code covers forced labor, child labor, and discrimination. However, the code limits the right to freedom of association and collective bargaining to conformance with local law.
(2) Yes. Home &gt; Company &gt; Sustainability &gt; Ethical Governance
(3) The company is an RBA Full Member and as such is required to adopt the RBA Code of Conduct as its supplier code. The RBA Code is reviewed every three years and includes input from RBA members and external stakeholders.
(4) Qualcomm reports that it regularly communications with its suppliers in writing "to ensure our expectations are clear and up-to-date with regard to responsible conduct". It also states that conformance with the RBA Code of Conduct is subject to discussion in regular business reviews with its semiconductor manufacturing suppliers. 
(5) The company is an RBA Full Member, i.e. it publicly committed to progressively apply the RBA code of conduct to its first-tier suppliers, to monitor its application, and to encourage and support its suppliers to do the same.</t>
  </si>
  <si>
    <t xml:space="preserve">(1) Qualcomm, "Ethical Governance", https://www.qualcomm.com/company/sustainability/priorities/ethical-governance. Accessed 23 August 2019. 
(4) Qualcomm (2019), "Anti-slavery and human trafficking statement", https://www.qualcomm.com/media/documents/files/qualcomm-anti-slavery-and-human-trafficking-statement.pdf, p. 2. Accessed 27 August 2019. </t>
  </si>
  <si>
    <t xml:space="preserve">(1) Skyworks has adopted the RBA Code as its supplier code of conduct, which covers forced labor, child labor, and discrimination. However, the code limits the right to freedom of association and collective bargaining to conformance with local law. The company has integrated the RBA Code version 6.0 into its Supplier Sustainability Specifications.
(2) Yes. Home &gt; Sustainability &gt; Supply Chain. 
(3) The company uses the RBA Code of Conduct, which is reviewed every three years and includes input from RBA members and external stakeholders, as its supplier code of conduct. Additionally, Skyworks discloses a detailed index of updates made to its Supplier Sustainability Specification, including the date they were added. 
(4) Skyworks states that the RBA Code and its Supplier Sustainability Specification are communicated to supplier factories. It also states that agreement to adhere to these requirements is necessary in order to qualify as a supplier, and that both documents are referenced in its purchase orders. Further to this, it states that suppliers will be notified of revisions made to the Supplier Sustainability Specification. 
(5) The company has integrated the RBA code into its Supplier Sustainability Specification, and its standards state that suppliers must require their next tier suppliers to acknowledge and implement the code. </t>
  </si>
  <si>
    <t xml:space="preserve">(1-5) *Skyworks Solutions, "Supplier Sustainability Specification", http://www.skyworksinc.com/downloads/suppliers/SQ030337.pdf. Accessed 30 August 2019. 
</t>
  </si>
  <si>
    <t xml:space="preserve">(1) *Murata Manufacturing, "Message from the President", https://www.murata.com/en-global/about/csr/topmessage. Accessed 28 August 2019. 
*Murata Manufacturing, "CSR Charter", https://www.murata.com/en-global/about/csr/charter. Accessed 28 August 2019. 
*Murata Manufacturing, "Employees", https://www.murata.com/about/csr/people/employees.aspx#employees01. Accessed 28 August 2019. 
*Murata Manufacturing, 
(2) Murata Manufacturing (April 2018), "Additional Disclosure", https://www.business-humanrights.org/sites/default/files/2018-04%20KnowTheChain%20ICT%20-%20Murata.pdf, p. 4. Accessed 28 August 2019. </t>
  </si>
  <si>
    <r>
      <t>(1) The company discloses that its "supply chain management, corporate source2pay, corporate regulatory and quality engineering" teams are responsible for implementation of Qualcomm's supply chain policies on forced labor. Qualcomm also reports that human rights, including forced labor in the supply chain, at Qualcomm is managed by a crossdivisional team of experts from our human resources, government affairs, global social responsibility, investor relations, finance, legal, ethics and compliance and supplier management teams. 
Qualcomm also states that it has a Leadership Committee including executive and senior staff from human resources, legal, government affairs, supply chain, investor relations and finance who have oversight of sustainability policies. 
(2) Qualcomm reports that its QSR Leadership Committee gives updates to the Board of Directors on sustainability policies, processes, and performance. However, no further detail on whether the board has oversight of policies addressing forced labor is disclosed.</t>
    </r>
    <r>
      <rPr>
        <sz val="11"/>
        <color theme="5"/>
        <rFont val="Calibri"/>
        <family val="2"/>
        <scheme val="minor"/>
      </rPr>
      <t xml:space="preserve"> </t>
    </r>
  </si>
  <si>
    <t xml:space="preserve">(1-2) *Qualcomm (2018) "Additional disclosure", https://www.business-humanrights.org/sites/default/files/2017%20KnowTheChain%20ICT%20Sector%20-%20Additional%20disclosure%20-%20Qualcomm.pdf, p. 2. Accessed 27 August 2019. 
*Qualcomm, "Our sustainability strategy", https://www.qualcomm.com/company/sustainability/strategy. Accessed 27 August 2019. </t>
  </si>
  <si>
    <t xml:space="preserve">Not disclosed. 
The company states that some of its sourcing staff undergo certain RBA trainings, implying that there might be a team responsible for implementing the code, but does not disclose any detail. </t>
  </si>
  <si>
    <t xml:space="preserve">TE Connectivity (April 2018), "Additional Disclosure", https://www.business-humanrights.org/sites/default/files/2018-04%20KTC%20ICT_Additional%20disclosure%202018%20-%20TE.pdf. Accessed 3 September 2019. </t>
  </si>
  <si>
    <t xml:space="preserve">(1) The company states that in 2017 it conducted human rights and labor education at main production plants, including prevention of forced labor and human trafficking. It is not clear that this includes procurement staff.
(2) Not disclosed. The company does not report on any training on forced labor for suppliers. 
(3) Not disclosed. </t>
  </si>
  <si>
    <t xml:space="preserve">Murata Manufacturing (November 2018), "Statement on the UK Modern Slavery Act", https://www.murata.com/~/media/webrenewal/about/csr/modernslavery/modernslavery_e.ashx?la=en, p. 4. Accessed 28 August 2019. </t>
  </si>
  <si>
    <t>(1) The company reports in its 2018 additional disclosure that it has conducted targeted human rights training for its executive vice president of human resources and general counsel, procurement, supply chain, quality, engineering, sourcing, and sales teams. 
(2) Qualcomm states that it ensures its suppliers have access to RBA training resources. It further reports that during on-site assessments it delivers training on the Supplier Code of Conduct for suppliers. No further detail is disclosed as to the percentage of suppliers this covers.
(3) Not disclosed.</t>
  </si>
  <si>
    <t xml:space="preserve">(1) Qualcomm (2018) "Additional disclosure", https://www.business-humanrights.org/sites/default/files/2017%20KnowTheChain%20ICT%20Sector%20-%20Additional%20disclosure%20-%20Qualcomm.pdf, p. 3. Accessed 27 August 2019. 
(2) *Qualcomm (2019), "Anti-slavery and human trafficking statement", https://www.qualcomm.com/media/documents/files/qualcomm-anti-slavery-and-human-trafficking-statement.pdf, p. 2. Accessed 27 August 2019. 
*Qualcomm (2018) "Additional disclosure", https://www.business-humanrights.org/sites/default/files/2017%20KnowTheChain%20ICT%20Sector%20-%20Additional%20disclosure%20-%20Qualcomm.pdf, p. 3. Accessed 27 August 2019. </t>
  </si>
  <si>
    <r>
      <t xml:space="preserve">(1) Skyworks reports that it requires some sourcing staff (i.e., procurement) to undergo relevant RBA training modules. Furthermore, it states that it participates in webinars and other meetings to understand the risks associated with labor recruitment practices. 
(2) Not disclosed. The company's Supplier Sustainability Specification states that suppliers must ensure that training is implemented for those staff for whom it is necessary, but it is unclear whether this is related to suppliers' management or or workers. </t>
    </r>
    <r>
      <rPr>
        <sz val="11"/>
        <color rgb="FFFF0000"/>
        <rFont val="Calibri"/>
        <family val="2"/>
        <scheme val="minor"/>
      </rPr>
      <t xml:space="preserve">
</t>
    </r>
    <r>
      <rPr>
        <sz val="11"/>
        <rFont val="Calibri"/>
        <family val="2"/>
        <scheme val="minor"/>
      </rPr>
      <t xml:space="preserve">
(3) Not disclosed. </t>
    </r>
  </si>
  <si>
    <t xml:space="preserve">(1) Skyworks Solutions (January 2019), "Slavery and Human Trafficking Prevention", http://www.skyworksinc.com/downloads/sustainability/Transparency_in_Supply_Chains_Act_compliance_information.pdf. Accessed 30 August 2019. 
(2) Skyworks Solutions, "Supplier Sustainability Specification", http://www.skyworksinc.com/downloads/suppliers/SQ030337.pdf. Accessed 30 August 2019. </t>
  </si>
  <si>
    <t xml:space="preserve">(1) *TE Connectivity (2019), "Slavery and Human Trafficking Statement for the Fiscal Year ended September 30, 2018", https://www.te.com/content/dam/te-com/documents/about-te/corporate-responsibility/global/TEConnectivityHumanTraffickingStatementFY2018Final.pdf, p. 2. Accessed 3 September 2019. 
*TE Connectivity, "TE Connectivity's Statement on California Transparency in Supply Chains Act of 2010", https://www.te.com/content/dam/te-com/documents/about-te/corporate-responsibility/global/statement-on-transparency-in-supply-chain.pdf. Accessed 3 September 2019.
(2) TE Connectivity (2016), "Corporate Responsibility Report 2016", http://www.te.com/content/dam/te-com/documents/about-te/corporate-responsibility/global/TEConnectivityCorporateResponsibilityReport2016.pdf, p. 8. Accessed 3 September 2019. </t>
  </si>
  <si>
    <t xml:space="preserve">(1) Not disclosed. 
(2) Murata discloses that it participates in the Responsible Minerals Initiative (RMI) and the Japanese Electronics and Industries Association (JEITA). The company states that the RMI addresses the eradication of forced labor in mineral mining, and JEITA addresses the eradication of forced labor and human trafficking. Murata gives no further information on how it participates in / engages with these initiatives to address forced labor. </t>
  </si>
  <si>
    <t xml:space="preserve">Murata Manufacturing (April 2018), "Additional Disclosure", https://www.business-humanrights.org/sites/default/files/2018-04%20KnowTheChain%20ICT%20-%20Murata.pdf, p. 4. Accessed 28 August 2019. </t>
  </si>
  <si>
    <t xml:space="preserve">(1) Not disclosed.
(2) Qualcomm discloses that it is a full member of the Responsible Business Alliance. It does not disclose further detail on how it actively engages with this initiative.
It also reports that it participates in BSR's Human Rights Working Group, but does not provide further information on how it addresses forced labor in supply chains through this participation. </t>
  </si>
  <si>
    <t xml:space="preserve">*Qualcomm (2018), "2018 Sustainability Report", https://www.qualcomm.com/media/documents/files/2018-qualcomm-sustainability-report.pdf, p. 23. Accessed 23 August 2019. 
*Qualcomm, "Human Rights", https://www.qualcomm.com/company/sustainability/value-chain/human-rights. Accessed 27 August 2019. </t>
  </si>
  <si>
    <t>(1) Not disclosed. 
(2) Skyworks discloses that it is a member of the Responsible Business Alliance. Aside from participation in webinars and meetings "to understand and monitor risk associated with labor recruitment practices" the company does not disclose how it actively participates in RBA membership.</t>
  </si>
  <si>
    <t xml:space="preserve">(1) Not disclosed.
(2) Not disclosed. TE reports that it is a member of the UN Global Compact but does not disclose how it addresses forced labor in its supply chains through this initiative. </t>
  </si>
  <si>
    <t xml:space="preserve">TE Connectivity (2018), "Corporate Responsibility Report", https://www.te.com/content/dam/te-com/documents/about-te/corporate-responsibility/global/TEConnectivityCorporateResponsibilityReport2018.pdf, p. 32. </t>
  </si>
  <si>
    <t>(1) Skyworks publishes a map of where its suppliers are based. This includes 131 finished goods materials suppliers and 20 subcontracted product assembly facilities across 17 countries. The map shows the countries in which suppliers are based, but does not disclose their names or addresses. 
(2) Skyworks discloses a list of smelters and refiners of 3TG in its supply chains, including the countries in which they are based. 
(3) The company also includes a list of potential sourcing countries of 3TG. 
(4) Not disclosed.</t>
  </si>
  <si>
    <t xml:space="preserve">(1) Skyworks (2018) "Growing Sustainably 2018 Report", http://www.skyworksinc.com/downloads/Flipbooks/SustainabilityReport2018/offline/download.pdf, p. 7. Accessed 29 August 2019. 
(2-3) Skyworks (2019), "Conflict Minerals Report", http://www.skyworksinc.com/downloads/green_initiative/Conflict_Minerals_Report_2018.pdf. Accessed 29 August 2019. </t>
  </si>
  <si>
    <t xml:space="preserve">(1) Not disclosed. 
The company reports that it uses a CSR compliance checklist. It states that suppliers self-assess their level of compliance with the company's CSR requirements and share the results. 
Murata also reports that it undertook risk mapping with the cooperation of recruitment agencies when hiring foreign workers. However this appears to apply to its own operations rather than a risk assessment conducted on its supply chains. 
Additionally, Murata discloses that it has established a risk management committee which identifies and evaluates risks the company may face twice a year. However, it is not clear that this includes supply chains or forced labor. 
(2) Not disclosed. 
Murata reports that in its mapping of recruitment risks it found that there are risks of excessive fees in the country of origin and in the receiving country. As a result it asked recruitment agencies to ensure that these risks do not occur. However, it only identifies these risks in its own operations and does not disclose forced labor risks identified in its supply chains. </t>
  </si>
  <si>
    <t xml:space="preserve">(1-2) *Murata Manufacturing, "Suppliers", https://www.murata.com/en-eu/about/csr/people/suppliers. Accessed 28 August 2019. 
*Murata Manufacturing, "Risk Management", https://www.murata.com/en-global/about/csr/management/risk. Accessed 28 August 2019. 
*Murata Manufacturing (November 2018), "Statement on the UK Modern Slavery Act", https://www.murata.com/~/media/webrenewal/about/csr/modernslavery/modernslavery_e.ashx?la=en, p. 4. Accessed 28 August 2019. </t>
  </si>
  <si>
    <t xml:space="preserve">*Qualcomm (2019), "Anti-slavery and human trafficking statement", https://www.qualcomm.com/media/documents/files/qualcomm-anti-slavery-and-human-trafficking-statement.pdf, p. 1. Accessed 27 August 2019. 
*Qualcomm (2018) "Additional disclosure", https://www.business-humanrights.org/sites/default/files/2017%20KnowTheChain%20ICT%20Sector%20-%20Additional%20disclosure%20-%20Qualcomm.pdf, p. 5. Accessed 27 August 2019. </t>
  </si>
  <si>
    <t xml:space="preserve">(1) Not disclosed. Skyworks discloses that it assesses the risks associated with individual suppliers, but does not disclose a comprehensive risk assessment for forced labor in its supply chains with a view to identifying high risk locations or tiers.  
(2) Not disclosed. </t>
  </si>
  <si>
    <t xml:space="preserve">Skyworks Solutions, "Supplier Sustainability Specification", http://www.skyworksinc.com/downloads/suppliers/SQ030337.pdf. Accessed 30 August 2019. </t>
  </si>
  <si>
    <t>Murata Manufacturing, "Our expectations of suppliers", https://www.murata.com/en-global/about/procurement/expectations. Accessed 28 August 2019.</t>
  </si>
  <si>
    <t xml:space="preserve">Qualcomm (2018) "Additional disclosure", https://www.business-humanrights.org/sites/default/files/2017%20KnowTheChain%20ICT%20Sector%20-%20Additional%20disclosure%20-%20Qualcomm.pdf, p. 7. Accessed 27 August 2019. </t>
  </si>
  <si>
    <t xml:space="preserve">Murata Manufacturing "Purchasing Policy", https://www.murata.com/en-eu/about/procurement/policy. Accessed 28 August 2019. </t>
  </si>
  <si>
    <t xml:space="preserve">Qualcomm states that it has a program for assessing potential suppliers' ability to adhere to its supplier code of conduct. It does not disclose any further details on this process or its outcomes. </t>
  </si>
  <si>
    <t xml:space="preserve">*Skyworks Solutions (January 2019), "Slavery and Human Trafficking Prevention", http://www.skyworksinc.com/downloads/sustainability/Transparency_in_Supply_Chains_Act_compliance_information.pdf. Accessed 30 August 2019. 
*Skyworks Solutions, "Supplier Sustainability Specification", http://www.skyworksinc.com/downloads/suppliers/SQ030337.pdf, p. 11. Accessed 30 August 2019. </t>
  </si>
  <si>
    <t xml:space="preserve">Not disclosed. TE reports that as part of its onboarding process suppliers are required to agree to its guide for supplier responsibility. However, it does not disclose that an assessment of suppliers takes place prior to onboarding.
The company also discloses that 178 "screenings" were conducted of suppliers in FY2018, but it is not clear what this refers to. </t>
  </si>
  <si>
    <t xml:space="preserve">*TE Connectivity (April 2018), "Additional Disclosure", https://www.business-humanrights.org/sites/default/files/2018-04%20KTC%20ICT_Additional%20disclosure%202018%20-%20TE.pdf. Accessed 3 September 2019. 
*TE Connectivity (2018), "Corporate Responsibility Report", https://www.te.com/content/dam/te-com/documents/about-te/corporate-responsibility/global/TEConnectivityCorporateResponsibilityReport2018.pdf, p. 39. Accessed 28 August 2019. </t>
  </si>
  <si>
    <t xml:space="preserve">(1) Amazon (2019), "Modern Day Slavery Statement", https://www.amazon.co.uk/gp/help/customer/display.html?ie=UTF8&amp;nodeId=202151760&amp;ref_=help_search_1. Accessed 2 September 2019. </t>
  </si>
  <si>
    <t xml:space="preserve">Murata Manufacturing, "Suppliers", https://www.murata.com/en-eu/about/csr/people/suppliers. Accessed 28 August 2019. </t>
  </si>
  <si>
    <t xml:space="preserve">(1) Skyworks reports that conformance to its Supplier Sustainability Specification is included in its purchase orders and in its contracts. The language of these contracts is not disclosed. The Supplier Sustainability Specification incorporates the RBA code, which includes forced labor, child labor and non-discrimination, but limits the right to freedom of association and collective bargaining to conformance with local law.
(2) Not disclosed.
(3) Not disclosed. </t>
  </si>
  <si>
    <t>*TE Connectivity (2018), "TE Global Terms and Conditions of Purchase", http://www.modernslaveryregistry.org/explore?company_name=te+connectivity. Accessed 3 September 2019. 
*TE Connectivity, "TE Connectivity's Statement on California Transparency in Supply Chains Act of 2010", https://www.te.com/content/dam/te-com/documents/about-te/corporate-responsibility/global/statement-on-transparency-in-supply-chain.pdf. Accessed 3 September 2019.</t>
  </si>
  <si>
    <t xml:space="preserve">(1) Not disclosed. 
(2) Not disclosed. The company states that it asks recruitment agencies to comply with its CSR standards, the RBA Code of Conduct, and the JEITA Supply Chain CSR Deployment Guidebook. However it is not clear that this applies to recruitment agencies used by its suppliers. Further, the company does not adopt the RBA Code itself or use it as its supplier code of conduct. 
(3) Not disclosed. </t>
  </si>
  <si>
    <t xml:space="preserve">Not disclosed. The company refers to third party employment agencies in its Supplier Sustainability Specification, but this appears to refer to agencies hiring staff for Skyworks' own operations rather than agencies operating in its supply chains. </t>
  </si>
  <si>
    <t xml:space="preserve">Not disclosed. 
The company reports that it does not treat recruiters differently than other suppliers, and accordingly recruiters are expected to adhere to its Code. However, it is not clear that the company is referring to recruiters used within its supply chains rather than for its own operations. </t>
  </si>
  <si>
    <t xml:space="preserve">(1) Not disclosed. Murata reports that it audits recruitment agencies within its own operations. In its additional disclosure it reports that it asks its suppliers to do the same - however this requirement is not comprised within the company's supplier code of conduct or other available policy. 
(2) Not disclosed. The company states that it has conducted training "for recruitment agencies that hire large numbers of foreign workers to raise awareness, including prevention, of compulsory labor and human trafficking". However, it is not clear that this training was conducted for agencies in the company's supply chains rather than used in its own operations. </t>
  </si>
  <si>
    <t xml:space="preserve">(1-2) Qualcomm, "Supply chain management", https://www.qualcomm.com/company/sustainability/priorities/sustainable-product-design/supply-chain-management. Accessed 23 August 2019. </t>
  </si>
  <si>
    <t xml:space="preserve">(1) The company uses the RBA Code (version 6), which requires that workers must be provided with a written employment agreement in their native language prior to the worker departing from his or her country of origin.  However, the company does not disclose any steps taken beyond this to ensure implementation of this policy provision. 
(2) The company uses the RBA Code (version 6), which prohibits passport retention and restrictions on workers’ freedom of movement. However, the company does not disclose any steps taken beyond this to ensure implementation of this policy provision. 
(3) Not disclosed. </t>
  </si>
  <si>
    <t xml:space="preserve">(1) Not disclosed. 
(2) TE's supplier code of conduct states that workers shall not be required to surrender government-issued identification, passports, or work permits as a condition of employment. It does not disclose any detail on how it ensures this policy provision is implemented.
(3) Not disclosed. </t>
  </si>
  <si>
    <t xml:space="preserve">TE Connectivity (2016), "TE Connectivity Guide to Supplier Social Responsibility", https://www.te.com/commerce/DocumentDelivery/DDEController?Action=srchrtrv&amp;DocNm=TEC-1015&amp;DocType=SS&amp;DocLang=EN, p. 7. Accessed 29 August 2019. </t>
  </si>
  <si>
    <t xml:space="preserve">(1) Skyworks Solutions, "Supplier Sustainability Specification", http://www.skyworksinc.com/downloads/suppliers/SQ030337.pdf. Accessed 30 August 2019. </t>
  </si>
  <si>
    <t xml:space="preserve">Not disclosed.
Qualcomm states that it is "unaware of any operations in which the right to exercise freedom of association and/or collective bargaining are at significant risk". </t>
  </si>
  <si>
    <t xml:space="preserve">Qualcomm (2018), "2018 Sustainability Report", https://www.qualcomm.com/media/documents/files/2018-qualcomm-sustainability-report.pdf, p. 45. Accessed 23 August 2019. </t>
  </si>
  <si>
    <t xml:space="preserve">(1) Qualcomm discloses an Ethics Hotline that can be used to report concerns regarding its employees or suppliers. It is publicly available, implying that it can be used by anyone.
(2) Not disclosed. The mechanism can be used 24/7 and reports can be submitted anonymously. However, it is not clear that any steps are taken to communicate this to suppliers' workers. 
(3) Not disclosed.
(4) Not disclosed.
(5) Not disclosed. 
</t>
  </si>
  <si>
    <t xml:space="preserve">EthicsPoint, "The Qualcomm Way", https://secure.ethicspoint.com/domain/media/en/gui/33575/index.html. Accessed 27 August 2019. </t>
  </si>
  <si>
    <t>(1) Not disclosed.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t>
  </si>
  <si>
    <t xml:space="preserve">(1-2) Qualcomm (2018), "2018 Sustainability Report", https://www.qualcomm.com/media/documents/files/2018-qualcomm-sustainability-report.pdf, p. 23. Accessed 23 August 2019. 
(3) Qualcomm, "Supply chain management", https://www.qualcomm.com/company/sustainability/priorities/sustainable-product-design/supply-chain-management. Accessed 23 August 2019. </t>
  </si>
  <si>
    <t xml:space="preserve">(1) The company uses the RBA’s Validated Audit Process (VAP), which includes corrective action plans with elements such as policy/procedure changes and training. In its Sustainability Report, Skyworks also states that it collaborates with suppliers in tracking corrective actions to closure and provide further assistance as needed. 
(2) Skyworks uses the RBA’s VAP, which includes closure audits on priority issues such as forced labor or bonded labor.
(3) Skyworks reports that non-conformances are expected to be remediated within the shortest possible timeframe, and suppliers who fail to conform to this are subject to disqualification. 
(4) Not disclosed. </t>
  </si>
  <si>
    <t xml:space="preserve">(1-2) Skyworks (2018) "Growing Sustainably 2018 Report", http://www.skyworksinc.com/downloads/Flipbooks/SustainabilityReport2018/offline/download.pdf, p. 6. Accessed 29 August 2019. 
(3) Skyworks Solutions (January 2019), "Slavery and Human Trafficking Prevention", http://www.skyworksinc.com/downloads/sustainability/Transparency_in_Supply_Chains_Act_compliance_information.pdf. Accessed 30 August 2019. </t>
  </si>
  <si>
    <t xml:space="preserve">(1) TE Connectivity (2016), "TE Connectivity Guide to Supplier Social Responsibility", https://www.te.com/commerce/DocumentDelivery/DDEController?Action=srchrtrv&amp;DocNm=TEC-1015&amp;DocType=SS&amp;DocLang=EN, p. 18. Accessed 29 August 2019. 
(2) TE Connectivity (2016), "Corporate Responsibility Report 2016", http://www.te.com/content/dam/te-com/documents/about-te/corporate-responsibility/global/TEConnectivityCorporateResponsibilityReport2016.pdf, p. 28. Accessed 3 September 2019. Note the information is no longer available in the most recent report.
(3) TE Connectivity (2016), "TE Connectivity Guide to Supplier Social Responsibility", p. 18.
(4) TE Connectivity (2018), "Corporate Responsibility Report", https://www.te.com/content/dam/te-com/documents/about-te/corporate-responsibility/global/TEConnectivityCorporateResponsibilityReport2018.pdf, p. 39. Accessed 28 August 2019. </t>
  </si>
  <si>
    <t xml:space="preserve">The Guardian (8 August 2019), "Schoolchildren in China work overnight to produce Amazon Alexa devices," https://www.theguardian.com/global-development/2019/aug/08/schoolchildren-in-china-work-overnight-to-produce-amazon-alexa-devices. Accessed 3 September 2019. </t>
  </si>
  <si>
    <t>Registry: http://www.modernslaveryregistry.org/companies/18385-apple-inc</t>
  </si>
  <si>
    <t>Registry: http://www.modernslaveryregistry.org/companies/7585-hp-inc</t>
  </si>
  <si>
    <t>Registry: https://www.modernslaveryregistry.org/companies/9234-nxp-semiconductors-usa-inc</t>
  </si>
  <si>
    <t>Registry: http://www.modernslaveryregistry.org/companies/9094-samsung-electronics-uk-limited</t>
  </si>
  <si>
    <t>Registry: http://www.modernslaveryregistry.org/companies/18368-western-digital-corporation</t>
  </si>
  <si>
    <t xml:space="preserve">The company has published a joint statement under the UK and California legislations dated February 2019. </t>
  </si>
  <si>
    <t xml:space="preserve">Apple (February 2019), "2018 statement on efforts to combat human trafficking and slavery in our business and supply chains," https://www.apple.com/euro/supplier-responsibility/i/generic/pdf/Apple-Combat-Human-Trafficking-and-Slavery-in-Supply-Chain-2018.pdf, p. 6. Accessed 9 September 2019. </t>
  </si>
  <si>
    <t xml:space="preserve">The company has published a statement dated 20 March 2019. </t>
  </si>
  <si>
    <t xml:space="preserve">HP (March 2019), "Modern Slavery Act Transparency Statement", https://h20195.www2.hp.com/V2/GetDocument.aspx?docname=c05388050. Accessed 5 September 2019. </t>
  </si>
  <si>
    <t>The company has published a joint statement for the UK and California legislations, which is made for financial year 2018 but is undated.</t>
  </si>
  <si>
    <t xml:space="preserve">NXP Semiconductors (2019), "2018 Slavery and Human Trafficking Statement", https://www.nxp.com/docs/en/company-information/2018-NXP-MSA.pdf, p. 20. Accessed 4 October 2019.  </t>
  </si>
  <si>
    <t xml:space="preserve">The company's UK subsidiary has published a statement (which refers to group level policies and activities) dated June 2019. </t>
  </si>
  <si>
    <t xml:space="preserve">Samsung (2019), "Modern Slavery Act Statement 2018", https://images.samsung.com/is/content/samsung/p5/uk/pdf/SEUK_Modern_Slavery_Statement_2018_Signed_0407.pdf. Accessed 12 September 2019. </t>
  </si>
  <si>
    <t>The company has published a joint statement for the UK and California legislations, which is undated.</t>
  </si>
  <si>
    <t>Western Digital, "Compliance Statement for UK Modern Slavery Act and California Transparency in Supply Chains Act for FY2018," https://www.westerndigital.com/company/corporate-sustainability/uk-modern-slavery-california-transparency. Accessed 11 September 2019.</t>
  </si>
  <si>
    <t xml:space="preserve">The company has published a statement which has been updated in 2019. </t>
  </si>
  <si>
    <t xml:space="preserve">HP, "CA Transparency in Supply Chains Act of 2010," http://h20195.www2.hp.com/V2/GetDocument.aspx?docname=c06009255. Accessed 5 September 2019. </t>
  </si>
  <si>
    <t>The company reports it is developing a game-based program which will focus on human trafficking and forced labor, to be used as a learning resource.</t>
  </si>
  <si>
    <t xml:space="preserve">NXP Semiconductors (2018), "2017 Slavery and Human Trafficking Statement", https://www.nxp.com/docs/en/supporting-information/HUMAN-TRAFICKING-STATEMENT-2017.pdf, p. 12. Accessed 16 September 2019. </t>
  </si>
  <si>
    <t xml:space="preserve">Apple states that it strictly prohibits the use of involuntary labor and human trafficking. It also reports that it is committed to removing and remediating instances of debt bonded labor in its supply chains. </t>
  </si>
  <si>
    <t xml:space="preserve">Apple (February 2019), "2018 statement on efforts to combat human trafficking and slavery in our business and supply chains," https://www.apple.com/euro/supplier-responsibility/i/generic/pdf/Apple-Combat-Human-Trafficking-and-Slavery-in-Supply-Chain-2018.pdf. Accessed 9 September 2019. </t>
  </si>
  <si>
    <t xml:space="preserve">HP states that it is committed to taking action against human trafficking and forced labor in its supply chains and operations. </t>
  </si>
  <si>
    <t xml:space="preserve">HP (2019), "HP Sustainable Impact and Human Rights Policy," http://www8.hp.com/h20195/v2/GetPDF.aspx/c05075378.pdf, p. 3. Accessed 9 September 2019. </t>
  </si>
  <si>
    <t xml:space="preserve">NXP states that it is its policy for itself and its suppliers not to use slave or forced labor, or human trafficking. It states that its commitment to eradicating slavery and human trafficking is reflected in its policies. </t>
  </si>
  <si>
    <t xml:space="preserve">NXP Semiconductors (2019), "2018 Slavery and Human Trafficking Statement", https://www.nxp.com/docs/en/company-information/2018-NXP-MSA.pdf. Accessed 4 October 2019. </t>
  </si>
  <si>
    <t xml:space="preserve">Samsung states that it is dedicated to respecting and protecting human rights, and supports efforts to combat slavery and human trafficking in global supply chains. Samsung discloses that its policies demonstrate its commitment to responsible work practices including those related to slavery and forced labor. </t>
  </si>
  <si>
    <t>Western Digital states that it is committed to ensuring that no modern slavery takes place in its business or supply chains, and that it does not tolerate the use of slavery or human trafficking.</t>
  </si>
  <si>
    <t xml:space="preserve">Apple (2019), "Supplier Code of Conduct," https://www.apple.com/euro/supplier-responsibility/i/generic/pdf/Apple-Supplier-Code-of-Conduct-January.pdf. Accessed 9 September 2019.
(5) Apple, "Supplier Responsibility," https://www.apple.com/uk/supplier-responsibility/. Accessed 9 September 2019. </t>
  </si>
  <si>
    <t xml:space="preserve">(1) HP discloses its supplier code of conduct which incorporates RBA Code version 6. The company uses the RBA Code as its supplier code of conduct, which covers forced labor, child labor, and discrimination. However, the code limits the right to freedom of association and collective bargaining to conformance with local law.
(2) Yes. Home &gt; Sustainable Impact &gt; People &gt; Supplier SER Requirements
(3) The company uses the RBA Code of Conduct, which is reviewed every three years and includes input from RBA members and external stakeholders, as its supplier code of conduct. 
(4) HP reports that suppliers must review and sign its supplier social and environmental responsibility agreement, which requires confirmation that suppliers have read and understood the supplier code of conduct. The company also reports that it has conducted training for suppliers on changes to the RBA Code. 
(5) HP discloses that its supplier code of conduct is "a total supply chain requirement" and suppliers must require their next tier suppliers to acknowledge and implement the code, and hand it down to their sub-tier suppliers. </t>
  </si>
  <si>
    <t>HP (2018), "HP Supplier Code of Conduct", http://h20195.www2.hp.com/v2/GetDocument.aspx?docname=c04797684. Accessed 6 September 2019. 
(4) *HP (2015), "Supplier Social &amp; Environmental Responsibility Agreement", http://www8.hp.com/h20195/v2/GetPDF.aspx/c05075378.pdf. Accessed 9 September 2019.
*HP (March 2019), "Modern Slavery Act Transparency Statement", https://h20195.www2.hp.com/V2/GetDocument.aspx?docname=c05388050, p. 6. Accessed 5 September 2019. 
(5) HP (2018), "HP Supplier Code of Conduct", p. 2.</t>
  </si>
  <si>
    <t xml:space="preserve">NXP Semiconductors (2018), "NXP Supplier Code of Conduct", https://www.nxp.com/docs/en/supporting-information/NXP-Supplier-Code-of-Conduct-EN.pdf. Accessed 16 September 2019. 
(4) (1) NXP, "Supplier Engagement", https://www.nxp.com/about/about-nxp/about-nxp/corporate-responsibility/engagement/supplier-engagement:SUPPLIER-RESPONSIBILITY. Accessed 16 September 2019. </t>
  </si>
  <si>
    <t xml:space="preserve">(1) The company discloses a supplier code of conduct which prohibits forced labor, child labor, and discrimination. The supplier code protects the right to freedom of association and collective bargaining, but limits this to conformance with local law. 
(2) Yes. Home &gt; About Us &gt; Sustainability &gt; Report &amp; Policy.
(3) Samsung states that it updates its supplier code of conduct to reflect the latest version of the RBA code of conduct (version 6.0) and revised international standards. The current code is version 3. 
(4) The code is included in supplier contracts. The company also states that it conducts training to help suppliers comply with the supplier code. 
(5) The supplier code states that suppliers must "support and monitor sub-suppliers' compliance with this code." </t>
  </si>
  <si>
    <t xml:space="preserve">Samsung (2018), "Samsung Electronics Supplier Code of Conduct", https://images.samsung.com/is/content/samsung/p5/uk/aboutsamsung/1_Samsung-Electronics-Supplier-Code-of-Conduct_ver3.0_180321.pdf. Accessed 18 August 2019. 
(4) Samsung (2019), "Sustainability Report 2019", https://images.samsung.com/is/content/samsung/p5/uk/pdf/SustainabilityReport2019v2-en.pdf, pp. 90-91. Accessed 18 September 2019. </t>
  </si>
  <si>
    <t xml:space="preserve">(2) Western Digital, "Governance Committee Charter", https://www.westerndigital.com/company/leadership/charters. Accessed 12 September 2019. </t>
  </si>
  <si>
    <r>
      <t>(1) NXP states that it "continuously educates our employees about labor and human rights." It also states that it trains its purchasing teams to comply with laws in all locations including on slavery and human trafficking.</t>
    </r>
    <r>
      <rPr>
        <sz val="11"/>
        <color rgb="FFFF0000"/>
        <rFont val="Calibri"/>
        <family val="2"/>
        <scheme val="minor"/>
      </rPr>
      <t xml:space="preserve">  </t>
    </r>
    <r>
      <rPr>
        <sz val="11"/>
        <rFont val="Calibri"/>
        <family val="2"/>
        <scheme val="minor"/>
      </rPr>
      <t>The company also discloses that it trains its executive management team on its social responsibility requirements. It reports that it has trained over 1000 key employees on slavery and trafficking topics since 2013. 
[In addition it reports that more than 100 of its employees have been trained as RBA VAP lead auditors. This seems to be for the company's own operations rather than for its supply chains.] 
(2) NXP discloses that it trains suppliers and labor agents. It states training is conducted by NXP's social responsibility organization with the support of subject matter experts, and focuses on the supplier code of conduct "with special attention to labor and human rights." It also reports that it coaches on best practices. The company does not disclose the percentage of first-tier suppliers trained. 
(3) NXP states that "suppliers must also provide training to its employees and their suppliers per the supplier code of conduct as an element of their management system" but does not disclose any further detail.</t>
    </r>
  </si>
  <si>
    <t xml:space="preserve">(1-2) *NXP Semiconductors (2018), "2017 Slavery and Human Trafficking Statement", https://www.nxp.com/docs/en/supporting-information/HUMAN-TRAFICKING-STATEMENT-2017.pdf, pp. 11-12. Accessed 16 September 2019. 
*NXP Semiconductors (2019), "2018 Slavery and Human Trafficking Statement", https://www.nxp.com/docs/en/company-information/2018-NXP-MSA.pdf, p. 17 and 18. Accessed 4 October 2019. </t>
  </si>
  <si>
    <t xml:space="preserve">(1) *Apple (February 2018), "2017 statement on efforts to combat human trafficking and slavery in our business and supply chains," https://www.apple.com/euro/supplier-responsibility/i/generic/pdf/Apple-Combat-Human-Trafficking-and-Slavery-in-Supply-Chain.pdf, p. 8. Accessed 16 September 2019. [Note example is not included in newest modern slavery statement.]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2019), "2018 statement on efforts to combat human trafficking and slavery in our business and supply chains," https://www.apple.com/euro/supplier-responsibility/i/generic/pdf/Apple-Combat-Human-Trafficking-and-Slavery-in-Supply-Chain-2018.pdf, p. 8. Accessed 9 September 2019. </t>
  </si>
  <si>
    <t>(1) Not disclosed.
(2) The company is a member of the Responsible Business Alliance. It reports that it actively participates in the RBA's leadership, but does not disclose further detail on how it works with the RBA to address forced labor risks in supply chains.</t>
  </si>
  <si>
    <t xml:space="preserve">Western Digital, "Membership in Responsible Business Alliance", https://www.westerndigital.com/company/corporate-sustainability/membership-in-responsible-business-alliance. Accessed 12 September 2019. </t>
  </si>
  <si>
    <t xml:space="preserve">(1) HP discloses a list of suppliers representing more than 95% of its procurement spend for materials, manufacturing, and assembly. The list includes the name, address, product type made by the supplier, and the number of workers on HP production lines. 
(2) The company lists its commodity suppliers and the countries in which they are based. In its conflict minerals report, it lists smelters and refiners in its supply chains.  
(3) HP lists possible countries of origin for 3TG in its supply chains. 
(4) HP's supplier list includes the number of workers per factory for its first-tier suppliers.
The company also states that during 2018, all sites monitored maintained their student worker levels at no more than 20% of the total workforce on HP production lines. </t>
  </si>
  <si>
    <t xml:space="preserve">(1-2) HP (July 2019), "HP Supplier List," http://h20195.www2.hp.com/V2/GetPDF.aspx/c03728062.pdf. Accessed 5 September 2019. 
(2-3) HP (2019), "Specialized Disclosure Report," http://www8.hp.com/us/en/pdf/sustainability/conflictminerals.pdf. Accessed 9 September 2019. 
(4) HP, "CA Transparency in Supply Chains Act of 2010," http://h20195.www2.hp.com/V2/GetDocument.aspx?docname=c06009255, p. 2. Accessed 5 September 2019. </t>
  </si>
  <si>
    <t xml:space="preserve">(1) NXP (2018), "NXP Supplier List 2018", https://www.nxp.com/docs/en/supporting-information/2018-SUPPLIER-LIST.pdf. Accessed 16 September 2019. 
(2) NXP (2019), "Conflict Minerals Report 2018", https://www.nxp.com/docs/en/nxp/supporting-information/NXP-SEC-EXCHANGE.pdf. Accessed 17 September 2019. 
(3) NXP, "Conflict Minerals," https://www.nxp.com/about/about-nxp/about-nxp/corporate-responsibility/conflict-minerals:CONFLICT-MINERALS. Accessed 16 September 2019. 
(4) *NXP Semiconductors (2019), "2018 Slavery and Human Trafficking Statement", https://www.nxp.com/docs/en/company-information/2018-NXP-MSA.pdf, p. 26. Accessed 4 October 2019. 
*NXP Semiconductors (2018), "2017 Slavery and Human Trafficking Statement", https://www.nxp.com/docs/en/supporting-information/HUMAN-TRAFICKING-STATEMENT-2017.pdf, p. 16. Accessed 16 September 2019. 
*NXP (2013), "NXP Social Responsibility Audit Operations Manual," https://www.business-humanrights.org/sites/default/files/6%20NXP%20Audit%20Operations%20Manual.pdf, p. 20. Accessed 18 September 2019. 
</t>
  </si>
  <si>
    <t xml:space="preserve">(1) Not disclosed. 
(2) Not disclosed.  
(3) The company is a member of the Responsible Mineral Initiative, and as such works on tracing its raw materials. However, it does not disclose the sourcing countries of raw materials at risk of forced labor. 
(4) Not disclosed. </t>
  </si>
  <si>
    <t xml:space="preserve">Western Digital, "Responsible supply chain," https://www.westerndigital.com/company/corporate-sustainability/responsible-supply-chain. Accessed 12 September 2019. </t>
  </si>
  <si>
    <r>
      <t xml:space="preserve">(1) The company reports that in collaboration with the China Chamber of Commerce of Metals Minerals &amp; Chemicals Importers &amp; Exporters, it has led the formation of a </t>
    </r>
    <r>
      <rPr>
        <b/>
        <sz val="11"/>
        <rFont val="Calibri"/>
        <family val="2"/>
        <scheme val="minor"/>
      </rPr>
      <t>Cobalt Working Group</t>
    </r>
    <r>
      <rPr>
        <sz val="11"/>
        <rFont val="Calibri"/>
        <family val="2"/>
        <scheme val="minor"/>
      </rPr>
      <t xml:space="preserve">, with companies across the cobalt supply chain and representatives of the OECD. It reports that the purpose of the group is to carry out collective action to address the social and environmental risks of cobalt, and create standardized audit protocols to be used by cobalt suppliers, companies, and industry associations. 
In addition, Apple states that it requires </t>
    </r>
    <r>
      <rPr>
        <b/>
        <sz val="11"/>
        <rFont val="Calibri"/>
        <family val="2"/>
        <scheme val="minor"/>
      </rPr>
      <t>smelters and refiners of tin, tantalum, tungsten, gold and cobalt</t>
    </r>
    <r>
      <rPr>
        <sz val="11"/>
        <rFont val="Calibri"/>
        <family val="2"/>
        <scheme val="minor"/>
      </rPr>
      <t xml:space="preserve">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 
(2-4) Not disclosed. </t>
    </r>
  </si>
  <si>
    <t>(1) *Apple (September 2016), "Apple's commitment to responsible sourcing," https://images.apple.com/supplier-responsibility/pdf/Apple-Commitment-to-Responsible-Sourcing.pdf. Accessed 16 August 2019. 
*Apple (February 2018), "2017 statement on efforts to combat human trafficking and slavery in our business and supply chains," https://www.apple.com/euro/supplier-responsibility/i/generic/pdf/Apple-Combat-Human-Trafficking-and-Slavery-in-Supply-Chain.pdf, p. 4 and 5. Accessed 16 September 2019.</t>
  </si>
  <si>
    <t xml:space="preserve">Apple (February 2019), "2018 statement on efforts to combat human trafficking and slavery in our business and supply chains," https://www.apple.com/euro/supplier-responsibility/i/generic/pdf/Apple-Combat-Human-Trafficking-and-Slavery-in-Supply-Chain-2018.pdf, p. 4. Accessed 9 September 2019. </t>
  </si>
  <si>
    <t xml:space="preserve">NXP (2013), "NXP Social Responsibility Audit Operations Manual," https://www.business-humanrights.org/sites/default/files/6%20NXP%20Audit%20Operations%20Manual.pdf, p. 7. Accessed 18 September 2019. </t>
  </si>
  <si>
    <t xml:space="preserve">*Apple (February 2019), "2018 statement on efforts to combat human trafficking and slavery in our business and supply chains," https://www.apple.com/euro/supplier-responsibility/i/generic/pdf/Apple-Combat-Human-Trafficking-and-Slavery-in-Supply-Chain-2018.pdf, p. 9. Accessed 9 September 2019. 
*Apple (February 2018), "2017 statement on efforts to combat human trafficking and slavery in our business and supply chains," https://www.apple.com/euro/supplier-responsibility/i/generic/pdf/Apple-Combat-Human-Trafficking-and-Slavery-in-Supply-Chain.pdf, p. 2. Accessed 16 September 2019. </t>
  </si>
  <si>
    <t>(1) Not disclosed. Western Digital discloses that "certify by contract or in terms and conditions that the materials and services incorporated into Western Digital products are made or provided in compliance with the relevant laws, including laws against slavery or human trafficking, of the country or countries in which they are doing business." However, this limits the standards in contracts to local law only, and does not disclose that contracts require adherence to ILO core labor standards.
(2-3) Not disclosed.</t>
  </si>
  <si>
    <t xml:space="preserve">(1) Not disclosed.
(2) The company reports that "suppliers are also required to ensure that their own suppliers, including their labor agents, implement the standards addressing forced labor and human trafficking." The supplier code of conduct also states "suppliers and agents may not hold...employees' identity or immigration documents." However, the code addresses the ILO core labor standards but limits the right to freedom of association to conformance with local law only. 
(3) Not disclosed. </t>
  </si>
  <si>
    <t xml:space="preserve">*NXP Semiconductors (2018), "2017 Slavery and Human Trafficking Statement", https://www.nxp.com/docs/en/supporting-information/HUMAN-TRAFICKING-STATEMENT-2017.pdf, p. 14. Accessed 16 September 2019. 
*NXP Semiconductors (2018), "NXP Supplier Code of Conduct", https://www.nxp.com/docs/en/supporting-information/NXP-Supplier-Code-of-Conduct-EN.pdf, p. 2. Accessed 16 September 2019. </t>
  </si>
  <si>
    <r>
      <t xml:space="preserve">(1) Apple's supplier code states that "workers shall not be required to pay employers' or their agents' recruitment fees or other similar fees to obtain their employment. If such fees are found to have been paid by workers, such fees shall be repaid to the worker."
(2) The company's supplier code requires that recruitment-related fees should be repaid to workers. Apple discloses that since 2008, USD 30.9 million have been repaid by its suppliers to 36,137 workers. Further to this it reports that In 2018, USD 616,000 in recruitment fees was repaid to 287 workers in its supply chains. 
</t>
    </r>
    <r>
      <rPr>
        <sz val="11"/>
        <color theme="9"/>
        <rFont val="Calibri"/>
        <family val="2"/>
        <scheme val="minor"/>
      </rPr>
      <t xml:space="preserve">Apple provides detail on how it identifies fees for reimbursing, reporting that reimbursement amounts are "based on the range of fees identified through worker interviews and cross verification with applicable labor agencies or the supplier." It states that it takes the average of total self-reported fees. Furthermore, it states it will engage directly with suppliers and enforce repayment where there is dispute of the fee scope or amount. </t>
    </r>
    <r>
      <rPr>
        <sz val="11"/>
        <rFont val="Calibri"/>
        <family val="2"/>
        <scheme val="minor"/>
      </rPr>
      <t xml:space="preserve">
</t>
    </r>
    <r>
      <rPr>
        <sz val="11"/>
        <color theme="9"/>
        <rFont val="Calibri"/>
        <family val="2"/>
        <scheme val="minor"/>
      </rPr>
      <t xml:space="preserve">The company also outlines the repayment process with its suppliers: the supplier is notified of the violation; the supplier signs probation and repayment terms; the supplier submits a repayment plan to Apple for approval; the supplier makes the repayment to the worker; and a third-party auditor verifies the payment at the supplier site. 
</t>
    </r>
    <r>
      <rPr>
        <sz val="11"/>
        <rFont val="Calibri"/>
        <family val="2"/>
        <scheme val="minor"/>
      </rPr>
      <t xml:space="preserve">Apple also discloses that it has required fees to be returned to an employee that had been made to pay for their onboarding medical examinations at a supplier facility. </t>
    </r>
  </si>
  <si>
    <t xml:space="preserve">(1) Apple (2019), "Supplier Code of Conduct," https://www.apple.com/euro/supplier-responsibility/i/generic/pdf/Apple-Supplier-Code-of-Conduct-January.pdf. Accessed 9 September 2019.
(2) *Apple (February 2019), "2018 statement on efforts to combat human trafficking and slavery in our business and supply chains," https://www.apple.com/euro/supplier-responsibility/i/generic/pdf/Apple-Combat-Human-Trafficking-and-Slavery-in-Supply-Chain-2018.pdf, p. 7, 6. Accessed 9 September 2019. 
*Apple (2019) "Supplier Responsibility 2019 Progress Report", https://www.apple.com/uk/supplier-responsibility/pdf/GBEN_Apple_Supplier_Responsibility_2019_v2.pdf, p. 55. Accessed 10 September 2019. </t>
  </si>
  <si>
    <t xml:space="preserve">(1) NXP's supplier code prohibits the charging of recruitment fees to workers - including fees for recruitment, placement and processing. It states that suppliers are responsible for paying fees.
(2) The code states that where workers are found to have paid fees, suppliers are responsible for ensuring workers are repaid. 
NXP states that in 2017 it found 8 suppliers charging recruitment fees to workers and required corrective action. In its 2018 modern slavery statement, it reports that four suppliers have repaid workers and three are pending verificiation. The company also reports that one complaint on fees in its supply chain came via its grievance mechanism, and states that the fees have been repaid to workers. </t>
  </si>
  <si>
    <t xml:space="preserve">(1-2) NXP Semiconductors (2018), "NXP Supplier Code of Conduct", https://www.nxp.com/docs/en/supporting-information/NXP-Supplier-Code-of-Conduct-EN.pdf. Accessed 16 September 2019. 
(2) *NXP Semiconductors (2018), "2017 Slavery and Human Trafficking Statement", https://www.nxp.com/docs/en/supporting-information/HUMAN-TRAFICKING-STATEMENT-2017.pdf, p. 20. Accessed 16 September 2019. 
NXP Semiconductors (2019), "2018 Slavery and Human Trafficking Statement", https://www.nxp.com/docs/en/company-information/2018-NXP-MSA.pdf, p. 28. Accessed 4 October 2019. </t>
  </si>
  <si>
    <r>
      <t xml:space="preserve">(1) Samsung's supplier code states that "suppliers or labor dispatch agencies shall not receive deposits or fees (e.g. recruitment or hiring fees) from workers." It does not state who should pay such fees.
The company's migrant worker guidelines, which set out minimum requirements for the recruitment process of migrant workers in Samsung's own operations and for its suppliers, state that "migrant workers shall not be responsible for paying any fees or expenses in connection with securing employment." </t>
    </r>
    <r>
      <rPr>
        <sz val="11"/>
        <color theme="9"/>
        <rFont val="Calibri"/>
        <family val="2"/>
        <scheme val="minor"/>
      </rPr>
      <t>It sets out a list of fees which are payable by the supplier,</t>
    </r>
    <r>
      <rPr>
        <sz val="11"/>
        <rFont val="Calibri"/>
        <family val="2"/>
        <scheme val="minor"/>
      </rPr>
      <t xml:space="preserve"> and that the supplier shall pay such fees after the employment offer has been accepted in writing.
</t>
    </r>
    <r>
      <rPr>
        <sz val="11"/>
        <color theme="9"/>
        <rFont val="Calibri"/>
        <family val="2"/>
        <scheme val="minor"/>
      </rPr>
      <t xml:space="preserve">The guidelines also state that suppliers should have direct contracts with recruitment agencies, and that those contracts must stipulate that recruitment fees cannot be charged to workers. </t>
    </r>
    <r>
      <rPr>
        <sz val="11"/>
        <rFont val="Calibri"/>
        <family val="2"/>
        <scheme val="minor"/>
      </rPr>
      <t xml:space="preserve">
(2) Samsung discloses that following discovering recruitment fee payments at a supplier in Malaysia, it agreed corrective action plans with the suppliers including that they repay the recruitment fees. 
The company also states in its 2018 additional disclosure that its migrant worker guidelines establish that recruitment fees must be reimbursed, and that workers have been reimbursed by suppliers in several cases. </t>
    </r>
  </si>
  <si>
    <t xml:space="preserve">Samsung (2016), "Samsung Migrant Worker Guidelines," https://images.samsung.com/is/content/samsung/p5/uk/aboutsamsung/7_Samsung-Migrant-Worker-Guidelines.pdf, p. 3. Accessed 18 September 2019. 
(2) *Samsung (2019), "Modern Slavery Act Statement 2018", https://images.samsung.com/is/content/samsung/p5/uk/pdf/SEUK_Modern_Slavery_Statement_2018_Signed_0407.pdf, p. 7. Accessed 12 September 2019. 
*Samsung (2018), "Additional Disclosure", https://www.business-humanrights.org/sites/default/files/2018-04%20KTC%20ICT_Additional%20disclosure%20Samsung.pdf. Accessed 18 September 2019. </t>
  </si>
  <si>
    <t xml:space="preserve">Apple (February 2019), "2018 statement on efforts to combat human trafficking and slavery in our business and supply chains," https://www.apple.com/euro/supplier-responsibility/i/generic/pdf/Apple-Combat-Human-Trafficking-and-Slavery-in-Supply-Chain-2018.pdf, p. 8. Accessed 9 September 2019. </t>
  </si>
  <si>
    <t xml:space="preserve">(1-2) *Samsung (2018), "Samsung Electronics Supplier Code of Conduct Guide," https://images.samsung.com/is/content/samsung/p5/uk/aboutsamsung/2_Samsung-Electronics-Supplier-Code-of-Conduct-Guide_ver3.0_180321.pdf, pp. 163. Accessed 19 September 2019. 
*Samsung (2017), "Sustainability Report 2017", https://images.samsung.com/is/content/samsung/p5/uk/aboutsamsung/2017/pdf/about-us-sustainability-report-and-policy-sustainability-report-2017-en.pdf, p. 82. Accessed 19 September 2019. </t>
  </si>
  <si>
    <t xml:space="preserve">(1) Not disclosed. Western Digital reports that it conducts periodic audits of labor brokers, but it is not clear that this refers to labor brokers used by its suppliers rather than in its own operations. 
(2) Not disclosed. </t>
  </si>
  <si>
    <t xml:space="preserve">(1) Apple reports that suppliers are required to train their workers on the human rights listed in the supplier code of conduct. It reports that this includes 17.3 million workers trained since 2007. 
(2) Apple reports that it has trained migrant workers in its supply chains on their rights before they leave their country of origin, in collaboration with the International Organization for Migration.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The company also discloses that one worker at a facility in China has become a member of the moral support team, which acts as a support network for employees where they can voice concerns to be discussed with management. 
(3) As a result of the employee forums described in (2), the company discloses that more than 100 cases were brought to management and workplace improvements were made. 
(4) See examples listed under (2). </t>
  </si>
  <si>
    <r>
      <t>(1)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2018), "2017 statement on efforts to combat human trafficking and slavery in our business and supply chains," https://www.apple.com/euro/supplier-responsibility/i/generic/pdf/Apple-Combat-Human-Trafficking-and-Slavery-in-Supply-Chain.pdf, p. 8. Accessed 16 September 2019. 
*Apple (February 2019), "2018 statement on efforts to combat human trafficking and slavery in our business and supply chains," p. 8.
*Apple (2018), "Supplier Responsibility 2018 Progress Report," https://images.apple.com/supplier-responsibility/pdf/Apple_SR_2018_Progress_Report.pdf, p. 15. Accessed 16 September 2019. [</t>
    </r>
    <r>
      <rPr>
        <sz val="11"/>
        <color rgb="FFFF0000"/>
        <rFont val="Calibri"/>
        <family val="2"/>
        <scheme val="minor"/>
      </rPr>
      <t>Note example is not included in newest modern slavery statement.</t>
    </r>
    <r>
      <rPr>
        <sz val="11"/>
        <rFont val="Calibri"/>
        <family val="2"/>
        <scheme val="minor"/>
      </rPr>
      <t>]
(3) Apple (2018), "Supplier Responsibility 2018 Progress Report," p. 15.</t>
    </r>
  </si>
  <si>
    <t xml:space="preserve">(1) *NXP Semiconductors (2018), "NXP Supplier Code of Conduct", https://www.nxp.com/docs/en/supporting-information/NXP-Supplier-Code-of-Conduct-EN.pdf. Accessed 16 September 2019. 
*NXP (2017), "NXP auditable standards on social responsibility," https://www.nxp.com/docs/en/supporting-information/NXP-Auditable-Standards-on-Social-esponsibility.pdf, p. 112. Accessed 18 September 2019. 
(2) *NXP Semiconductors (2017), "2016 Slavery and Human Trafficking Statement", https://www.nxp.com/docs/en/supporting-information/RESPECTING-HUMAN-RIGHTS-PDF.pdf, p. 15. Accessed 18 September 2019.  
*NXP Semiconductors (2018), "2017 Slavery and Human Trafficking Statement", https://www.nxp.com/docs/en/supporting-information/HUMAN-TRAFICKING-STATEMENT-2017.pdf, p. 11. Accessed 16 September 2019. 
*NXP Semiconductors (2019), "2018 Slavery and Human Trafficking Statement", https://www.nxp.com/docs/en/company-information/2018-NXP-MSA.pdf, p. 13. Accessed 4 October 2019.  </t>
  </si>
  <si>
    <t>(1) Not disclosed. Apple's supplier responsibility standards state that suppliers must have a written policy on freedom of association, and have procedures and systems in place to implement this to adhere to the standards of applicable laws and regulations and the company's supply chain standards. However, the company does not provide further evidence of implementation and the company's supplier code of conduct limits freedom of association &amp; collective bargaining to "lawful" rights, implying compliance with local law only. 
(2) Not disclosed. 
(3) Not disclosed. Apple's supplier responsibility standards state that where "country law substantially restricts freedom of association, supplier shall allow alternative means for workers to individually and collectively engage with supplier." However, it does not disclose any examples of where this has taken place in its supply chains, or detail on how it ensures this is implemented. 
(4) Not disclosed.</t>
  </si>
  <si>
    <t xml:space="preserve">Apple (2019), "Supplier Responsibility Standards", https://www.apple.com/euro/supplier-responsibility/i/generic/pdf/Apple-Supplier-Responsible-Standards.pdf, p. 12. </t>
  </si>
  <si>
    <t>Not disclosed.
The company's migrant worker guidelines state that migrant workers shall have the right to freely join a trade union, but the right is limited to conformance with applicable local laws and regulations, and the company does not report on how it is implementing this provision.</t>
  </si>
  <si>
    <t xml:space="preserve">Samsung (2016), "Samsung Migrant Worker Guidelines," https://images.samsung.com/is/content/samsung/p5/uk/aboutsamsung/7_Samsung-Migrant-Worker-Guidelines.pdf, p. 9. Accessed 18 September 2019. </t>
  </si>
  <si>
    <t xml:space="preserve">(1-2, 4) *Samsung (2019), "Sustainability Report 2019", https://images.samsung.com/is/content/samsung/p5/uk/pdf/SustainabilityReport2019v2-en.pdf, p. 97. Accessed 18 September 2019. 
*Samsung (2019), "Modern Slavery Act Statement 2018", https://images.samsung.com/is/content/samsung/p5/uk/pdf/SEUK_Modern_Slavery_Statement_2018_Signed_0407.pdf, p. 7. Accessed 12 September 2019. 
*Samsung (2018), "Samsung Electronics Supplier Code of Conduct Guide," https://images.samsung.com/is/content/samsung/p5/uk/aboutsamsung/2_Samsung-Electronics-Supplier-Code-of-Conduct-Guide_ver3.0_180321.pdf, p. 162. Accessed 19 September 2019. 
(3, 5) Samsung, "Responsible management of supply chain", https://www.samsung.com/uk/aboutsamsung/sustainability/supply-chain/. Accessed 18 September 2019. </t>
  </si>
  <si>
    <r>
      <t xml:space="preserve">(1) Apple reports that it has conducted 770 Apple-managed audits of suppliers in 2018. It also states that Apple-managed audits covered 93% of its direct supplier spend in 2018. 
(2) Not disclosed. 
(3) Apple disclose that it interviewed more than 44,000 supplier workers in 2018. 
(4) Apple reports that for its specialized bonded labor assessments, each audit includes an Apple employee and a third-party auditor. In its 2017 modern slavery statement, the company reports that its auditors are "trained to identify circumstances where a supplier may be providing false information or preventing access to critical documents." It also states that auditors receive training on its detailed audit requirements. 
(5) </t>
    </r>
    <r>
      <rPr>
        <sz val="11"/>
        <color theme="9"/>
        <rFont val="Calibri"/>
        <family val="2"/>
        <scheme val="minor"/>
      </rPr>
      <t xml:space="preserve">The company reports that specialized debt-bonded labor audits were conducted in Taiwan, Vietnam, Thailand, Japan, Singapore, Malaysia, and the United Arab Emirates, in 2018. 
It reports that labor and human rights assessments in 2018 found 26 core violations, which included 24 working hours falsification violations, two debt-bonded labor violations, and one underage labor violation. </t>
    </r>
  </si>
  <si>
    <t>(1) *Apple (2019) "Supplier Responsibility 2019 Progress Report", https://www.apple.com/uk/supplier-responsibility/pdf/GBEN_Apple_Supplier_Responsibility_2019_v2.pdf, p. 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(3) Apple (2019) "Supplier Responsibility 2019 Progress Report", p. 24.
(4-5) *Apple (February 2019), "2018 statement on efforts to combat human trafficking and slavery in our business and supply chains," p. 6.
*Apple (February 2018), "2017 statement on efforts to combat human trafficking and slavery in our business and supply chains," https://www.apple.com/euro/supplier-responsibility/i/generic/pdf/Apple-Combat-Human-Trafficking-and-Slavery-in-Supply-Chain.pdf, pp. 4-5. Accessed 16 September 2019. 
*Apple (2019) "Supplier Responsibility 2019 Progress Report", p. 56.</t>
  </si>
  <si>
    <t xml:space="preserve">(1-2) Apple (2019) "Supplier Responsibility 2019 Progress Report", https://www.apple.com/uk/supplier-responsibility/pdf/GBEN_Apple_Supplier_Responsibility_2019_v2.pdf, pp. 44-45. Accessed 10 September 2019.  
(3) *Apple, "Supplier Responsibility", https://www.apple.com/uk/supplier-responsibility/. Accessed 10 September 2019. 
*Apple (February 2019), "2018 statement on efforts to combat human trafficking and slavery in our business and supply chains," https://www.apple.com/euro/supplier-responsibility/i/generic/pdf/Apple-Combat-Human-Trafficking-and-Slavery-in-Supply-Chain-2018.pdf, p. 3. Accessed 9 September 2019. 
(4) Apple (February 2019), "2018 statement on efforts to combat human trafficking and slavery in our business and supply chains," https://www.apple.com/euro/supplier-responsibility/i/generic/pdf/Apple-Combat-Human-Trafficking-and-Slavery-in-Supply-Chain-2018.pdf, p. 6. Accessed 9 September 2019. 
</t>
  </si>
  <si>
    <t xml:space="preserve">(1-3) NXP, "Supplier Engagement: supply chain management", https://www.nxp.com/about/about-nxp/about-nxp/corporate-responsibility/engagement/supplier-engagement:SUPPLIER-RESPONSIBILITY. Accessed 17 September 2019. 
(4) NXP Semiconductors (2019), "2018 Slavery and Human Trafficking Statement", https://www.nxp.com/docs/en/company-information/2018-NXP-MSA.pdf, p. 28. Accessed 4 October 2019. </t>
  </si>
  <si>
    <t xml:space="preserve">(1-2) Samsung (2019), "Sustainability Report 2019", https://images.samsung.com/is/content/samsung/p5/uk/pdf/SustainabilityReport2019v2-en.pdf, p. 92 and 96. Accessed 18 September 2019. 
(3) *Samsung (2019), "Modern Slavery Act Statement 2018", https://images.samsung.com/is/content/samsung/p5/uk/pdf/SEUK_Modern_Slavery_Statement_2018_Signed_0407.pdf, p. 7. Accessed 12 September 2019. 
*Samsung (2017), "Sustainability Report 2017", https://images.samsung.com/is/content/samsung/p5/uk/aboutsamsung/2017/pdf/about-us-sustainability-report-and-policy-sustainability-report-2017-en.pdf, p. 82. Accessed 19 September 2019. </t>
  </si>
  <si>
    <t xml:space="preserve">*Apple (February 2019), "2018 statement on efforts to combat human trafficking and slavery in our business and supply chains," https://www.apple.com/euro/supplier-responsibility/i/generic/pdf/Apple-Combat-Human-Trafficking-and-Slavery-in-Supply-Chain-2018.pdf, p. 6 and 8. Accessed 9 September 2019. 
*Apple (2019) "Supplier Responsibility 2019 Progress Report", https://www.apple.com/uk/supplier-responsibility/pdf/GBEN_Apple_Supplier_Responsibility_2019_v2.pdf, pp. 52. Accessed 10 September 2019.  
*Apple (February 2018), "2017 statement on efforts to combat human trafficking and slavery in our business and supply chains," https://www.apple.com/euro/supplier-responsibility/i/generic/pdf/Apple-Combat-Human-Trafficking-and-Slavery-in-Supply-Chain.pdf, p. 8. Accessed 16 September 2019. </t>
  </si>
  <si>
    <t xml:space="preserve">*Samsung (2019), "Sustainability Report 2019", https://images.samsung.com/is/content/samsung/p5/uk/pdf/SustainabilityReport2019v2-en.pdf, p. 97. Accessed 18 September 2019. 
*Samsung (2018), "Samsung Electronics Supplier Code of Conduct Guide," https://images.samsung.com/is/content/samsung/p5/uk/aboutsamsung/2_Samsung-Electronics-Supplier-Code-of-Conduct-Guide_ver3.0_180321.pdf, p. 162. Accessed 19 September 2019. </t>
  </si>
  <si>
    <t xml:space="preserve">(2) Not disclosed. It is reported that the company immediately launched an investigation into its supply chains following the allegation. Apple also stated that it had audited the factory three times between March and June but had not found student interns working on their products at that time. It is not clear that it has engaged with the affected stakeholders. 
(3) Not disclosed. 
(4) Not disclosed. </t>
  </si>
  <si>
    <t>*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t>
  </si>
  <si>
    <t>*Tokyo Electron (undated), "Identifying Material Issues", https://www.tel.com/csr/materiality/. Accessed 12 September 2019.
*Tokyo Electron (undated), "TEL's CSR", https://www.tel.com/csr/telcsr/. Accessed 12 September 2019.
*Tokyo Electron (undated), "Related Policy", https://www.tel.com/csr/related-policy/. Accessed 12 September 2019.
*Tokyo Electron (undated), "Related Policy", https://www.tel.com/csr/related-policy/. Accessed 12 September 2019.</t>
  </si>
  <si>
    <t>https://www.modernslaveryregistry.org/companies/9249-analog-devices-inc</t>
  </si>
  <si>
    <t>https://www.modernslaveryregistry.org/companies/7253-corning-incorporated</t>
  </si>
  <si>
    <t>https://www.modernslaveryregistry.org/companies/8796-hewlett-packard-enterprise-company</t>
  </si>
  <si>
    <t>https://www.modernslaveryregistry.org/companies/7723-lam-research-international-sarl</t>
  </si>
  <si>
    <t>https://www.modernslaveryregistry.org/companies/28662-tokyo-electron-europe-limited</t>
  </si>
  <si>
    <t xml:space="preserve">*Analog Device's most recent UK Modern Slavery Act statement was published on 12 July 2018. The company has published a total of three statements which are combined UK and California statements. </t>
  </si>
  <si>
    <t>*Analog Devices (12 July 2018), "Statement on Slavery and Human Trafficking", https://www.analog.com/media/en/Other/About-ADI/Sustainability/Modern-Slavery-Act-Statement-2018-Update.pdf.</t>
  </si>
  <si>
    <t>Corning's most recent UK Modern Slavery Act statement was approved in January 2019. It is a joint UK Modern Slavery Act and California Transparency in Supply Chains Act disclosure. Its most recent statement is its third UK Modern Slavery Act statement.</t>
  </si>
  <si>
    <t>Corning Incorporated (25 March 2019), "2019 Statement on Efforts to Combat Human Trafficking and Slavery in Our Supply Chains", https://www.corning.com/media/worldwide/global/documents/Supply%20Chain%20Disclosure%203_25_19%20final.pdf.</t>
  </si>
  <si>
    <t>Hewlett Packard Enterprise's most recent UK Modern Slavery Act statement was approved on 3 April 2019. It is a joint UK Modern Slavery Act and California Transparency in Supply Chains Act disclosure. This version is the company's second iteration of its statement.</t>
  </si>
  <si>
    <t>Hewlett Packard Enterprise (approved 3 April 2019), "Statement Pursuant to the
California Transparency in
Supply Chains Act of 2010 and the
UK Modern Slavery Act of 2015", https://h20195.www2.hpe.com/V2/GetDocument.aspx?docname=A00005807ENW.</t>
  </si>
  <si>
    <t>Lam Resarch's most recent UK Modern Slavery Act statement was approved by the board on 6 September 2019 and is its fourth published statement.</t>
  </si>
  <si>
    <t>Lam Research (6 September 2019), "Slavery and Human Trafficking Statement", https://www.lamresearch.com/wp-content/uploads/2019/09/Metryx-SARL-FY2018-Signed.pdf.</t>
  </si>
  <si>
    <t>The most recent UK Modern Slavery Act statement published by Tokyo Electron Europe Limited, a subsidiary of Tokyo Electron, was approved on 30 June 2018 and is its only published statement.</t>
  </si>
  <si>
    <t>*Tokyo Electron Europe Limited (30 June 2018), "Human Rights Transparency Statement", https://www.tel.com/csr/cms-file/MSA_Statement.pdf.</t>
  </si>
  <si>
    <t>Analog Device's most recent California Transparency in Supply Chains Act disclosure was published on 12 July 2018. The company has published a total of two combined UK and California statements.</t>
  </si>
  <si>
    <t>Corning's most recent California Transparency in Supply Chains Act disclosure was approved in January 2019. It is a joint UK Modern Slavery Act and California Transparency in Supply Chains Act disclosure. Its most recent statement is its second California Disclosure.</t>
  </si>
  <si>
    <t>Hewlett Packard Enterprise's most recent California Transparency in Supply Chains Act disclosure was approved on 3 April 2019. It is a joint UK Modern Slavery Act and California Transparency in Supply Chains Act disclosure. This version is the company's second iteration of its statement.</t>
  </si>
  <si>
    <t>Hewlett Packard Enterprise (approved 3 April 2019), "Statement Pursuant to the
California Transparency in
Supply Chains Act of 2010 and the
UK Modern Slavery Act of 2015".</t>
  </si>
  <si>
    <t xml:space="preserve">Lam Research has published a statement on the California Transparency in Supply Chains Act which is undated on its Supply Chain page. </t>
  </si>
  <si>
    <t>Lam Research (undated), "Supply Chain", https://www.lamresearch.com/company/corporate-social-responsibility/supply-chain/. Accessed 11 September 2019.</t>
  </si>
  <si>
    <t>Corning states that it uses an end-to-end supply chain visibility program, the Elementum Orchestration Platform to collect real-time information on supplier activities including child labor, worker safety and human rights.</t>
  </si>
  <si>
    <t>*Corning Incorporated (undated), "Visibility", https://www.corning.com/emea/en/sustainability/processes/supply-chain-social-responsibility/supply-chain-visibility.html. Accessed 10 September 2019.</t>
  </si>
  <si>
    <t>The company states that in 2018 it participated in a roundtable on the role of technology in ending forced labor and human trafficking in a closed session at the UN General Assembly. It also states that it began an initiative through the service provider, Elevate, to provide factory workers in its supply chains with mobile surveys to report anonymously to management on their recruitment and employment experiences as part of their on-site Foreign Migrant Worker Assessments.</t>
  </si>
  <si>
    <t xml:space="preserve">*Hewlett Packard Enterprise (approved 3 April 2019), "Statement Pursuant to the
California Transparency in
Supply Chains Act of 2010 and the
UK Modern Slavery Act of 2015", p. 5 and 7. </t>
  </si>
  <si>
    <t>*Tokyo Electron (July 2018), "Tokyo Electron Sustainability Report 2018", https://www.tel.com/csr/report/cms-file/sr2018_all_e.pdf.</t>
  </si>
  <si>
    <t>Hewlett Packard Enterprise states that it is committed to combatting the risk of modern slavery in its supply chains.</t>
  </si>
  <si>
    <t xml:space="preserve">Hewlett Packard Enterprise (approved 3 April 2019), "Statement Pursuant to the
California Transparency in
Supply Chains Act of 2010 and the
UK Modern Slavery Act of 2015", https://h20195.www2.hpe.com/V2/GetDocument.aspx?docname=A00005807ENW, p. 1. </t>
  </si>
  <si>
    <t>Lam Research states that it "supports" freely chosen employment, humane treatment of employees, non-discrimination, and freedom of association. The company is also an RBA Affiliate, and as such, publicly commits to the RBA code, which addresses forced labor in its own operations and supply chains.</t>
  </si>
  <si>
    <t xml:space="preserve">*Lam Research (6 September 2019), "Slavery and Human Trafficking Statement", https://www.lamresearch.com/wp-content/uploads/2019/09/Metryx-SARL-FY2018-Signed.pdf.
*Lam Research (undated), "Supply Chain", https://www.lamresearch.com/company/corporate-social-responsibility/supply-chain/. Accessed 11 September 2019. </t>
  </si>
  <si>
    <t>The company states in its Human Rights Transparency Statement that it has "zero tolerance" for forced labor and human trafficking". It also states that it has joined the RBA. As such, it publicly commits to the RBA code, which addresses forced labor in its own operations and supply chains.</t>
  </si>
  <si>
    <t>(1)-(5)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t>
  </si>
  <si>
    <t xml:space="preserve">(1)-(2) Not disclosed. </t>
  </si>
  <si>
    <t>(1)-(2) *Analog Devices (12 July 2018), "Statement on Slavery and Human Trafficking", https://www.analog.com/media/en/Other/About-ADI/Sustainability/Modern-Slavery-Act-Statement-2018-Update.pdf.
*Analog Devices (undated), "Leadership", https://investor.analog.com/governance/leadership-team. Accessed 3 August 2019. 
*Analog Devices (undated), "Board of Directors", https://investor.analog.com/governance/board-of-directors. Accessed 3 September 2019.
*Analog Devices (undated), "Committee Composition", https://investor.analog.com/governance/committee-composition. Accessed 3 September 2019.</t>
  </si>
  <si>
    <t xml:space="preserve">(1)-(2)*Lam Research (undated), "Company Overview", https://www.lamresearch.com/company/company-overview/#board-of-directors. Accessed 11 September 2019. 
*Lam Research (2018), "Lam Research Corporate Social Responsibility Report", https://www.lamresearch.com/wp-content/uploads/2019/09/Lam-Research-Corporate-Social-Responsibility-Report-2018.pdf, p. 10. </t>
  </si>
  <si>
    <t>(1) Analog Devices states that its employees take a mandatory online course which includes its Code of Business Conduct and Ethics, and so, covers forced labor and human trafficking. It also states on its Integrity and Ethical Behaviour page that its employees and suppliers receive training on the RBA Code and on its own Code of Business Conduct and Ethics requirements which both include forced labor and human trafficking. It further states in its Statement on Slavery and Human Trafficking that employees in its purchasing and quality departments and engineers involved with suppliers receive training on the RBA Code and are "instructed to report any observed violations". 
(2) See (1).  However, it does not disclose the percentage of first-tier suppliers trained.
(3) Not disclosed.</t>
  </si>
  <si>
    <t>(1)-(3)*Analog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t>
  </si>
  <si>
    <t xml:space="preserve">(1)-(3) Lam Research (2018), "Lam Research Corporate Social Responsibility Report", https://www.lamresearch.com/wp-content/uploads/2019/09/Lam-Research-Corporate-Social-Responsibility-Report-2018.pdf, p. 9-10. </t>
  </si>
  <si>
    <r>
      <t>(1) Not disclosed. 
(2) The company is a member of the RBA which focuses on eradicating forced labor. However, it does not demonstrate active participation in the initiative to address forced labor risks.</t>
    </r>
    <r>
      <rPr>
        <sz val="11"/>
        <color theme="5"/>
        <rFont val="Calibri"/>
        <family val="2"/>
        <scheme val="minor"/>
      </rPr>
      <t xml:space="preserve"> </t>
    </r>
  </si>
  <si>
    <t xml:space="preserve">(1)-(2)*Analog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"Business Ethics", https://www.analog.com/en/about-adi/sustainability/governance-ethics/business-ethics.html. Accessed 3 August 2019. </t>
  </si>
  <si>
    <t>(1) Not disclosed. 
(2) Not disclosed. The company states that it seeks imput from internal and external stakeholders to improve its supply chain oversight and reporting processes. However, it does not give any additional detail on this process.</t>
  </si>
  <si>
    <t xml:space="preserve">(1)-(2) Corning Incorporated (undated), "Governance", https://www.corning.com/emea/en/sustainability/processes/supply-chain-social-responsibility/governance.html. Accessed 10 September 2019. </t>
  </si>
  <si>
    <r>
      <t>(1) Not disclosed.</t>
    </r>
    <r>
      <rPr>
        <sz val="11"/>
        <rFont val="Calibri"/>
        <family val="2"/>
        <scheme val="minor"/>
      </rPr>
      <t xml:space="preserve">
(2) The company discloses that it joined the RBA in 2015, however it does not disclose how it actively engages with the association to address forced labor.</t>
    </r>
  </si>
  <si>
    <t xml:space="preserve">(2)*Tokyo Electron (undated), "Identifying Material Issues", https://www.tel.com/csr/materiality/. Accessed 12 September 2019. 
*Tokyo Electron Europe Limited (30 June 2018), "Human Rights Transparency Statement", https://www.tel.com/csr/cms-file/MSA_Statement.pdf. </t>
  </si>
  <si>
    <t>(1) *Analog Devices (undated), "Ethics and Suppliers", https://www.analog.com/en/about-adi/sustainability/governance-ethics/ethics-suppliers.html. Accessed 3 September 2019. 
*Analog Devices (undated), "Conflict Minerals", https://www.analog.com/en/about-adi/sustainability/governance-ethics/conflict-minerals.html. Accessed 3 September 2019.
*Analog Devices (25 May 2018), "Conflict Minerals Policy", https://www.analog.com/media/en/Other/About-ADI/Sustainability/Analog_Devices_Conflict_Minerals_Policy_Statement.pdf.
(2)-(3)*Analog Devices (24 May 2019), "Specialized Disclosure Report", https://investor.analog.com/node/22651/html. Accessed 3 December 2019. 
*Analog Devices (undated), "Conflict Minerals Report", https://investor.analog.com/static-files/528669f1-e16f-4104-aca4-b63f0fafe635. Accessed 3 September 2019.</t>
  </si>
  <si>
    <t>(1) *Hewlett Packard Enterprise (revised June 2019), "Hewlett Packard Enterprise Suppliers", https://www.hpe.com/us/en/pdfViewer.html?docId=a00000377&amp;parentPage=/us/en/about/human-progress/supply-chain-responsibility&amp;resourceTitle=Hewlett+Packard+Enterprise+Suppliers+reference+guide.
*Hewlett Packard Enterprise (reviewed June 2018), "HPE Supply Chain Responsibility: Our Approach", https://h20195.www2.hpe.com/V2/GetDocument.aspx?docname=A00001852ENW, p. 4. 
(2)-(3) Hewlett Packard Enterprise (30 May 2019), "Specialized Disclosure Report", https://h20195.www2.hpe.com/V2/GetDocument.aspx?docname=A00016059ENW.
(4) Hewlett Packard Enterprise (May 2019) "Living Progress Data Summary", https://h20195.www2.hpe.com/v2/Getdocument.aspx?docname=a00071279enw&amp;page=18, p. 17 and 20.</t>
  </si>
  <si>
    <t xml:space="preserve">(1)-(4) *Lam Research (31 May 2019), "Specialized Disclosure Report", https://investor.lamresearch.com/static-files/360b9f58-869f-4250-89d2-a86db7b823ab.
*Lam Research (undated), "Supply Chain", https://www.lamresearch.com/company/corporate-social-responsibility/supply-chain/. Accessed 11 September 2019. </t>
  </si>
  <si>
    <t>(1)-(4)*Tokyo Electron (undated), "Related Policy", https://www.tel.com/csr/related-policy/. Accessed 12 September 2019.
*Tokyo Electron (undated), "Supply Chain Management", https://www.tel.com/csr/procurement/supply-chain-management/. Accessed 12 September 2019.</t>
  </si>
  <si>
    <t>(1) Lam Research (6 September 2019), "Slavery and Human Trafficking Statement", https://www.lamresearch.com/wp-content/uploads/2019/09/Metryx-SARL-FY2018-Signed.pdf.
(2) Lam Research (2018), "Lam Research Corporate Social Responsibility Report", https://www.lamresearch.com/wp-content/uploads/2019/09/Lam-Research-Corporate-Social-Responsibility-Report-2018.pdf, p. 10</t>
  </si>
  <si>
    <t xml:space="preserve">Tokyo Electron (undated), "Supply Chain Communication", https://www.tel.com/csr/procurement/supply-chain-communication/. Accessed 12 September 2019. </t>
  </si>
  <si>
    <t>Analog Devices states that all new suppliers are audited prior to acceptance. While it does not specifically state that forced labor is included in this audit, it does state that its suppliers are audited for conformance with its requirements and purchasing conditions which include an assessment of forced labor risks. However, it does not include any details on the process or disclose outcomes.</t>
  </si>
  <si>
    <t>Analog Devices (undated), "Ethics and Suppliers", https://www.analog.com/en/about-adi/sustainability/governance-ethics/ethics-suppliers.html. Accessed 3 September 2019.</t>
  </si>
  <si>
    <t xml:space="preserve">*Lam Research (undated), "Supply Chain", https://www.lamresearch.com/company/corporate-social-responsibility/supply-chain/. Accessed 11 September 2019. </t>
  </si>
  <si>
    <t>(1) Analog Devices (12 July 2018), "Statement on Slavery and Human Trafficking", https://www.analog.com/media/en/Other/About-ADI/Sustainability/Modern-Slavery-Act-Statement-2018-Update.pdf.
(2)-(3) *Analog Devices (undated), "Ethics and Suppliers", https://www.analog.com/en/about-adi/sustainability/governance-ethics/ethics-suppliers.html. Accessed 3 September 2019. 
*"Statement on Slavery and Human Trafficking".</t>
  </si>
  <si>
    <t>(1)-(3) Corning Incorporated (16 July 2019), "Supplier Code of Conduct", https://www.corning.com/media/worldwide/global/documents/Supplier%20Code%20of%20Conduct%20November%202018.pdf, p. 1.</t>
  </si>
  <si>
    <t xml:space="preserve">(1)-(3) Not disclosed. </t>
  </si>
  <si>
    <t>(1)-(3)*Lam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t>
  </si>
  <si>
    <t xml:space="preserve">(1)-(3)*Tokyo Electron Europe Limited (30 June 2018), "Human Rights Transparency Statement", https://www.tel.com/csr/cms-file/MSA_Statement.pdf.
*Tokyo Electron (undated), "Supply Chain Communication", https://www.tel.com/csr/procurement/supply-chain-communication/. Accessed 12 September 2019. </t>
  </si>
  <si>
    <t xml:space="preserve">(1)-(3)*Analog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</si>
  <si>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(1)-(2)*Hewlett Packard Enterprise (1 November 2015), "Hewlett Packard Enterprise Supply Chain Foreign Migrant Worker
Standard", https://h20195.www2.hpe.com/v2/getdocument.aspx?docname=c04797669. 
*Hewlett Packard Enterprise (reviewed June 2018), "HPE Supply Chain Responsibility: Our Approach", https://h20195.www2.hpe.com/V2/GetDocument.aspx?docname=A00001852ENW, p. 10. 
(3) Hewlett Packard Enterprise (undated), "Supply Chain Responsibility", https://www.hpe.com/us/en/about/human-progress/supply-chain-responsibility.html. Accessed 5 September 2019.</t>
  </si>
  <si>
    <t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</si>
  <si>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 Corning states that it prohibits the payment of recruitment fees and associated costs and that suppliers are required to repay any such fees where they are found to have been paid. 
(2) See (1). However, it does not disclose evidence of fees being reimbursed.</t>
  </si>
  <si>
    <t xml:space="preserve">(1)-(2) Corning Incorporated (16 July 2019), "Supplier Code of Conduct", https://www.corning.com/media/worldwide/global/documents/Supplier%20Code%20of%20Conduct%20November%202018.pdf, p. 2. </t>
  </si>
  <si>
    <t>(1)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disclose evidence of implementation of this policy.</t>
  </si>
  <si>
    <t>(1)-(2) Lam Research (1 August 2019), "Global Supplier Code of Conduct", https://www.lamresearch.com/wp-content/uploads/2019/04/2019-01-24-Global-Supplier-Code-of-Conduct.pdf.</t>
  </si>
  <si>
    <t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</si>
  <si>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(1)-(2) Corning Incorporated (16 July 2019), "Supplier Code of Conduct", https://www.corning.com/media/worldwide/global/documents/Supplier%20Code%20of%20Conduct%20November%202018.pdf, p. 1.</t>
  </si>
  <si>
    <t>(1)-(2)*Lam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t>
  </si>
  <si>
    <t xml:space="preserve">(1)-(3)*Analog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</si>
  <si>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 xml:space="preserve">(1) Not disclosed.
(2) The company states that its suppliers or agents are not permitted to deny their workers access to their identity or immigration documents unless otherwise permitted by law. However, it does not demonstrate implementation of this policy.
(3) Not disclosed. </t>
  </si>
  <si>
    <t xml:space="preserve">(1)-(3) Lam Research (2018), "Lam Research Corporate Social Responsibility Report", https://www.lamresearch.com/wp-content/uploads/2019/09/Lam-Research-Corporate-Social-Responsibility-Report-2018.pdf, p. 10. </t>
  </si>
  <si>
    <t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</si>
  <si>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(1)-(4) Corning Incorporated (16 July 2019), "Supplier Code of Conduct", https://www.corning.com/media/worldwide/global/documents/Supplier%20Code%20of%20Conduct%20November%202018.pdf.</t>
  </si>
  <si>
    <t xml:space="preserve">(1)-(4) Lam Research (2018), "Lam Research Corporate Social Responsibility Report", https://www.lamresearch.com/wp-content/uploads/2019/09/Lam-Research-Corporate-Social-Responsibility-Report-2018.pdf. </t>
  </si>
  <si>
    <t>(1)-(4)*Tokyo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t>
  </si>
  <si>
    <t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</si>
  <si>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(1)-(4) Corning Incorporated (16 July 2019), "Supplier Code of Conduct", https://www.corning.com/media/worldwide/global/documents/Supplier%20Code%20of%20Conduct%20November%202018.pdf, p. 1.</t>
  </si>
  <si>
    <t>(1) Not disclosed. The company discloses a 0% rate of major non-conformance with freedom of association of its suppliers' workforce in 2018 but it does not disclose details on working with unions to support freedom of association in its supply chains.
(2)-(4) Not disclosed.</t>
  </si>
  <si>
    <t>(1)-(4) *Hewlett Packard Enterprise (May 2019) "Living Progress Data Summary", https://h20195.www2.hpe.com/v2/Getdocument.aspx?docname=a00071279enw&amp;page=18, p. 20.
*Hewlett Packard Enterprise (1 November 2015), "Hewlett Packard Enterprise Supply Chain Foreign Migrant Worker Standard", https://h20195.www2.hpe.com/v2/getdocument.aspx?docname=c04797669.
*Hewlett Packard Enterprise (2018), "Living Progress Report",  https://assets.ext.hpe.com/is/content/hpedam/documents/a00069000-9999/a00069386/a00069386enw.pdf#page=72.</t>
  </si>
  <si>
    <t xml:space="preserve">(1) Analog Devices states that it has established an anonymous toll-free Business Ethics Hotline that is operated by an independent third party. It appears as though the grievance mechanism is open to reporting on the provisions of its Statement on Slavery and Human Trafficking as it is contained within a provision of the statement. While it is not clear that it is open to suppliers' workers or their legitimate representatives, since it is anonymous and the phone numbers are publicly available, it is assumed that it is open to all.
(2)-(5) Not disclosed. </t>
  </si>
  <si>
    <t>(1)-(5) *Analog Devices (12 July 2018), "Statement on Slavery and Human Trafficking", https://www.analog.com/media/en/Other/About-ADI/Sustainability/Modern-Slavery-Act-Statement-2018-Update.pdf.</t>
  </si>
  <si>
    <t>(1) Corning Incorporated (25 March 2019), "2019 Statement on Efforts to Combat Human Trafficking and Slavery in Our Supply Chains", https://www.corning.com/media/worldwide/global/documents/Supply%20Chain%20Disclosure%203_25_19%20final.pdf.
(2)-(5) Corning Incorporated (16 July 2019), "Supplier Code of Conduct", https://www.corning.com/media/worldwide/global/documents/Supplier%20Code%20of%20Conduct%20November%202018.pdf, p. 1.</t>
  </si>
  <si>
    <t>(1)-(5)*Lam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10.</t>
  </si>
  <si>
    <t>(1)-(4)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t>
  </si>
  <si>
    <t xml:space="preserve">(1)-(4) Lam Research (undated), "Supply Chain", https://www.lamresearch.com/company/corporate-social-responsibility/supply-chain/. Accessed 11 September 2019. </t>
  </si>
  <si>
    <t>(1)-(4)*Tokyo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t>
  </si>
  <si>
    <t xml:space="preserve">(1) Not disclosed. Analog Devices states in its Code of Business Conduct that its Chief Legal Officer is responsible for handling issues that arise under the code and any actual or potential violations. It discloses the process for following up on potential violations of the code. While the Code of Conduct includes reference to forced labor and refers to suppliers, it appears as though the code is only addressed to employees of the company and is not used for responding to human rights violations in its supply chains 
(2) Not disclosed. </t>
  </si>
  <si>
    <t xml:space="preserve">*Analog Devices (revised December 2016), "Code of Business Conduct and Ethics", https://investor.analog.com/static-files/6ed4abc2-4db5-4bc7-a3b5-50ae0ac42301, p. 12. </t>
  </si>
  <si>
    <t>(1)-(2)*Tokyo Electron (undated), "Related Policy", https://www.tel.com/csr/related-policy/. Accessed 12 September 2019.
*Tokyo Electron (July 2018), "Tokyo Electron Sustainability Report 2018", https://www.tel.com/csr/report/cms-file/sr2018_all_e.pdf.</t>
  </si>
  <si>
    <t>NVIDIA (2019), "NVIDIA Corporate Social Responsibility Report", https://s22.q4cdn.com/364334381/files/doc_downloads/governance_documents/2019/FY2019-NVIDIA-CSR-Social-Responsibility.pdf, pp. 52-55.</t>
  </si>
  <si>
    <t>https://www.modernslaveryregistry.org/companies/9248-amphenol-corporation</t>
  </si>
  <si>
    <t>https://www.modernslaveryregistry.org/companies/10410-nvidia-limited</t>
  </si>
  <si>
    <t>https://www.modernslaveryregistry.org/companies/23980-telefonaktiebolaget-lm-ericsson</t>
  </si>
  <si>
    <t>Amphenol's Anti-Human Trafficking &amp; Slavery Statement is undated. The statement refers to both the UK Modern Slavery Act and the California Transparency in Supply Chains Act.</t>
  </si>
  <si>
    <t xml:space="preserve">Amphenol, "Anti-Human Trafficking &amp; Slavery Statement", https://www.amphenol.co.uk/sites/default/files/CA%20Transparency%20Statement%20-%20Signed%20by%20Adam.pdf. </t>
  </si>
  <si>
    <t>NVIDIA's most recent UK Modern Slavery Act statement was approved by its board of directors on 27 July 2018. It is its second published Modern Slavery Act statement.</t>
  </si>
  <si>
    <t>NVIDIA (2018), "Slavery and Human Trafficking Statement", https://www.nvidia.com/content/dam/en-zz/Solutions/about-us/documents/NVIDIA%20Slavery%20and%20Human%20Trafficking%20Statement%202018.pdf.</t>
  </si>
  <si>
    <t>Ericsson's most recent UK Modern Slavery Act disclosure was approved by the Board of Director on 26 February 2019 and it is its second published statement.</t>
  </si>
  <si>
    <t>Ericsson (26 February 2019) "Modern Slavery and Human Trafficking Statement", https://www.ericsson.com/493221/assets/local/about-ericsson/sustainability-and-corporate-responsibility/documents/2018/ericsson_statement_on_modern_slavery_2018.pdf.</t>
  </si>
  <si>
    <t>Amphenol states that it "has zero tolerance for human trafficking and slavery".</t>
  </si>
  <si>
    <t xml:space="preserve">Foxconn states that it "does not tolerate trafficking or any form of slavery, forced labor, debt repayment or prison labor". </t>
  </si>
  <si>
    <t>NVIDIA discloses: "we don't engage in child labor, forced, bonded or indentured labor, involuntary prison labor, slavery, trafficking of persons, or physical punishment". The company is also an RBA Full Member, and as such publicly commits to the RBA code, which addresses forced labor in its own operations and supply chains.</t>
  </si>
  <si>
    <t>*NVIDIA (2017), "Our Code", https://www.nvidia.com/content/dam/en-zz/Solutions/about-us/documents/NVIDIA-Code-of-Conduct-external.pdf, p. 6. 
*NVIDIA (2019), "NVIDIA Corporate Social Responsibility Report", https://s22.q4cdn.com/364334381/files/doc_downloads/governance_documents/2019/FY2019-NVIDIA-CSR-Social-Responsibility.pdf, p. 52.</t>
  </si>
  <si>
    <t>Ericsson discloses that "taking a strong stance against modern slavery and human trafficking and working to ensure high labor rights standards" are central to the way the company does business.</t>
  </si>
  <si>
    <t>BOE (2018), "Corporate Social Responsibility Report", https://cloud.waterdrop.cc/index.php/s/on48ZPc66XvsTOL/download, p. 19 and 46.</t>
  </si>
  <si>
    <t xml:space="preserve">(1) NVIDIA (2017), "Our Code", https://www.nvidia.com/content/dam/en-zz/Solutions/about-us/documents/NVIDIA-Code-of-Conduct-external.pdf, p. 12. 
(3) NVIDIA (2018), "Slavery and Human Trafficking Statement", https://www.nvidia.com/content/dam/en-zz/Solutions/about-us/documents/NVIDIA%20Slavery%20and%20Human%20Trafficking%20Statement%202018.pdf, p. 1. </t>
  </si>
  <si>
    <t xml:space="preserve">(2)*Amphenol, "Anti-Human Trafficking &amp; Slavery Statement", https://www.amphenol.co.uk/sites/default/files/CA%20Transparency%20Statement%20-%20Signed%20by%20Adam.pdf.
*Amphenol (2018), "Sustainability Report", https://www.amphenol.com/pdfs/Sustainability_2018.pdf, p. 26. </t>
  </si>
  <si>
    <t>(1) Not disclosed. BOE discloses having set up a CSR Management Committee. However, it does not disclose what topics are covered by the committee or whether it covers the company's supply chains.
(2) Not disclosed.</t>
  </si>
  <si>
    <t>(1) BOE (2018), "Corporate Social Responsibility Report", https://cloud.waterdrop.cc/index.php/s/on48ZPc66XvsTOL/download, p. 23.</t>
  </si>
  <si>
    <t>(1) *Foxconn (2018), "Social and Environmental Responsibility Report", http://ser.foxconn.com/javascript/pdfjs/web/viewer.html?file=/upload/serReport/f5915802-4e39-4cb2-914b-48dbf433a557_.pdf&amp;page=1, p. 15.
* "2018 Additional Disclosure", https://www.business-humanrights.org/sites/default/files/2018-04%20KTC%20ICT%20benchmark%20research_Foxconn_v1.xlsx.</t>
  </si>
  <si>
    <t xml:space="preserve">(1)*NVIDIA (4 January 2016), "Combatting Trafficking in Persons Policy", https://www.nvidia.com/content/dam/en-zz/Solutions/about-us/documents/nvidia-combatting-trafficking-in-persons-policy-jan5-2016.pdf, p. 1.
*NVIDIA (2019), "NVIDIA Corporate Social Responsibility Report", https://s22.q4cdn.com/364334381/files/doc_downloads/governance_documents/2019/FY2019-NVIDIA-CSR-Social-Responsibility.pdf, p. 14.
(2) "NVIDIA Corporate Social Responsibility Report", p. 4. </t>
  </si>
  <si>
    <t xml:space="preserve">Amphenol discloses that it conducts on-going training on its Code of Business Conduct and Ethics. However, it does not disclose to whom it provides this training. It also discloses that it is implementing training programs on anti-human trafficking and slavery to mitigate risks within its supply chains but it is not clear that these training programs have already been implemented.
(1)-(3) Not disclosed. </t>
  </si>
  <si>
    <t>Amphenol, "Anti-Human Trafficking &amp; Slavery Statement", https://www.amphenol.co.uk/sites/default/files/CA%20Transparency%20Statement%20-%20Signed%20by%20Adam.pdf.</t>
  </si>
  <si>
    <t>(1) Not disclosed. BOE discloses that it "hired experts from SGS to provide professional training for staff in BOE's CSR management system". However, it does not disclose whether this includes training on forced labor risks in supply chains.
(2) Not disclosed. BOE discloses holding supplier training and seminars, a supply partner conference and an innovation partner conference. It discloses that the content which these events covered includes, "compliance management and business ethics, attainment of quality targets and sustainability issues". It discloses helping suppliers build a responsible supply chain but fails to give specific details on how it achieves this.
(3) Not disclosed.</t>
  </si>
  <si>
    <t xml:space="preserve">(1) BOE (2018), "Corporate Social Responsibility Report", https://cloud.waterdrop.cc/index.php/s/on48ZPc66XvsTOL/download, p. 23.
(2) "Corporate Social Responsibility Report", p. 26 and 41. </t>
  </si>
  <si>
    <t xml:space="preserve">(1) Not disclosed.
(2) Amphenol discloses that it is an RBA member. However, it does not provide details of active participation in the initiative. </t>
  </si>
  <si>
    <t xml:space="preserve">(2)-(3) Amphenol (2018), "Conflict Minerals Report", https://www.amphenol.com/investors/governance/conflict_minerals. Accessed 4 October 2019. </t>
  </si>
  <si>
    <t>BOE (2018), "Corporate Social Responsibility Report", https://cloud.waterdrop.cc/index.php/s/on48ZPc66XvsTOL/download, p. 42 and 47.</t>
  </si>
  <si>
    <t>(1) Ericsson (26 February 2019) "Modern Slavery and Human Trafficking Statement", https://www.ericsson.com/493221/assets/local/about-ericsson/sustainability-and-corporate-responsibility/documents/2018/ericsson_statement_on_modern_slavery_2018.pdf p. 4. 
(2)*Ericsson, "Respect for Human Rights", https://www.ericsson.com/en/about-us/sustainability-and-corporate-responsibility/responsible-business/human-rights. Accessed 16 September 2019.
*"Modern Slavery and Human Trafficking Statement", p. 4-5.</t>
  </si>
  <si>
    <t>BOE (2018), "Corporate Social Responsibility Report", https://cloud.waterdrop.cc/index.php/s/on48ZPc66XvsTOL/download, p. 42-43.</t>
  </si>
  <si>
    <t xml:space="preserve">NVIDIA (2019), "Corporate Social Responsibility 2019-2020", https://s22.q4cdn.com/364334381/files/doc_downloads/governance_documents/2019/NVIDIA_2019-2020_CSR_Snapshot.pdf, p. 26. </t>
  </si>
  <si>
    <t>(1)-(2) Not disclosed.
(3) Not disclosed. Amphenol discloses that it requires suppliers to have in place, "a process to communicate SCOC [Supplier Code of Conduct] requirements to suppliers and to monitor supplier compliance to the SCOC". However, it does not disclose that it requires its suppliers to integrate these standards into contracts with their own suppliers.</t>
  </si>
  <si>
    <t>(3) Amphenol (undated), "Amphenol Supplier Code of Conduct", https://www.amphenol.com/pdfs/APH_Supplier_Code_of_Conduct.pdf, p. 9.</t>
  </si>
  <si>
    <t xml:space="preserve">In its 2018 Additional Disclosure 2018 the company states that "all supplier or recruitment agencies should adhere to the Supplier CoC, including to protect all workers' fundamental rights and freedom." However it is unclear whether this related to recruitment and employment agencies used by suppliers, and it is not included in the company's supplier code.
(1)-(3) Not disclosed.  </t>
  </si>
  <si>
    <t>(2) NVIDIA (2018), "Slavery and Human Trafficking Statement", https://www.nvidia.com/content/dam/en-zz/Solutions/about-us/documents/NVIDIA%20Slavery%20and%20Human%20Trafficking%20Statement%202018.pdf, p. 1.</t>
  </si>
  <si>
    <t xml:space="preserve">(1) Amphenol discloses a policy that, "[w]orkers shall not be required to pay employers’ or agents’ recruitment fees or other related fees for their employment".
(2) It also discloses a policy to ensure that fees are reimbursed to the workers in the event that it discovers that fees have been paid by workers in its supply chains, but does not provide further evidence of this policy being implemented.  </t>
  </si>
  <si>
    <t>(1)-(2) Amphenol (undated), "Amphenol Supplier Code of Conduct", https://www.amphenol.com/pdfs/APH_Supplier_Code_of_Conduct.pdf, p. 3.</t>
  </si>
  <si>
    <t>(1) Its 2016 Supplier Code states that "workers shall not be required to pay employers’ or agents’ recruitment fees or other related fees for their employment."  
(2) Its supplier code also provides that where fees are found to have been paid by workers, any such fees "shall be repaid". However, it does not disclose any active implementation of this policy.</t>
  </si>
  <si>
    <t>In its 2018 Additional Disclosure, the company notes it undertakes supply chain audits which include forced labor. However, it is unclear whether this includes recruitment agencies used by its suppliers. 
(1)-(2) Not disclosed.</t>
  </si>
  <si>
    <t>(1) Amphenol discloses a policy that workers must be provided with a written employmemt agreement in their native language describing the terms and conditions of employment and that changes to this agreement may not be made after departing from the home country unless they provide equal or better terms. However, it does not demonstrate active implementation of this policy.
(2) It discloses a policy providing that suppliers and agents "may not hold or otherwise destroy, conceal, confiscate or deny access by employees to their identity or immigration documents, such as government-issued identification, passports or work permits, unless such holdings are required by law." However, it does not demonstrate any active implementation of this policy.
(3) Not disclosed.</t>
  </si>
  <si>
    <t xml:space="preserve">(1) The supplier code states that workers must be provided with a written contract in their native language outlining the terms and conditions of their employment prior to departing from his/her country of origin. However, it does not demonstrate active implementation of this policy.
(2) Foxconn's supplier code states that workers must not be required to hand in identification documents / passports / work permits as a condition of employment. However, it does not demonstrate active implementation of this policy.
(3) Not disclosed. </t>
  </si>
  <si>
    <t>(1) Amphenol (undated), "Amphenol Supplier Code of Conduct", https://www.amphenol.com/pdfs/APH_Supplier_Code_of_Conduct.pdf, p. 9-10.</t>
  </si>
  <si>
    <t xml:space="preserve">(2)-(4) NVIDIA (2019), "NVIDIA Corporate Social Responsibility Report", https://s22.q4cdn.com/364334381/files/doc_downloads/governance_documents/2019/FY2019-NVIDIA-CSR-Social-Responsibility.pdf, p. 27. </t>
  </si>
  <si>
    <t xml:space="preserve">(1)-(5) Not disclosed. </t>
  </si>
  <si>
    <t>(1)-(3) Not disclosed.
(4) Not disclosed. BOE discloses that the qualifications of the monitoring organization used include "ISO90001, ISO14001 and ISO45001, and BOE’s internal systems such as Quality System Assessment (QSA), Quality Process Audit (QPA), Hazardous Substance Process Management (HSPM), General Management Audit (GMA), CSR, Business Integrity Analysis (BIA), and information security." However, these auditing systems do not relate to forced labor.
(5) Not disclosed. BOE discloses that of the suppliers it audited, "20%... faced different degrees of risk in terms of the environment, safety and occupational health." It also discloses that "50% of the identified problems have been rectified, and the rest need to be handled step by step." However, it does not provide any additional detail and it is unclear whether its monitoring process includes an assessment of forced labor risks in its supply chains.</t>
  </si>
  <si>
    <t>Registry: http://www.modernslaveryregistry.org/companies/8217-sony-group</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</si>
  <si>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t>
  </si>
  <si>
    <t>Registry: *http://www.modernslaveryregistry.org/companies/20921-walmart-inc
*http://www.modernslaveryregistry.org/companies/29073-asda-group-ltd</t>
  </si>
  <si>
    <t xml:space="preserve">The company has published a statement dated September 2019. </t>
  </si>
  <si>
    <t xml:space="preserve">Sony (September 2019), "Sony Group Statement on UK Modern Slavery Act", https://www.sony.net/SonyInfo/csr/library/msa/sis4ug000000k11n-att/MSA_2019.pdf. Accessed 2 October 2019. </t>
  </si>
  <si>
    <t xml:space="preserve">The company's UK subsidiary has published a statement for 2019. </t>
  </si>
  <si>
    <t>Asda (2019), "Modern Slavery Statement 2019," https://corporate.asda.com/media-library/document/asda-modern-slavery-statement-2019/_proxyDocument?id=0000016a-6ecd-d7ff-a3ea-6fef02ad0001&amp;cmpid=ahc-_-corp-_-asdacom-_-environment-_-footer-_-about-modern-slavery. Accessed 4 October 2019.</t>
  </si>
  <si>
    <t>The company has published a statement.</t>
  </si>
  <si>
    <t xml:space="preserve">Walmart (June 2017), "California Transparency in Supply Chains Act," https://corporate.walmart.com/california-transparency. Accessed 4 October 2019. </t>
  </si>
  <si>
    <t xml:space="preserve">Walmart (November 2017), "Disclosure policy and guidance," https://cdn.corporate.walmart.com/e1/53/f7c369c6443e8340c723a928bfe5/disclosure-policy-guidance.pdf, p. 13. Accessed 4 October 2019. </t>
  </si>
  <si>
    <t>*STMicroelectronics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"Code of Conduct," https://www.st.com/content/ccc/resource/corporate/company/policy_statement/group0/27/23/5e/6d/ad/99/47/f6/BRSTCODE1015_0216.pdf/files/BRSTCODE1015_0216.pdf/_jcr_content/translations/en.BRSTCODE1015_0216.pdf, p. 11. Accessed 2 October 2019.</t>
  </si>
  <si>
    <t xml:space="preserve">Walmart identifies combating forced labor as one of its salient human rights issues, including debt bondage, responsible recruitment, and human trafficking. It also states that it has prioritized "working with others to combat forced labor in the global supply chain."  </t>
  </si>
  <si>
    <t xml:space="preserve">Walmart (2019), "2019 Environmental, Social &amp; Governance Report", https://corporate.walmart.com/media-library/document/2019-environmental-social-governance-report/_proxyDocument?id=0000016c-20b5-d46a-afff-f5bdafd30000, p. 43 and 59. Accessed 25 September 2019. </t>
  </si>
  <si>
    <t xml:space="preserve">Sony (2018), "Sony Supply Chain Code of Conduct," https://www.sony.net/SonyInfo/csr_report/sourcing/supplychain/ncrtrb000000g4ej-att/g729rs000000953a.pdf. Accessed 30 September 2019. 
(4) Sony (September 2019), "Sony Group Statement on UK Modern Slavery Act", https://www.sony.net/SonyInfo/csr/library/msa/sis4ug000000k11n-att/MSA_2019.pdf, p. 4. Accessed 2 October 2019. 
(5) Sony, "Sony's approach to supplier relations," https://www.sony.net/SonyInfo/csr_report/sourcing/supplychain/suppliers.html. Accessed 30 September 2019. </t>
  </si>
  <si>
    <t xml:space="preserve">Walmart, "Standards for Suppliers," https://cdn.corporate.walmart.com/bc/8c/97ac8c9b43229f17480057fd684e/standards-for-suppliers-english-updated-6-30.pdf. Accessed 24 September 2019. 
(3-4) Walmart, "Using our size and scale for positive change," https://corporate.walmart.com/responsible-sourcing/using-our-size-and-scale-for-positive-change. Accessed 24 September 2019. 
</t>
  </si>
  <si>
    <t xml:space="preserve">*Sony, "Responsible supply chain," https://www.sony.net/SonyInfo/csr_report/sourcing/. Accessed 30 September 2019. 
*Sony (2019), "Establishing and promoting the Sony supply chain code of conduct," https://www.sony.net/SonyInfo/csr_report/sourcing/supplychain/code.html. Accessed 30 September 2019. </t>
  </si>
  <si>
    <t xml:space="preserve">*STMicroelectronics, "Supply Chain Responsibility," https://www.st.com/content/st_com/en/about/st_approach_to_sustainability/sustainability-priorities/supply-chain-responsibility.html. Accessed 1 October 2019. 
*STMicroelectronics, "Sustainability Governance," https://www.st.com/content/st_com/en/about/st_approach_to_sustainability/st_approach_to_sustainability/sustainability_governance.html. Accessed 1 October 2019. </t>
  </si>
  <si>
    <t xml:space="preserve">(1) *Walmart (2019), "2019 environmental, social and governance report," https://corporate.walmart.com/media-library/document/2019-environmental-social-governance-report/_proxyDocument?id=0000016c-20b5-d46a-afff-f5bdafd30000, p. 55 and 71. Accessed 24 September 2019. 
*Walmart, "Our Responsible Sourcing Journey," https://corporate.walmart.com/responsible-sourcing/our-responsible-sourcing-journey. Accessed 24 September 2019. 
(2) *Walmart, "Our Responsible Sourcing Journey." 
*Walmart (2019), "2019 environmental, social and governance report,"  p. 70. </t>
  </si>
  <si>
    <t xml:space="preserve">(1) Sony reports that its procurement staff receive training on socially responsible procurement and on the supplier code of conduct. It also states that training includes how to identify risks of slavery and human trafficking, and how to conduct supplier assessments effectively. 
(2) The company discloses that it provides support to suppliers and has local liaison officers in Southeast Asia and China, who work directly with suppliers as CSR specialists. It states that these officers provide "direct guidance" to suppliers on ways to improve. 
It also states that staff train suppliers on the supply chain code during on-site supplier assessments. However, it is not clear what percentage of the company's first-tier suppliers have received training on forced labor risks and policies. 
(3) Not disclosed. </t>
  </si>
  <si>
    <t xml:space="preserve">(1-2) *Sony, "Sony's approach to supplier relations," https://www.sony.net/SonyInfo/csr_report/sourcing/supplychain/suppliers.html. Accessed 30 September 2019. 
*Sony (September 2019), "Sony Group Statement on UK Modern Slavery Act", https://www.sony.net/SonyInfo/csr/library/msa/sis4ug000000k11n-att/MSA_2019.pdf, p. 5. Accessed 2 October 2019. </t>
  </si>
  <si>
    <t xml:space="preserve">(1)* STMicroelectronics, "Code of Conduct," https://www.st.com/content/ccc/resource/corporate/company/policy_statement/group0/27/23/5e/6d/ad/99/47/f6/BRSTCODE1015_0216.pdf/files/BRSTCODE1015_0216.pdf/_jcr_content/translations/en.BRSTCODE1015_0216.pdf, p. 11. Accessed 2 October 2019.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(2) STMicroelectronics (2019), "2019 Sustainability Report", https://www.st.com/content/ccc/resource/corporate/financial/quarterly_report/group0/ed/d9/47/32/a4/d6/42/01/ST_Sustainability_Report_2019/files/ST_Sustainability_Report_2019.pdf/_jcr_content/translations/en.ST_Sustainability_Report_2019.pdf, p. 20. Accessed 1 October 2019. </t>
  </si>
  <si>
    <t xml:space="preserve">(1)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(2) Walmart discloses that it hosted an electronics supplier forum in China in September 2018, where 40 of its supplier representatives attended "to share best practices and hear from RBA representatives, RBA members, and responsible sourcing associates."
Additionally it states that its responsible sourcing associates conduct training and onboarding sessions for suppliers, including responsible sourcing related topics. It reports that in financial year 2019, 2,300 supplier representatives took part in such training.
It further discloses that 4,300 of its supplier representatives are registered on the Responsible Sourcing Academy "which provides suppliers with access to training resources, best practice guidance, and educational materials." This includes audit guidance and materials on forced labor. It also reports that it added a responsible recruitment toolkit to the academy in financial year 2019.  However, the company does not report on percentage of first-tier suppliers trained.
(3) Not disclosed. </t>
  </si>
  <si>
    <t xml:space="preserve">(1) Walmart, "Using our size and scale for positive change: responsible buying practices,"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"Using our size and scale for positive change: responsible buying practices."
*Walmart, "Collaborating for industry change," https://corporate.walmart.com/responsible-sourcing/collaborating-for-industry-change. Accessed 25 September 2019. </t>
  </si>
  <si>
    <t xml:space="preserve">(1) Not disclosed. 
(2) Sony states that it and other companies established the Responsible Business Alliance and joined as a member. However, the company does not disclose detail on how it actively participates in this initiative. </t>
  </si>
  <si>
    <t xml:space="preserve">Sony (2019), "Working with industry groups," https://www.sony.net/SonyInfo/csr_report/sourcing/supplychain/industry.html. Accessed 30 September 2019. </t>
  </si>
  <si>
    <t>(1-2) *Walmart, "Promoting Responsible Recruitment," https://corporate.walmart.com/responsible-sourcing/collaborating-for-industry-change. Accessed 24 September 2019. 
*Walmart, "Collaborating for industry change," https://corporate.walmart.com/responsible-sourcing/collaborating-for-industry-change. Accessed 25 September 2019. 
(2) Walmart, "Electronics for the U.S. Retail Market Supply Chain," https://corporate.walmart.com/responsible-sourcing/electronics-for-the-us-retail-market-supply-chain. Accessed 24 September 2019.</t>
  </si>
  <si>
    <t xml:space="preserve">(1) Not disclosed. The company reports that it has Sony-operated manufacturing sites in several countries, but does not disclose the countries in which its first-tier suppliers are based, or their names and addresses. Sony also discloses the value of transactions with parts suppliers and OEM suppliers by geographic area for fiscal year 2017, which includes China, Japan, Asia-Pacific, Europe, the US and other - but does not disclose any further detail. The company does not clarify whether this applies to first-tier and does not provide a full list of sourcing countries of its first-tier suppliers. 
(2) Sony discloses a list of smelters and refiners of 3TG in its supply chains, and the countries in which they are located. 
(3) Sony discloses a list of sourcing countries of 3TG in its supply chains. 
(4) Not disclosed. </t>
  </si>
  <si>
    <t xml:space="preserve">(1) *Sony (September 2019), "Sony Group Statement on UK Modern Slavery Act", https://www.sony.net/SonyInfo/csr/library/msa/sis4ug000000k11n-att/MSA_2019.pdf, p. 2. Accessed 2 October 2019. 
*Sony (2018), "Sustainability Report 2018", https://www.sony.net/SonyInfo/csr/library/reports/sis4ug000000jyws-att/CSR2018E_PDF_all.pdf, p. 142. Accessed 2 October 2019. 
(2-3) Sony (2018), "Conflict Minerals Report 2018," https://www.sony.net/SonyInfo/IR/library/ConflictMineralsReport2018.pdf. Accessed 2 October 2019. </t>
  </si>
  <si>
    <t xml:space="preserve">(2) STMicroelectronics (2018), "Conflict Minerals Report 2017," https://investors.st.com/static-files/0f4c2f2c-cc5b-4b87-a314-0127910907f2. Accessed 2 October 2019. 
(3) 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t>
  </si>
  <si>
    <t xml:space="preserve">(1) Not disclosed. 
The company reports that as of 31 January 2019 there were over 25,800 facilities that had been disclosed to the company as suppliers to Walmart. However, it does not disclose the names or addresses of first-tier electronics suppliers. 
(2) Not disclosed. 
(3) Not disclosed. 
(4) Not disclosed. </t>
  </si>
  <si>
    <t xml:space="preserve">Walmart, "Using our size and scale for positive change," https://corporate.walmart.com/responsible-sourcing/using-our-size-and-scale-for-positive-change. Accessed 24 September 2019. </t>
  </si>
  <si>
    <t xml:space="preserve">(1) *Sony (2019), "Human rights initiatives," https://www.sony.net/SonyInfo/csr_report/humanrights/initiatives.html. Accessed 30 September 2019. 
*Sony, "Sony's approach to supplier relations," https://www.sony.net/SonyInfo/csr_report/sourcing/supplychain/suppliers.html. Accessed 30 September 2019. 
(2) *Sony (September 2019), "Sony Group Statement on UK Modern Slavery Act", https://www.sony.net/SonyInfo/csr/library/msa/sis4ug000000k11n-att/MSA_2019.pdf, p. 1. Accessed 2 October 2019. 
*Sony (2018), "Sustainability Report 2018", https://www.sony.net/SonyInfo/csr/library/reports/sis4ug000000jyws-att/CSR2018E_PDF_all.pdf, p. 145 and 148. Accessed 2 October 2019. </t>
  </si>
  <si>
    <t xml:space="preserve">(1) STMicroelectronics discloses that it conducted a risk mapping exercise on its direct suppliers in 2018, with a view to identifying priority categories of suppliers and countries "taking into account the volume of business they do with ST." It does not disclose further detail on this process and on how forced labor risks were considered. 
(2) The company discloses that forced labor was one of the top 5 risks identified in its supply chains, based on an analysis of 349 direct suppliers' self-assessment questionnaires. 
It states that it has in particular "clamped down on foreign worker recruitment fees."
However, it does not disclose risks identified in different tiers of its supply chains. </t>
  </si>
  <si>
    <t>(1)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STMicroelectronics (2019), "2019 Sustainability Report", p. 72.</t>
  </si>
  <si>
    <t xml:space="preserve">(1) Walmart discloses that its responsible sourcing team conducts an annual risk assessment on its supply chains to analyze social compliance risks. It states that this includes the areas where key risks are most likely to occur "and where the impact of those risks are greatest", and an analysis of country risk including internal and external data and relative severity of impact on people, operations, and reputation. It also reports that it includes commodity and product-specific risks based on its own data, expert and local information, and media and NGO reports. It states that as a result its assessment will identify specific issues in particular product supply chains and/or countries. [As this refers to social compliance risks, it is assumed that this includes human rights and forced labor, including in the electronics sector.]
(2) Walmart states that it has expanded its focus on forced labor risks in electronics supply chains from China and Malaysia to include its US retail market supply chains. Electronics sourced for its US retail market supply chain is one of five priority supply chains identified by the company for where it can have the greatest impact. 
The company states that "migrant workers are particularly vulnerable to unethical recruitment practices and the accumulation of debt primarily from fees charged by labor brokers."
It does not disclose further detail on electronics risks, or risks identified in different tiers of its supply chains. </t>
  </si>
  <si>
    <t xml:space="preserve">(1) Walmart, "Using our size and scale for positive change: governance and monitoring,"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(2019), "2019 Environmental, Social &amp; Governance Report", https://corporate.walmart.com/media-library/document/2019-environmental-social-governance-report/_proxyDocument?id=0000016c-20b5-d46a-afff-f5bdafd30000, p. 13. Accessed 25 September 2019. 
*Walmart, "Collaborating for industry change," https://corporate.walmart.com/responsible-sourcing/our-responsible-sourcing-journey. Accessed 25 September 2019. </t>
  </si>
  <si>
    <t xml:space="preserve">(1) Walmart, "Conflict Minerals Policy," https://corporate.walmart.com/policies. Accessed 3 October 2019. 
(2) Walmart, "Using our size and scale for positive change: responsible buying practices," https://corporate.walmart.com/responsible-sourcing/using-our-size-and-scale-for-positive-change. Accessed 24 September 2019. </t>
  </si>
  <si>
    <t xml:space="preserve">Sony, "Sony's approach to supplier relations," https://www.sony.net/SonyInfo/csr_report/sourcing/supplychain/suppliers.html. Accessed 30 September 2019. </t>
  </si>
  <si>
    <t xml:space="preserve">Walmart discloses that new supplier facilities in high-risk countries  (which produce direct import products for which Walmart is the importer of record) must achieve a green or yellow audit rating before they can begin receiving orders or producing product for the company. As audits are conducted against the company's Standards for Suppliers, it is assumed that this covers forced labor risks. Walmart does not disclose details on this process or its outcomes. </t>
  </si>
  <si>
    <t xml:space="preserve">Walmart (June 2019), "Audit and assessment policy &amp; guidance", http://image.responsiblesourcing.walmart.com/lib/fe9412747764037575/m/1/7b2cff3f-6689-4632-b265-b6734e283f20.pdf?b=1520460505000, p. 4. Accessed 3 October 2019. </t>
  </si>
  <si>
    <t xml:space="preserve">(1) Sony discloses that compliance with the supply chain code of conduct is included in supplier contracts. However, the code limits the right to freedom of association to compliance with local law only. The company does not disclose the contract language.
(2) Not disclosed. 
(3) Not disclosed. </t>
  </si>
  <si>
    <t xml:space="preserve">Sony (2019), "Establishing and promoting the Sony supply chain code of conduct," https://www.sony.net/SonyInfo/csr_report/sourcing/supplychain/code.html. Accessed 30 September 2019. </t>
  </si>
  <si>
    <t xml:space="preserve">(1) The company states that its standards for suppliers are included in supplier agreements. However, the standards for suppliers do not prohibit discrimination and limit freedom of association to conformance with applicable laws. 
(2) Not disclosed. 
(3) Not disclosed. </t>
  </si>
  <si>
    <t xml:space="preserve">Walmart, "Using our size and scale for positive change: governance and monitoring," https://corporate.walmart.com/responsible-sourcing/using-our-size-and-scale-for-positive-change. Accessed 24 September 2019. </t>
  </si>
  <si>
    <t xml:space="preserve">Walmart, "Standards for Suppliers," https://cdn.corporate.walmart.com/bc/8c/97ac8c9b43229f17480057fd684e/standards-for-suppliers-english-updated-6-30.pdf, p. 4. Accessed 24 September 2019. </t>
  </si>
  <si>
    <t>(1) The company uses the RBA Code (version 6), which includes a provision that workers shall not be required to pay employers’ or agents’ recruitment fees or other related fees for their employment. 
(2) The company's code states that if any fees are found to have been paid by workers, they must be repaid. However, Sony does not disclose evidence that fees have been repaid to workers in its supply chains.</t>
  </si>
  <si>
    <t xml:space="preserve">Sony (2018), "Sony Supply Chain Code of Conduct," https://www.sony.net/SonyInfo/csr_report/sourcing/supplychain/ncrtrb000000g4ej-att/g729rs000000953a.pdf. Accessed 30 September 2019. </t>
  </si>
  <si>
    <r>
      <t xml:space="preserve">(1) Walmart's standards for suppliers prohibit the charging of recruitment or similar fees to workers. </t>
    </r>
    <r>
      <rPr>
        <sz val="11"/>
        <color theme="9"/>
        <rFont val="Calibri"/>
        <family val="2"/>
        <scheme val="minor"/>
      </rPr>
      <t xml:space="preserve">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t>
    </r>
    <r>
      <rPr>
        <sz val="11"/>
        <rFont val="Calibri"/>
        <family val="2"/>
        <scheme val="minor"/>
      </rPr>
      <t xml:space="preserve">(2) </t>
    </r>
    <r>
      <rPr>
        <sz val="11"/>
        <color theme="1"/>
        <rFont val="Calibri"/>
        <family val="2"/>
        <scheme val="minor"/>
      </rPr>
      <t xml:space="preserve">The company's standards for suppliers state that suppliers should repay any fees that have been charged. Additionally, </t>
    </r>
    <r>
      <rPr>
        <sz val="11"/>
        <color theme="9"/>
        <rFont val="Calibri"/>
        <family val="2"/>
        <scheme val="minor"/>
      </rPr>
      <t>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t>
    </r>
    <r>
      <rPr>
        <sz val="11"/>
        <rFont val="Calibri"/>
        <family val="2"/>
        <scheme val="minor"/>
      </rPr>
      <t xml:space="preserve">. The company does not disclose evidence that recruitment fees have been paid by suppliers and/or repaid to workers in its supply chains. </t>
    </r>
  </si>
  <si>
    <t xml:space="preserve">Walmart, "Standards for Suppliers," https://cdn.corporate.walmart.com/bc/8c/97ac8c9b43229f17480057fd684e/standards-for-suppliers-english-updated-6-30.pdf. Accessed 24 September 2019. 
*Walmart (2019), "Statement of Principles on Responsible Recruitment in Global Supply Chains," https://corporate.walmart.com/media-library/document/responsible-recruitment-statement-of-principles/_proxyDocument?id=00000168-cf0d-d9f9-a7f8-df6d1b500001. Accessed 24 September 2019.  </t>
  </si>
  <si>
    <t xml:space="preserve">(1) Not disclosed. Sony discloses that it is "working with temporary staffing agencies to make improvements by implementing follow-up visits to dormitories, as well as recognizing agencies that have made positive improvements and sharing their initiatives among agencies." However, this appears to refer to staffing agencies used for its own manufacturing operations, rather than agencies used by its suppliers. 
(2) Not disclosed. </t>
  </si>
  <si>
    <t xml:space="preserve">Sony (2018), "Sustainability Report 2018", https://www.sony.net/SonyInfo/csr/library/reports/sis4ug000000jyws-att/CSR2018E_PDF_all.pdf, p. 145. Accessed 2 October 2019. </t>
  </si>
  <si>
    <t>(1) 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(2) STMicroelectronics (2019), "2019 Sustainability Report", p. 41.</t>
  </si>
  <si>
    <r>
      <t xml:space="preserve">(1) The company is a member of the Leadership Group for Responsible Recruitment, and as such is required to audit recruitment agencies in its supply chains. However, the company does not report on this.
(2) Walmart is a member of the Leadership Group for Responsible Recruitment. The company discloses that it implements the Employer Pays Principle in its supply chains by providing training resources for its suppliers, on how to mitigate the risks of forced labor, and by reviewing audits to check for indications that fees have been charged, and reviewing allegations. 
</t>
    </r>
    <r>
      <rPr>
        <sz val="11"/>
        <color theme="9"/>
        <rFont val="Calibri (Body)"/>
      </rPr>
      <t>Additionally, Walmart's statement of principles on recruitment states "when utilizing labor agents, use agents that adhere to the Employer Pays Principle" with a view to increasing demand for agents that use responsible recruitment.</t>
    </r>
    <r>
      <rPr>
        <sz val="11"/>
        <rFont val="Calibri"/>
        <family val="2"/>
        <scheme val="minor"/>
      </rPr>
      <t xml:space="preserve">
The company also reports that it is launching a new ethical recruitment project with the International Organization for Migration to understand the scale of migrant labor in its supply chains in Thailand and Malaysia, which it states will "help provide suppliers with tools to promote ethical recruitment, decrease risks of worker exploitation, and develop a baseline on labor migration patterns and migrant worker recruitment." 
Additionally, Walmart reports that in 2018, it hosted a forced labor forum, which included 50 representatives from audit programs, NGOs, and industry experts. It states that "participants discussed the role third-party audit programs play in promoting responsible recruitment and the Employer Pays Principle, in addition to how programs can better identify, report, escalate and remediate forced labor." It states that the event participants reported they  "better understand how to measure Employer Pays Principle implementation than before the event." </t>
    </r>
  </si>
  <si>
    <t xml:space="preserve">*Walmart (2019), "Statement of Principles on Responsible Recruitment in Global Supply Chains," https://corporate.walmart.com/media-library/document/responsible-recruitment-statement-of-principles/_proxyDocument?id=00000168-cf0d-d9f9-a7f8-df6d1b500001. Accessed 24 September 2019.  
*Walmart, "Our Responsible Sourcing Journey," https://corporate.walmart.com/responsible-sourcing/our-responsible-sourcing-journey. Accessed 24 September 2019. 
*Walmart, "Collaborating for industry change," https://corporate.walmart.com/responsible-sourcing/collaborating-for-industry-change. Accessed 25 September 2019. 
*Walmart, "Using our size and scale for positive change," https://corporate.walmart.com/responsible-sourcing/using-our-size-and-scale-for-positive-change. Accessed 25 September 2019. </t>
  </si>
  <si>
    <t xml:space="preserve">(1) The company's supply chain code states that during the hiring process workers must be provided with a written employment agreement in their native language, including a descripion of the terms and conditions of their employment, before they leave their country of origin. It does not disclose how it has implemented this policy provision. 
(2) The company's supply chain code states that employers and agents must not withhold workers' identity or immigration documents. Sony discloses that it found that foreign workers' passports were being withheld at a supplier in Malaysia. It states that it asked that workers be allowed to keep passport themselves, or be held but available to workers at any time. It reports that it confirmed these improvement actions were implemented.
(3) Not disclosed. </t>
  </si>
  <si>
    <t xml:space="preserve">(1-2) Sony (2018), "Sony Supply Chain Code of Conduct," https://www.sony.net/SonyInfo/csr_report/sourcing/supplychain/ncrtrb000000g4ej-att/g729rs000000953a.pdf. Accessed 30 September 2019. 
(2) Sony, "Sony's approach to supplier relations," https://www.sony.net/SonyInfo/csr_report/sourcing/supplychain/suppliers.html. Accessed 30 September 2019. </t>
  </si>
  <si>
    <t xml:space="preserve">Walmart, "Standards for Suppliers," https://cdn.corporate.walmart.com/bc/8c/97ac8c9b43229f17480057fd684e/standards-for-suppliers-english-updated-6-30.pdf. Accessed 24 September 2019. </t>
  </si>
  <si>
    <t>(1) Walmart's standards for suppliers require that posters be displayed in supplier facilities in workers' languages. The posters highlight forced labor, discrimination, payment of wages, unsafe working conditions, and freedom of association, as well as details of the grievance mechanism. 
(2) Not disclosed. 
(3) Not disclosed. 
(4) Not disclosed.</t>
  </si>
  <si>
    <t xml:space="preserve">(1) *Walmart, "Standards for Suppliers," https://cdn.corporate.walmart.com/bc/8c/97ac8c9b43229f17480057fd684e/standards-for-suppliers-english-updated-6-30.pdf. Accessed 24 September 2019. 
*Walmart, "Are you working against your will?", https://corporate.walmart.com/media-library/document/walmart-facility-poster-united-kingdom-eng/_proxyDocument?id=00000163-2161-ded8-ab7f-3f6bf72e0000. Accessed 24 September 2019. </t>
  </si>
  <si>
    <t xml:space="preserve">(1) Walmart discloses that it offers a hotline which can be used by anyone 24 hours a day and 7 days a week. It also includes an email address, where emails will be received by the company's global ethics and compliance team. The company also has a website accessible globally where concerns can be submitted regarding the company's Statement of Ethics (which does not cover human or labor rights, but covers suppliers and lists forced labor as a "Global Corporate Brand Reputation Risks" and therefore "Immediately Reportable.") 
(2) The details of Walmart's hotline are included on its posters, which it states must be posted in production facilities in the appropriate language. It lists country-specific posters for 49 countries, each of which are available in multiple languages. 
(3) Not disclosed. Walmart reports that its responsible sourcing team investigate reports made via the hotline, which suggests that the hotline is operated by Walmart. The company does not disclose steps taken to ensure that workers trust the mechanism.
(4) The company discloses that between audits, worker grievance mechanisms, and internal referrals, it received 600 allegations of supply chain misconduct in financial year 2019. It reports that in one case an anonymous reporter in China disclosed that "a supplier had falsified information during a recent audit, and that the facility had additional issues that could cause potential risk to workers." It states that the investigation into allegation substantiated the claim. 
(5) Not disclosed. </t>
  </si>
  <si>
    <t xml:space="preserve">(1) Walmart (2019), "2019 Environmental, Social &amp; Governance Report", https://corporate.walmart.com/media-library/document/2019-environmental-social-governance-report/_proxyDocument?id=0000016c-20b5-d46a-afff-f5bdafd30000, p. 57. Accessed 24 September 2019. 
(2) Walmart, "Are you working against your will?", https://corporate.walmart.com/media-library/document/walmart-facility-poster-united-kingdom-eng/_proxyDocument?id=00000163-2161-ded8-ab7f-3f6bf72e0000. Accessed 24 September 2019. 
(3) Walmart (2019), "2019 Environmental, Social &amp; Governance Report", p. 57.
(4) Walmart, "Using our size and scale for positive change: grievance and investigations," https://corporate.walmart.com/responsible-sourcing/using-our-size-and-scale-for-positive-change. Accessed 24 September 2019. </t>
  </si>
  <si>
    <t xml:space="preserve">(1-4) Sony (September 2019), "Sony Group Statement on UK Modern Slavery Act", https://www.sony.net/SonyInfo/csr/library/msa/sis4ug000000k11n-att/MSA_2019.pdf, p. 4. Accessed 2 October 2019. 
(5) Sony (2018), "Sustainability Report 2018", https://www.sony.net/SonyInfo/csr/library/reports/sis4ug000000jyws-att/CSR2018E_PDF_all.pdf, p. 148. Accessed 2 October 2019. </t>
  </si>
  <si>
    <t xml:space="preserve">(1) Sony (September 2019), "Sony Group Statement on UK Modern Slavery Act", https://www.sony.net/SonyInfo/csr/library/msa/sis4ug000000k11n-att/MSA_2019.pdf, p. 5. Accessed 2 October 2019. 
(4-5) *Sony (2019), "Sony's approach to supplier relations," https://www.sony.net/SonyInfo/csr_report/sourcing/supplychain/suppliers.html. Accessed 2 October 2019. 
*Sony (September 2019), "Sony Group Statement on UK Modern Slavery Act", p. 5. </t>
  </si>
  <si>
    <t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(4) STMicroelectronics (2019), "2019 Sustainability Report", p. 72. 
(5) STMicroelectronics (2019), "2019 Sustainability Report", p. 79. </t>
  </si>
  <si>
    <t xml:space="preserve">(1-3) *Sony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147. Accessed 2 October 2019. 
(4) Sony, "Sony's approach to supplier relations," https://www.sony.net/SonyInfo/csr_report/sourcing/supplychain/suppliers.html. Accessed 30 September 2019. </t>
  </si>
  <si>
    <t>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(3) STMicroelectronics (2019), "2019 Sustainability Report", p. 77.</t>
  </si>
  <si>
    <t xml:space="preserve">(1) Walmart reports that its responsible sourcing team may engage with suppliers directly and require a corrective action plan. It states that in financial year 2019, more than 480 supplier facilities remediated non-compliances and moved from orange status to yellow or green. 
(2) The company states it will follow up with suppliers on corrective action plans. It states that suppliers must submit evidence of remediation to the responsible sourcing supplier &amp; facility administration team, and that evidence must come from an approved audit program. 
(3) Walmart states that it "may continue to source from facilities with orange ratings as they work to remediate violations; we believe that staying engaged with suppliers can have a more positive impact on workers than abandoning the supplier relationship." The company also states that suppliers with three orange or red ratings in a row may result in "temporarily or permanently terminating the facility's ability to produce product for Walmart."
(4) Not disclosed. </t>
  </si>
  <si>
    <t xml:space="preserve">(1-2) *Walmart, "Responsible supply chains," https://corporate.walmart.com/esgreport/social#responsible-supply-chains. Accessed 24 September 2019. 
*Walmart (June 2019), "Audit and assessment policy &amp; guidance", http://image.responsiblesourcing.walmart.com/lib/fe9412747764037575/m/1/7b2cff3f-6689-4632-b265-b6734e283f20.pdf?b=1520460505000, p. 16. Accessed 3 October 2019. 
(3) Walmart, "Using our size and scale for positive change: grievance and investigations," https://corporate.walmart.com/responsible-sourcing/using-our-size-and-scale-for-positive-change. Accessed 24 September 2019. </t>
  </si>
  <si>
    <t xml:space="preserve">(1) *Walmart, "Using our size and scale for positive change: grievance and investigations," https://corporate.walmart.com/responsible-sourcing/using-our-size-and-scale-for-positive-change. Accessed 24 September 2019. 
*Walmart (2019), "2019 Environmental, Social &amp; Governance Report", https://corporate.walmart.com/media-library/document/2019-environmental-social-governance-report/_proxyDocument?id=0000016c-20b5-d46a-afff-f5bdafd30000, p. 44. Accessed 24 September 2019. 
(2) Walmart, "Collaborating for industry change," https://corporate.walmart.com/responsible-sourcing/collaborating-for-industry-change. Accessed 25 September 2019. </t>
  </si>
  <si>
    <t xml:space="preserve">Danwatch (July 2019), "Forced labour behind European electronics", https://danwatch.dk/en/undersoegelse/forced-labour-behind-european-electronics/. Accessed 4 October 2019. </t>
  </si>
  <si>
    <t>https://www.modernslaveryregistry.org/companies/7915-nintendo-co-ltd</t>
  </si>
  <si>
    <t>https://www.modernslaveryregistry.org/companies/30106-sk-hynix-uk-limited</t>
  </si>
  <si>
    <t>Nintendo's most recent Modern Slavery Transparency Statement was reviewed and approved by the board of directors in September 2019. It is its third published statement.</t>
  </si>
  <si>
    <t>Nintendo (September 2019), "Modern Slavery Transparency Statement", https://www.nintendo.co.jp/csr/pdf/ModernSlaveryTransparencyStatement_en.pdf.</t>
  </si>
  <si>
    <t>The company's most recent UK Modern Slavery Act statement was approved by the board on 20 March 2019. It is a joint UK Modern Slavery Act statement and California Transparency in Supply Chains Act disclosure and is its first published statement.</t>
  </si>
  <si>
    <t>SK Hynix (approved 20 March 2019), "UK Modern Slavery Act Statement", http://www.skhynix.com/static/filedata/fileDownload.do?seq=566.</t>
  </si>
  <si>
    <t>The company's most recent California Transparency in Supply Chains Act disclosure was approved by the board on 20 March 2019. It is a joint California Transparency in Supply Chains Act disclosure and UK Modern Slavery Act statement and is its first published statement.</t>
  </si>
  <si>
    <t>SK Hynix discloses a policy for its suppliers  that "[a]ll work must be voluntary and any form of forced labor including slavery or trafficking of persons shall be prohibited."</t>
  </si>
  <si>
    <t>SK Hynix (2017), "Supplier Code of Conduct", http://www.skhynix.com/static/filedata/fileDownload.do?seq=418, p. 3.</t>
  </si>
  <si>
    <t>(1) Nintendo (revised 5 August 2019), "Nintendo CSR Procurement Guidelines", https://www.nintendo.co.jp/csr/en/q_and_a/pdf/Nintendo_CSR_Procurement_Guidelines_en.pdf, p. 5. 
(3) Nintendo (July 2019), "CSR Report 2019", https://www.nintendo.co.jp/csr/en/pdf/nintendo_csr2019e.pdf, p. 15.
(4)*"CSR Report 2019", p. 15.
*Nintendo (undated), "Putting Smiles on the Faces of Our Supply Chains", https://www.nintendo.co.jp/csr/en/report/partners/index.html#production. Accessed 11 October 2019. 
(5) "Nintendo CSR Procurement Guidelines", p. 3.</t>
  </si>
  <si>
    <t>(1)*SK Hynix (2017), "Supplier Code of Conduct", http://www.skhynix.com/static/filedata/fileDownload.do?seq=418, p. 3.
*SK Hynix (approved 20 March 2019), "UK Modern Slavery Act Statement", http://www.skhynix.com/static/filedata/fileDownload.do?seq=566, p. 1. 
(4) SK Hynix (2019), "SK Hynix Sustainability Report", https://www.skhynix.com/eng/sustain/sustainManage.do#, p. 37.
(5) "Supplier Code of Conduct", p. 5.</t>
  </si>
  <si>
    <t>(1) Nintendo discloses that its "cross-functional team, consisting of members responsible for CSR promotion and procurement at Nintendo Co., Ltd., works together to understand external trends and communicate with stakeholders." It further discloses that this team works with management to address any risks. It discloses in its CSR report that its CSR Promotion Team works to coordinate CSR activities and that it held a global CSR meeting in November 2018. However, it does not explicitly state that this team is responsible for the implementation of its supply chain policies that address forced labor. It also discloses that at Nintendo Co Ltd, the General Manager of the Human Resources Department is responsible for ensuring that employees in Japan receive training on Nintendo policies. However, it is not clear where a more general responsibility for the implementation of its Procurement Guidelines lies.
(2) Not disclosed.</t>
  </si>
  <si>
    <t>(1)*Nintendo, "Putting Smiles on the Faces of Our Supply Chains". Accessed 11 October 2019.
*Nintendo (July 2019), "CSR Report 2019", https://www.nintendo.co.jp/csr/en/pdf/nintendo_csr2019e.pdf, pp. 5-6.
*Nintendo (September 2019), "Modern Slavery Transparency Statement", https://www.nintendo.co.jp/csr/pdf/ModernSlaveryTransparencyStatement_en.pdf, p. 2.</t>
  </si>
  <si>
    <t>(1)*SK Hynix (2017), "Supplier Code of Conduct", http://www.skhynix.com/static/filedata/fileDownload.do?seq=418, p. 5. 
*SK Hynix (2019), "SK Hynix Sustainability Report", https://www.skhynix.com/eng/sustain/sustainManage.do#, p. 39.</t>
  </si>
  <si>
    <t xml:space="preserve">(1) *Nintendo (September 2019), "Modern Slavery Transparency Statement", https://www.nintendo.co.jp/csr/pdf/ModernSlaveryTransparencyStatement_en.pdf, p. 2.
*Nintendo (undated), "Putting Smiles on the Faces of Our Supply Chains", https://www.nintendo.co.jp/csr/en/report/partners/index.html#production. Accessed 11 October 2019. </t>
  </si>
  <si>
    <t>(1) The company discloses providing employees and managers with direct responsibility for supply chain management with human rights training that includes slavery and human trafficking. 
(2) Not disclosed. The company discloses that managers of its "purchase and shared growth" group visit its first tier suppliers. It also discloses that each year it holds a "Shared Growth Council Meeting" with suppliers to share its "internal and external management status and strengthen... strategic partnerships.” However, these initiatives do not appear to include training on forced labor risks. It also provides that it requires suppliers to adopt a management system that includes a responsibility to develop programs for training managers and workers but it does not state that this includes training on forced labor risks.
(3) Not disclosed.</t>
  </si>
  <si>
    <t xml:space="preserve">(1) SK Hynix (approved 20 March 2019), "UK Modern Slavery Act Statement", http://www.skhynix.com/static/filedata/fileDownload.do?seq=566, p. 2. 
(2)*SK Hynix (2019), "SK Hynix Sustainability Report", https://www.skhynix.com/eng/sustain/sustainManage.do#, p. 43.
*SK Hynix (2017), "Supplier Code of Conduct", http://www.skhynix.com/static/filedata/fileDownload.do?seq=418, p. 5. </t>
  </si>
  <si>
    <t>(1) Not disclosed.
(2) The company discloses that it is a member of the RBA but does not disclose evidence of active participation in the initiative.</t>
  </si>
  <si>
    <t>(2) SK Hynix (2019), "SK Hynix Sustainability Report", https://www.skhynix.com/eng/sustain/sustainManage.do#, p. 67.</t>
  </si>
  <si>
    <t>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further discloses that in 2019 it investgated the use of cobalt in its supply chains. However, it does not disclose any details on suppliers gleaned from its enquiries.
(1)-(4) Not disclosed.</t>
  </si>
  <si>
    <t>SK Hynix (2019), "SK Hynix Sustainability Report", https://www.skhynix.com/eng/sustain/sustainManage.do#, p. 38.</t>
  </si>
  <si>
    <t>(1) Nintendo (undated), "Putting Smiles on the Faces of Our Supply Chains", https://www.nintendo.co.jp/csr/en/report/partners/index.html#production. Accessed 11 October 2019.</t>
  </si>
  <si>
    <t>(1) SK Hynix (2019), "SK Hynix Sustainability Report", https://www.skhynix.com/eng/sustain/sustainManage.do#, p. 10.
(2) "SK Hynix Sustainability Report", pp. 37 and 38.</t>
  </si>
  <si>
    <t>SK Hynix (2019), "SK Hynix Sustainability Report", https://www.skhynix.com/eng/sustain/sustainManage.do#, p. 36.</t>
  </si>
  <si>
    <t>(1) Not disclosed. The company discloses that it encourages suppliers to adhere to its Supplier Code of Conduct by signing a compliance pledge each year. However, it is not clear that this pledge forms part of its contracts with suppliers.
(2)-(3) Not disclosed.</t>
  </si>
  <si>
    <t>(1) SK Hynix (2019), "SK Hynix Sustainability Report", https://www.skhynix.com/eng/sustain/sustainManage.do#, p. 37.</t>
  </si>
  <si>
    <t>Nintendo (revised 5 August 2019), "Nintendo CSR Procurement Guidelines", https://www.nintendo.co.jp/csr/en/q_and_a/pdf/Nintendo_CSR_Procurement_Guidelines_en.pdf, p. 5.</t>
  </si>
  <si>
    <t xml:space="preserve">(1)-(2) SK Hynix (approved 20 March 2019), "UK Modern Slavery Act Statement", http://www.skhynix.com/static/filedata/fileDownload.do?seq=566, p. 1. 
*SK Hynix (2017), "Supplier Code of Conduct", http://www.skhynix.com/static/filedata/fileDownload.do?seq=418. </t>
  </si>
  <si>
    <t>(1) Nintendo discloses a policy that it requires its suppliers to ensure that workers are provided with a written employment agreement in their native language prior to official employment and that the terms of the agreement be verbally explained in a way that the worker understands. However, it does not demonstrate implementation of this policy.
(2) Nintendo prohibits forced labor and it includes in its definition of forced labor requiring workers to deposit passports or work permits with their employer. However, it does not demonstrate implementation of this policy.
(3) Not disclosed.</t>
  </si>
  <si>
    <t>(1) Nintendo (revised 5 August 2019), "Nintendo CSR Procurement Guidelines", https://www.nintendo.co.jp/csr/en/q_and_a/pdf/Nintendo_CSR_Procurement_Guidelines_en.pdf, p. 4.
(2) "Nintendo CSR Procurement Guidelines", p. 5.</t>
  </si>
  <si>
    <t xml:space="preserve">(1)-(3) SK Hynix (approved 20 March 2019), "UK Modern Slavery Act Statement", http://www.skhynix.com/static/filedata/fileDownload.do?seq=566, p. 1. 
*SK Hynix (2017), "Supplier Code of Conduct", http://www.skhynix.com/static/filedata/fileDownload.do?seq=418. </t>
  </si>
  <si>
    <t xml:space="preserve">Amazon (2019), "Modern Day Slavery Statement", https://www.amazon.co.uk/gp/help/customer/display.html?ie=UTF8&amp;nodeId=202151760&amp;ref_=help_search_1. Accessed 2 September 2019. 
Amazon (2019), "Amazon Supply Chain Standards Manual," https://d39w7f4ix9f5s9.cloudfront.net/ba/73/23a785f24c809ee05445d5ab623f/supplier-manual-5sep2019-final.pdf, pp. 4-5, and 16. Accessed 16 October 2019. </t>
  </si>
  <si>
    <t xml:space="preserve">(1)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explicitely protect the right to collective bargaining. 
(3) Not disclosed. The company reports that suppliers are required to disclose labor agents upon request, but does not disclose this information. </t>
  </si>
  <si>
    <t xml:space="preserve">Amazon (2019), "Amazon Supply Chain Standards," https://d39w7f4ix9f5s9.cloudfront.net/4d/80/9e681da64536a287f9e658216ff9/amazon-supplier-code-of-conduct-2019-09-18-2.pdf. Accessed 16 October 2019. </t>
  </si>
  <si>
    <t xml:space="preserve">(1) Amazon (2019), "Amazon Supply Chain Standards," https://d39w7f4ix9f5s9.cloudfront.net/4d/80/9e681da64536a287f9e658216ff9/amazon-supplier-code-of-conduct-2019-09-18-2.pdf, p. 2. Accessed 16 October 2019. 
(2) Amazon (2019), "Modern Day Slavery Statement", https://www.amazon.co.uk/gp/help/customer/display.html?ie=UTF8&amp;nodeId=202151760&amp;ref_=help_search_1. Accessed 2 September 2019. </t>
  </si>
  <si>
    <t xml:space="preserve">(1) Amazon's Supplier Code states that suppliers must communicate and educate workers about Amazon's policies, practices, and expectations. Additionally, it states that it may ask suppliers to post the code in workers' local language in an accessible place. It also reports that it encourages suppliers to implement "a process to assess workers' understanding of the standards and practices covered" and obtain their feedback through worker-management committees or similar. 
(2-4) Not disclosed. </t>
  </si>
  <si>
    <t xml:space="preserve">Amazon (2019), "Amazon Supply Chain Standards," https://d39w7f4ix9f5s9.cloudfront.net/4d/80/9e681da64536a287f9e658216ff9/amazon-supplier-code-of-conduct-2019-09-18-2.pdf, p. 6. Accessed 16 October 2019. </t>
  </si>
  <si>
    <t xml:space="preserve">Amazon (2019), "Amazon Supply Chain Standards," https://d39w7f4ix9f5s9.cloudfront.net/4d/80/9e681da64536a287f9e658216ff9/amazon-supplier-code-of-conduct-2019-09-18-2.pdf, p. 5. Accessed 16 October 2019. </t>
  </si>
  <si>
    <t xml:space="preserve">(1) Amazon, "California Supply Chain Transparency Act Statement", https://www.amazon.com/gp/help/customer/display.html?ie=UTF8&amp;nodeId=GXYZF9M33FRJ5TMA. Accessed 3 September 2019. 
(2-4) Amazon (2019), "Amazon Supply Chain Standards Manual," https://d39w7f4ix9f5s9.cloudfront.net/ba/73/23a785f24c809ee05445d5ab623f/supplier-manual-5sep2019-final.pdf. Accessed 16 October 2019. </t>
  </si>
  <si>
    <t xml:space="preserve">(1) Amazon (2019), "Amazon Supply Chain Standards Manual," https://d39w7f4ix9f5s9.cloudfront.net/ba/73/23a785f24c809ee05445d5ab623f/supplier-manual-5sep2019-final.pdf, p. 6. Accessed 16 October 2019. 
(4) Amazon (2019), "Amazon Supply Chain Standards Manual," https://d39w7f4ix9f5s9.cloudfront.net/ba/73/23a785f24c809ee05445d5ab623f/supplier-manual-5sep2019-final.pdf. Accessed 16 October 2019. </t>
  </si>
  <si>
    <t>Registry: http://www.modernslaveryregistry.org/companies/7565-hitachi-europe-limited</t>
  </si>
  <si>
    <t>Registry: http://www.modernslaveryregistry.org/companies/9231-infineon-technologies-ag</t>
  </si>
  <si>
    <t>Registry: http://www.modernslaveryregistry.org/companies/9193-microsoft-corporation</t>
  </si>
  <si>
    <t>Registry: http://www.modernslaveryregistry.org/companies/9246-texas-instruments-incorporated</t>
  </si>
  <si>
    <t xml:space="preserve">The company's European subsidiary has published a statement dated August 2019. </t>
  </si>
  <si>
    <t xml:space="preserve">Hitachi Europe Limited, "Modern Slavery Act Transparency Statement," https://www.hitachi.eu/en-gb/modern-slavery-act. Accessed 15 October 2019. </t>
  </si>
  <si>
    <t xml:space="preserve">The company has published a joint statement made under both legislations dated March 2019. </t>
  </si>
  <si>
    <t xml:space="preserve">Infineon Technologies (March 2019), "Slavery and Human Trafficking Statement," https://www.infineon.com/dgdl/Infineon+Slavery+and+Human+Trafficking+Statement_March+2019.pdf?fileId=5546d461694c91a7016981d611190012. Accessed 10 October 2019. </t>
  </si>
  <si>
    <t xml:space="preserve">The company has published a statement for financial year 2018. </t>
  </si>
  <si>
    <t xml:space="preserve">Microsoft (2018), "Microsoft Modern Slavery and Human Trafficking Statement Fiscal Year 2018," http://download.microsoft.com/download/5/F/A/5FAB2AC0-0421-4EEB-A57C-CE7D297126A9/Microsoft_Modern_Slavery_and_Human_Trafficking_Statement_Fiscal_Year_2018.pdf. Accessed 8 October 2019. </t>
  </si>
  <si>
    <t xml:space="preserve">The company publishes a joint statement made under both legislations, which is dated May 2019. </t>
  </si>
  <si>
    <t xml:space="preserve">Texas Instruments (May 2019), "Anti-Human Trafficking Statement," http://www.ti.com/lit/ml/sszo047b/sszo047b.pdf. Accessed 9 October 2019. </t>
  </si>
  <si>
    <t xml:space="preserve">The company discloses that it is a founding member of Techology Against Trafficking, which it discloses is a collaborative effort of technology companies, NGOs, and the UN, to support the eradication of forced labor and human trafficking. </t>
  </si>
  <si>
    <t xml:space="preserve">Hitachi discloses its procurement guidelines, which prohibit forced labor and human trafficking in its supply chains. The company also states that it strives to meet its responsibility to respect human rights and address negative human rights impacts. It reports that it is committed to meeting this responsibility through implementing the UN Guiding Principles on Business and Human Rights. </t>
  </si>
  <si>
    <t xml:space="preserve">Hitachi (2018), "Hitachi Group CSR Procurement Guideline," http://www.hitachi.com/procurement/csr/csr/__icsFiles/afieldfile/2019/07/31/HSC_CSR_GB_E.pdf. Accessed 11 October 2019. </t>
  </si>
  <si>
    <t xml:space="preserve">Infineon Technologies states that it strictly opposes any form of human trafficking and slavery, and does not tolerate any form of forced, bonded, or involuntary prison labor. </t>
  </si>
  <si>
    <t xml:space="preserve">Microsoft discloses a global human rights statement which includes its commitment to respect human rights. In its modern slavery statement, the company states that it has an ongoing commitment to minimize the risk of modern slavery and human trafficking in its supply chain and business. It states that it will continue to build its supplier engagement on these topics, engage with relevant industry groups to improve best practices and build supplier awareness, and promote collaboration and information sharing. </t>
  </si>
  <si>
    <t xml:space="preserve">*Microsoft, "Microsoft Global Human Rights Statement," https://www.microsoft.com/en-us/corporate-responsibility/human-rights-statement.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t>
  </si>
  <si>
    <t xml:space="preserve">Texas Instruments (May 2019), "Anti-Human Trafficking Statement," http://www.ti.com/lit/ml/sszo047b/sszo047b.pdf, p. 1. Accessed 9 October 2019. </t>
  </si>
  <si>
    <t xml:space="preserve">(1) Infineon states that all suppliers shall comply with its Principles of Purchasing. These principles address the prohibition of forced labor, child labor, and discrimination, but do not protect the right to freedom of association and collective bargaining. 
(2) Yes. Home &gt; About Infineon: CSR Supply Chain &gt; Principles of Purchasing 
(3) Not disclosed. The principles are dated October 2014 and it is not clear that the company has reviewed or updated them since then. 
(4) Not disclosed.
(5) The company also states that "each of our suppliers shall ensure that its affiliates, contractors and subcontractors also comply with all requirements described herein." </t>
  </si>
  <si>
    <t xml:space="preserve">Infineon Technologies (2014), "Principles of Purchasing," https://www.infineon.com/dgdl/Principles+of+Purchasing.pdf?fileId=db3a3043341f67a101343cd1655f1fe0. Accessed 10 October 2019. </t>
  </si>
  <si>
    <r>
      <t>(1) Microsoft states that its suppliers must adhere to its</t>
    </r>
    <r>
      <rPr>
        <sz val="11"/>
        <rFont val="Calibri (Body)"/>
      </rPr>
      <t xml:space="preserve"> supplier</t>
    </r>
    <r>
      <rPr>
        <sz val="11"/>
        <rFont val="Calibri"/>
        <family val="2"/>
        <scheme val="minor"/>
      </rPr>
      <t xml:space="preserve"> code, which is aligned with and may go beyond the RBA code of conduct. Microsoft's supplier code of conduct prohibits forced labor, child labor, and discrimination. However, it limits the right to freedom of association to accordance with local law only. 
(2) Yes. Home &gt; Regulatory Reporting &gt; Modern Slavery and Human Trafficking Statement (or: Home &gt; About Microsoft &gt; Company: Procurement &gt; Doing business with Microsoft: Supplier Code of Cond</t>
    </r>
    <r>
      <rPr>
        <sz val="11"/>
        <rFont val="Calibri (Body)"/>
      </rPr>
      <t>uct)</t>
    </r>
    <r>
      <rPr>
        <sz val="11"/>
        <rFont val="Calibri"/>
        <family val="2"/>
        <scheme val="minor"/>
      </rPr>
      <t xml:space="preserve">
(3) The company discloses an announcement on the updates to its supplier code of conduct, made in July 2019. It states that this includes a consolidation of existing requirements into the supplier code of conduct and describes the changes made. Microsoft also discloses that its code is regularly reviewed and updated every few years. 
(4) Microsoft discloses that suppliers must train their managers, employees, and agents on the code. The company also discloses that the supplier code is included in supplier contracts. 
(5) The company's supplier code states that suppliers must require their next-tier suppliers to acknowledge and implement the code across their supply chains. In its supplier social and environmental accountability manual, Microsoft discloses that suppliers must have a management system in place for monitoring sub-supplier compliance with the company's requirements. </t>
    </r>
  </si>
  <si>
    <t>(1) *Microsoft (2019), "Supplier Code of Conduct," https://www.microsoft.com/en-us/procurement/supplier-conduct.aspx.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(3) *Microsoft (July 2019), "It's official - the supplier code of conduct (scoc) has been refreshed!", http://download.microsoft.com/download/A/B/9/AB9F3DA1-C17F-4E12-9627-5C54C8B478F2/SCoC%20Supplier%20Announcement%20July2019.pdf. Accessed 9 October 2019. 
*Microsoft (2018), "Additional Disclosure," https://www.business-humanrights.org/sites/default/files/2018-04%20KTC%20ICT_Additional%20disclosure%202018%20-%20Microsoft.pdf. Accessed 14 October 2019.
(4-5) *Microsoft, "Standards of supplier conduct at Microsoft," https://www.microsoft.com/en-us/procurement/supplier-conduct.aspx?activetab=pivot:primaryr5. Accessed 14 October 2019. 
*Microsoft, "Standards of supplier conduct at Microsoft: supplier code of conduct training program," https://www.microsoft.com/en-us/procurement/supplier-conduct.aspx?activetab=pivot:primaryr5. Accessed 14 October 2019. 
*Microsoft (2018), "Microsoft Modern Slavery and Human Trafficking Statement Fiscal Year 2018," http://download.microsoft.com/download/5/F/A/5FAB2AC0-0421-4EEB-A57C-CE7D297126A9/Microsoft_Modern_Slavery_and_Human_Trafficking_Statement_Fiscal_Year_2018.pdf, p. 7. Accessed 8 October 2019. 
*Microsoft (June 2019), "Supplier social and environmental accountability manual excerpt," http://download.microsoft.com/download/8/F/D/8FDD6E5B-F195-48D3-B59E-876306BF4586/H2050_Excerpt.pdf. Accessed 14 October 2019.</t>
  </si>
  <si>
    <t xml:space="preserve">(1) The company states that it uses the RBA Code (version 6.0) and has integrated these standards into its supplier code of conduct. The code prohibits forced labor, child labor, and discrimination. However, it limits the right to freedom of association to conformance with local law only. 
(2) Yes. Home &gt; About TI &gt; Sustainability &gt; Supply chain management &gt; Supplier code of conduct 
(3) Texas Instruments' code is version 4.0. Additionally, the company uses the RBA Code of Conduct, which is reviewed every three years and includes input from RBA members and external stakeholders, as its supplier code of conduct.
(4) The company states that it communicates its standards and expectations regarding ethical labor practices, human trafficking, forced labor, and workers' rights in meetings, on its supplier website, in purchase orders, and supplier contracts. 
(5) The company's code states that "participants must regard the code as a total supply chain initiative. At a minimum, participants shall also require its next tier suppliers to acknowledge and implement the code." </t>
  </si>
  <si>
    <t xml:space="preserve">(1, 3, 5) Texas Instruments (January 2018), "Supplier Code of Conduct," https://wpl.ext.ti.com/Content/File/17. Accessed 9 October 2019. 
(4) Texas Instruments, "TI Corporate Citizenship Topic Brief: Supply Chain Management," http://www.ti.com/lit/ml/sszo037/sszo037.pdf. Accessed 9 October 2019. </t>
  </si>
  <si>
    <t>(1) *Hitachi (2018), "Sustainability Report 2018", http://www.hitachi.com/sustainability/download/pdf/en_sustainability2018.pdf, p. 75 and 11. Accessed 10 October 2019. 
*Hitachi (2018), "Hitachi Group CSR Procurement Guideline," http://www.hitachi.com/procurement/csr/csr/__icsFiles/afieldfile/2019/07/31/HSC_CSR_GB_E.pdf. Accessed 11 October 2019. 
(2) *Hitachi (2018), "Sustainability Report 2018", p. 7, 8.</t>
  </si>
  <si>
    <t xml:space="preserve">* Infineon Technologies, "CSR Supply Chain Management," https://www.infineon.com/cms/en/about-infineon/sustainability/csr-supply-chain/. Accessed 10 October 2019. 
* Infineon Technologies (March 2019), "Slavery and Human Trafficking Statement," https://www.infineon.com/dgdl/Infineon+Slavery+and+Human+Trafficking+Statement_March+2019.pdf?fileId=5546d461694c91a7016981d611190012. Accessed 10 October 2019. </t>
  </si>
  <si>
    <t>(1) *Microsoft (2018), "Microsoft Modern Slavery and Human Trafficking Statement Fiscal Year 2018," http://download.microsoft.com/download/5/F/A/5FAB2AC0-0421-4EEB-A57C-CE7D297126A9/Microsoft_Modern_Slavery_and_Human_Trafficking_Statement_Fiscal_Year_2018.pdf, p. 18 and 6. Accessed 8 October 2019. 
*Microsoft (2019), "Devices sustainability at Microsoft," https://aka.ms/devicessustainability, p. 55. Accessed 9 October 2019. 
(2) *Microsoft, "Microsoft Global Human Rights," https://www.microsoft.com/en-us/corporate-responsibility/human-rights-statement/. Accessed 14 October 2019.
*Microsoft (2018), "Microsoft 2018 Corporate Social Responsibility Report," https://microsoft.com/en-us/corporate-responsibility/report. Accessed 14 October 2019.</t>
  </si>
  <si>
    <t xml:space="preserve">(1) Texas Instruments discloses that its director of supply chain responsibility oversees environmental and social responsibility of suppliers and implements the related programs and policies. It also states that management of its supply chains is led by the vice president of world procurement and logistics. It reports that its supply chain responsibility organization and citizenship steering team review the results of assesssments and audits.
(2) Not disclosed. The company reports that the audit committee of the board of directors "oversees TI's approach to risk management as a whole, and reviews TI's risk management process" but does not disclose whether this applies to the companies policies or processes for forced labor in the supply chain specifically. </t>
  </si>
  <si>
    <t xml:space="preserve">(1) Texas Instruments, "TI Corporate Citizenship Topic Brief: Supply Chain Management," http://www.ti.com/lit/ml/sszo037/sszo037.pdf. Accessed 9 October 2019. 
(2) Texas Instruments (May 2019), "Anti-Human Trafficking Statement," http://www.ti.com/lit/ml/sszo047b/sszo047b.pdf, p. 4. Accessed 9 October 2019. </t>
  </si>
  <si>
    <t xml:space="preserve">Infineon Technologies (2018), "Sustainability at Infineon," https://www.infineon.com/dgdl/Sustainability+at+Infineon+2018.pdf?fileId=5546d461673c11be01673c2964ad0000, p. 49. Accessed 10 October 2019. 
Infineon Technologies, "Business Conduct Guidelines," https://www.infineon.com/dgdl/INFIN+Brosch%C3%BCre+BCG+EN_V1.pdf?fileId=5546d46154530942015470cebd78006d. Accessed 10 October 2019. </t>
  </si>
  <si>
    <t xml:space="preserve">(1) Microsoft states it has "educated the devices strategic sourcing team and other business teams on human trafficking and forced labor." It states this included detailed requirements and updates about its program to raise awareness of potential risks of forced labor in its supply chains. It states it also trained employees to detect forced labor risks, in collaboration with the responsible sourcing team. It specifically reports that its auditors in China and Southeast Asia are trained on its requirements. 
(2) The company reports that it delivered a human trafficking and forced labor workshop for its suppliers in Taiwan in 2019. It states it has also shared program updates and requirements such as zero fees with "extended suppliers" during a responsible sourcing supplier forum in China. 
Microsoft also discloses that it has established a social and environmental accountability (SEA) academy "to help ensure our supply chain has access to resources to build their necessary capabilities to meet our...SEA vision of a more sustainable and responsible supply chain." It states that the resources on the academy are tailored to different levels of supplier maturity. 
However, it does not disclose the percentage of first-tier suppliers trained. 
(3) Microsoft reports that it has directly trained its first-tier suppliers on sub-tier supplier management, including  "risk assessment, audit process, and nonconformance management processes." It does not disclose further detail. </t>
  </si>
  <si>
    <t xml:space="preserve">(1) Microsoft (2019), "Devices sustainability at Microsoft," https://aka.ms/devicessustainability, p. 72 and 43. Accessed 9 October 2019. 
(2) *Microsoft (2019), "Devices sustainability at Microsoft," https://aka.ms/devicessustainability, p. 72. Accessed 9 October 2019. 
*Microsoft, "Responsible Sourcing," https://www.microsoft.com/en-us/responsible-sourcing. Accessed 14 October 2019. 
(3) Microsoft (2019), "Devices sustainability at Microsoft," p. 54. </t>
  </si>
  <si>
    <t xml:space="preserve">(1) Texas Instruments discloses that its employees in its global purchasing organization are trained on the RBA code of conduct. 
(2) The company states that suppliers are trained on the RBA code of conduct, and that suppliers are identified for training based on the results of the company's risk assessment. It also reports that it leverages the RBA's training programs to help suppliers understand the code, labor risks, and hiring migrant workers. It is not clear what percentage of the companies first-tier suppliers are trained on forced labor risks and policies. 
(3) Not disclosed. </t>
  </si>
  <si>
    <t xml:space="preserve">*Texas Instruments (May 2019), "Anti-Human Trafficking Statement," http://www.ti.com/lit/ml/sszo047b/sszo047b.pdf, p. 4. Accessed 9 October 2019. 
(2) Texas Instruments, "TI Corporate Citizenship Topic Brief: Supply Chain Management," http://www.ti.com/lit/ml/sszo037/sszo037.pdf, p. 4. Accessed 9 October 2019. </t>
  </si>
  <si>
    <t xml:space="preserve">*Hitachi Europe (August 2019), "Modern Slavery Act Transparency Statement," https://www.hitachi.eu/en-gb/modern-slavery-act. Accessed 15 October 2019. 
*Hitachi (2018), "Additional Disclosure", https://www.business-humanrights.org/sites/default/files/2018-04-03%20KTC%20ICT%20benchmark%20research_Hitachi_v1.xlsx. Accessed 15 October 2019. 
*Hitachi (2018), "Sustainability Report 2018", http://www.hitachi.com/sustainability/download/pdf/en_sustainability2018.pdf, p. 74. Accessed 10 October 2019. </t>
  </si>
  <si>
    <r>
      <t xml:space="preserve">(1) Not disclosed. 
Microsoft discloses that it supports "a Pact project to eliminate child labor at mining sites in the DRC," but does not disclose that this initiative addresses forced labor. 
(2) Microsoft discloses that it is a member of the </t>
    </r>
    <r>
      <rPr>
        <b/>
        <sz val="11"/>
        <rFont val="Calibri"/>
        <family val="2"/>
        <scheme val="minor"/>
      </rPr>
      <t>Responsible Business Alliance</t>
    </r>
    <r>
      <rPr>
        <sz val="11"/>
        <rFont val="Calibri"/>
        <family val="2"/>
        <scheme val="minor"/>
      </rPr>
      <t xml:space="preserve">. The company reports that it is on the RBA VAP Advisory Group, and participates in other RBA workgroups. It also states that it is a member of the </t>
    </r>
    <r>
      <rPr>
        <b/>
        <sz val="11"/>
        <rFont val="Calibri"/>
        <family val="2"/>
        <scheme val="minor"/>
      </rPr>
      <t>Global Business Coalition against Human Trafficking</t>
    </r>
    <r>
      <rPr>
        <sz val="11"/>
        <rFont val="Calibri"/>
        <family val="2"/>
        <scheme val="minor"/>
      </rPr>
      <t xml:space="preserve">, "which is a business-led collaborative initiative working to eliminate human trafficking in global business operations." Additionally, it reports that it is a member of </t>
    </r>
    <r>
      <rPr>
        <b/>
        <sz val="11"/>
        <rFont val="Calibri"/>
        <family val="2"/>
        <scheme val="minor"/>
      </rPr>
      <t>Technology against Trafficking</t>
    </r>
    <r>
      <rPr>
        <sz val="11"/>
        <rFont val="Calibri"/>
        <family val="2"/>
        <scheme val="minor"/>
      </rPr>
      <t xml:space="preserve">, which it states comprises companies, civil society organizations, and the UN, supporting the eradication of forced labor. </t>
    </r>
  </si>
  <si>
    <t xml:space="preserve">(1) Microsoft (2019), "Devices sustainability at Microsoft," https://aka.ms/devicessustainability, p. 29. Accessed 9 October 2019. 
(2) *Microsoft (2018), "Microsoft Modern Slavery and Human Trafficking Statement Fiscal Year 2018," http://download.microsoft.com/download/5/F/A/5FAB2AC0-0421-4EEB-A57C-CE7D297126A9/Microsoft_Modern_Slavery_and_Human_Trafficking_Statement_Fiscal_Year_2018.pdf, p. 19. Accessed 8 October 2019. 
*Microsoft (2019), "Devices sustainability at Microsoft," p. 29. </t>
  </si>
  <si>
    <t xml:space="preserve">(1) Not disclosed. 
(2) Texas Instruments is a member of the Responsible Business Alliance. However, it does not disclose details of how it actively participates to address forced labor in this initiative. 
The company also reports that it actively engages with the Responsible Labor Initiative, but does not disclose further detail. </t>
  </si>
  <si>
    <t xml:space="preserve">*Texas Instruments, "TI Corporate Citizenship Topic Brief: Supply Chain Management," http://www.ti.com/lit/ml/sszo037/sszo037.pdf, p. 5. Accessed 9 October 2019. 
*Texas Instruments (May 2019), "Anti-Human Trafficking Statement," http://www.ti.com/lit/ml/sszo047b/sszo047b.pdf, p. 2. Accessed 9 October 2019. </t>
  </si>
  <si>
    <t xml:space="preserve">(1) Not disclosed. The company makes reference to 30,000 suppliers. The company's European subsidiary states that it has high risk suppliers in China, Greece, Malaysia, Oman, Russia, Thailand, Turkey, and UAE. However the company does not disclose the names or addresses of its first-tier suppliers. 
(2-4) Not disclosed. </t>
  </si>
  <si>
    <t xml:space="preserve">*Hitachi (2018), "Sustainability Report 2018", http://www.hitachi.com/sustainability/download/pdf/en_sustainability2018.pdf, p. 71. Accessed 10 October 2019. 
*Hitachi Europe (August 2019), "Modern Slavery Act Transparency Statement," https://www.hitachi.eu/en-gb/modern-slavery-act. Accessed 15 October 2019. </t>
  </si>
  <si>
    <t xml:space="preserve">(1) Not disclosed. 
(2) Not disclosed. 
(3) Infineon reports that it is a member of the Responsible Minerals Initiative, and as such has processes in place for tracing raw materials in its supply chains. However, it does not disclose the sourcing countries of raw materials at risk of forced labor. 
(4) Not disclosed. </t>
  </si>
  <si>
    <t xml:space="preserve">Infineon Technologies (2018), "Sustainability at Infineon," https://www.infineon.com/dgdl/Sustainability+at+Infineon+2018.pdf?fileId=5546d461673c11be01673c2964ad0000, p. 36. Accessed 10 October 2019. </t>
  </si>
  <si>
    <t>(1) Microsoft (2019), "Microsoft Top 100 Production Suppliers," https://www.microsoft.com/en-us/corporate-responsibility/responsible-sourcing. Accessed 9 October 2019. 
(2) Microsoft (2019), "Devices sustainability at Microsoft," https://aka.ms/devicessustainability, p. 48. Accessed 9 October 2019. 
(2-3) Microsoft (2019), "Conflict Minerals Report," http://aka.ms/conflictmineralreport. Accessed 14 October 2019.</t>
  </si>
  <si>
    <t xml:space="preserve">(1) Not disclosed. The company discloses that it has approximately 11,000 suppliers of materials and services, and that 180 are critical to its semiconductor manufacturing, but does not provide any further details. 
(2) In its conflict minerals report, the company discloses the names and countries of 250 smelters of 3TG and further potential smelters of 3TG that have been identified in its supply chains.
(3) The company discloses that it is a member of the Responsible Minerals Initiative, and as such has processes in place for tracing raw materials in its supply chains. However, it does not disclose the sourcing countries of raw materials at risk of forced labor. 
(4) Not disclosed. </t>
  </si>
  <si>
    <t xml:space="preserve">(1) Texas Instruments, "TI Corporate Citizenship Topic Brief: Supply Chain Management," http://www.ti.com/lit/ml/sszo037/sszo037.pdf, p. 1. Accessed 9 October 2019. 
(2-3) Texas Instruments, "Conflict Minerals Report", https://investor.ti.com/static-files/2ee7fdb7-526c-4484-8010-6c482ca413a0. Accessed 9 October 2019. </t>
  </si>
  <si>
    <t xml:space="preserve">(1-2) *Hitachi (2018), "Sustainability Report 2018", http://www.hitachi.com/sustainability/download/pdf/en_sustainability2018.pdf, p. 54 and 55. Accessed 10 October 2019. 
*Hitachi Europe (August 2019), "Modern Slavery Act Transparency Statement," https://www.hitachi.eu/en-gb/modern-slavery-act. Accessed 15 October 2019. </t>
  </si>
  <si>
    <t>(1) Not disclosed. The company discloses that it carried out an evaluation of the human rights risks in the top five countries of its supply chain in 2018 (names of countries are not disclosed). It reports that it applied indices including the Democracy Index, Human Development Index, and Corruption Perceptions Index. It does not disclose any information as to how this assessment focused on forced labor risks. 
(2) Not disclosed. Infineon Technologies states that its assessment did not find any substantial human rights risks in the five countries analyzed, and provides no further detail.</t>
  </si>
  <si>
    <t xml:space="preserve">Infineon Technologies (2018), "Sustainability at Infineon," https://www.infineon.com/dgdl/Sustainability+at+Infineon+2018.pdf?fileId=5546d461673c11be01673c2964ad0000, p. 37. Accessed 10 October 2019. </t>
  </si>
  <si>
    <t xml:space="preserve">(1) Texas Instruments states that it annually assesses its supply chains against its policies. It states that it prioritizes which suppliers should be included in the analysis based on spend, criticality, products, and geographic location. It states high-risk geographic locations are identified using sources such as the US Department of State Trafficking in Person Report, the US Department of Labor list of goods produced by child labor and forced labor, and the Foreign Migrant Worker indices. 
(2) The company highlights that countries with high foreign migrant worker populations are at higher risk of forced labor. It does not disclose risks identified in different tiers of its supply chains. </t>
  </si>
  <si>
    <t xml:space="preserve">(1-2) Texas Instruments (May 2019), "Anti-Human Trafficking Statement," http://www.ti.com/lit/ml/sszo047b/sszo047b.pdf, p. 2. Accessed 9 October 2019. </t>
  </si>
  <si>
    <t xml:space="preserve">(1) *Microsoft (2019), "Devices sustainability at Microsoft," https://aka.ms/devicessustainability, p. 44 and 47. Accessed 9 October 2019. 
*Microsoft (2019), "Responsible Sourcing of Raw Materials Policy," https://query.prod.cms.rt.microsoft.com/cms/api/am/binary/RE2GhJv. Accessed 9 October 2019. 
(3) *Microsoft (2019), "Devices sustainability at Microsoft," https://aka.ms/devicessustainability, p. 54. Accessed 9 October 2019. 
*Microsoft, "Microsoft Supplier Program," https://www.microsoft.com/en-us/procurement/msp-overview.aspx?activetab=pivot1:primaryr5. Accessed 14 October 2019. </t>
  </si>
  <si>
    <t xml:space="preserve">Hitachi discloses that "suppliers are selected strictly in accordance with the Hitachi Guidelines for Procurement Activities." The guidelines state that "through a designated selection process, suppliers shall be evaluated by...respect for human rights, elimination of discrimination in respect of employment and occupation, elimination of all forms of forced and compulsory labor" as well as a number of other factors. It does not report on the outcomes of this process. </t>
  </si>
  <si>
    <t xml:space="preserve">*Hitachi (2018), "Sustainability Report 2018", http://www.hitachi.com/sustainability/download/pdf/en_sustainability2018.pdf, p. 74. Accessed 10 October 2019. 
*Hitachi (2018), "Hitachi Group CSR Procurement Guideline," http://www.hitachi.com/procurement/csr/csr/__icsFiles/afieldfile/2019/07/31/HSC_CSR_GB_E.pdf. Accessed 11 October 2019. </t>
  </si>
  <si>
    <t xml:space="preserve">The company states that "compliance with our requirements in the areas of environmental protection, occupational safety and health as well as CSR are highly relevant when selecting new suppliers, evaluating existing suppliers, and also for future supplier development." 
It states that more than 100 new suppliers, and subsidiaries of existing suppliers, are categorized according to their products and services. It states the suppliers will be given questionnaires which will cover varying topics depending on how the supplier is categorized.  It states that suppliers will not be approved unless their evaluation is successful. 
The company also states that its CSR questionnaires include social and human rights questions. It is implied therefore implied that the new supplier questionnaire includes forced labor. However, the company does not disclose any further detail or outcomes of this process. </t>
  </si>
  <si>
    <t xml:space="preserve">*Infineon Technologies (2018), "Sustainability at Infineon," https://www.infineon.com/dgdl/Sustainability+at+Infineon+2018.pdf?fileId=5546d461673c11be01673c2964ad0000, p. 32. Accessed 10 October 2019. 
*Infineon Technologies (March 2019), "Slavery and Human Trafficking Statement," https://www.infineon.com/dgdl/Infineon+Slavery+and+Human+Trafficking+Statement_March+2019.pdf?fileId=5546d461694c91a7016981d611190012. Accessed 10 October 2019. </t>
  </si>
  <si>
    <t xml:space="preserve">*Microsoft (2018), "Microsoft Modern Slavery and Human Trafficking Statement Fiscal Year 2018," http://download.microsoft.com/download/5/F/A/5FAB2AC0-0421-4EEB-A57C-CE7D297126A9/Microsoft_Modern_Slavery_and_Human_Trafficking_Statement_Fiscal_Year_2018.pdf, p. 13. Accessed 8 October 2019. 
*Microsoft (2019), "Devices sustainability at Microsoft," https://aka.ms/devicessustainability, p. 58. Accessed 9 October 2019. 
*Microsoft (2017), "Social and Environmental Accountability 2017," http://download.microsoft.com/download/0/0/6/00604579-134B-4D0E-97C3-D525DFB7890A/Microsoft_Devices_Social_and_Environmental_Accountability_FY17.pdf, p. 8. Accessed 15 October 2019. </t>
  </si>
  <si>
    <t>Not disclosed. The company states "we do screen any new supplier that is deemed critical or provides on-site services to our factories." However, it is not clear that the screening includes forced labor.</t>
  </si>
  <si>
    <t xml:space="preserve">Texas Instruments, "2018 Corporate Citizenship Report: Global Reporting Initiative Index," http://www.ti.com/lit/ml/sszo050a/sszo050a.pdf, p. 15. Accessed 9 October 2019. </t>
  </si>
  <si>
    <t xml:space="preserve">Infineon Technologies (2018), "Sustainability at Infineon," https://www.infineon.com/dgdl/Sustainability+at+Infineon+2018.pdf?fileId=5546d461673c11be01673c2964ad0000, p. 33. Accessed 10 October 2019. </t>
  </si>
  <si>
    <r>
      <t xml:space="preserve">(1) The company states that its code is included in standard contracts with suppliers. </t>
    </r>
    <r>
      <rPr>
        <sz val="11"/>
        <color theme="9"/>
        <rFont val="Calibri"/>
        <family val="2"/>
        <scheme val="minor"/>
      </rPr>
      <t xml:space="preserve">The company also discloses its purchase order terms and conditions per country, which include a clause requiring compliance with the supplier code of conduct and manual. Its master supplier services agreement also incorporates the supplier code of conduct. </t>
    </r>
    <r>
      <rPr>
        <sz val="11"/>
        <rFont val="Calibri"/>
        <family val="2"/>
        <scheme val="minor"/>
      </rPr>
      <t xml:space="preserve">While Microsoft's supplier code of conduct prohibits forced labor, child labor, and discrimination, it limits the right to freedom of association to accordance with local law only.  
(2) Not disclosed. 
(3) </t>
    </r>
    <r>
      <rPr>
        <sz val="11"/>
        <color theme="9"/>
        <rFont val="Calibri"/>
        <family val="2"/>
        <scheme val="minor"/>
      </rPr>
      <t>Microsoft reports that its Responsible Sourcing of Raw Materials policy extends the requirements of its supplier code of conduct to raw material extraction, and reports that it requires suppliers to integrate the responsible sourcing requirements in their own sourcing practices and contracts</t>
    </r>
    <r>
      <rPr>
        <sz val="11"/>
        <rFont val="Calibri"/>
        <family val="2"/>
        <scheme val="minor"/>
      </rPr>
      <t>. Microsoft's supplier code addresses the ILO core labor standards, but limits the right to freedom of association to conformance with local law only.</t>
    </r>
  </si>
  <si>
    <t xml:space="preserve">(1) *Microsoft (2018), "Microsoft Modern Slavery and Human Trafficking Statement Fiscal Year 2018," http://download.microsoft.com/download/5/F/A/5FAB2AC0-0421-4EEB-A57C-CE7D297126A9/Microsoft_Modern_Slavery_and_Human_Trafficking_Statement_Fiscal_Year_2018.pdf, p. 7. Accessed 8 October 2019. 
*Microsoft, "Microsoft Purchasing Terms and Conditions," https://www.microsoft.com/en-us/procurement/contracting-terms-conditions.aspx?activetab=pivot1:primaryr4. Accessed 14 October 2019. 
*Microsoft, "Master Supplier Services Agreement," https://aka.ms/mscommssa. Accessed 14 October 2019. 
(3) *Microsoft (2019), "Devices sustainability at Microsoft," https://aka.ms/devicessustainability, p. 43. Accessed 9 October 2019. 
*Microsoft (2019), "Responsible Sourcing of Raw Materials Policy," https://query.prod.cms.rt.microsoft.com/cms/api/am/binary/RE2GhJv. Accessed 9 October 2019. </t>
  </si>
  <si>
    <t xml:space="preserve">(1) Texas Instruments reports that it communicates its standards and expectations for ethical labor practices including human trafficking and forced labor through purchase orders and supplier contracts. It also states that the supplier code of conduct is "communicated to our suppliers in our contracts, [and] purchase order terms and conditions." The company discloses its purchase order terms and conditions, which reference the supplier code. The company's supplier code of conduct addresses the ILO core labor standards but limits the right to freedom of association to conformance with local law only. 
(2) Not disclosed. 
(3) Not disclosed. </t>
  </si>
  <si>
    <t xml:space="preserve">*Texas Instruments, "TI Corporate Citizenship Topic Brief: Supply Chain Management," http://www.ti.com/lit/ml/sszo037/sszo037.pdf, p. 4. Accessed 9 October 2019. 
*Texas Instruments, "Texas Instruments Incorporated Terms and Conditions of Purchase," https://wpl.ext.ti.com/terms/Documents/TI%20Terms%20and%20Conditions%20of%20Purchase_291015.pdf. Accessed 18 October 2019. </t>
  </si>
  <si>
    <r>
      <t xml:space="preserve">(1) Not disclosed. 
(2) Microsoft's supplier code states that suppliers should only use recruiters "that are trained and which comply with international standards, local labor laws of the countries in which the recruitment takes place, or </t>
    </r>
    <r>
      <rPr>
        <b/>
        <sz val="11"/>
        <rFont val="Calibri"/>
        <family val="2"/>
        <scheme val="minor"/>
      </rPr>
      <t>Microsoft requirements, whichever are stricter</t>
    </r>
    <r>
      <rPr>
        <sz val="11"/>
        <rFont val="Calibri"/>
        <family val="2"/>
        <scheme val="minor"/>
      </rPr>
      <t>." However, it does not disclose that employment agencies are required to comply with its standards. 
(3) Not disclosed.</t>
    </r>
  </si>
  <si>
    <t xml:space="preserve">Microsoft (2019), "Supplier Code of Conduct," https://www.microsoft.com/en-us/procurement/supplier-conduct.aspx, p. 5. Accessed 8 October 2019. </t>
  </si>
  <si>
    <t xml:space="preserve">(1) Hitachi's procurement guidelines state that workers shall not be required to pay fees.
(2) The company also states that where fees are found to have been paid, they must be repaid to workers. However, the company does not disclose evidence of repayment of fees to workers in its supply chains. 
</t>
  </si>
  <si>
    <t xml:space="preserve">(1) Microsoft's supplier code states that "recruitment fees or other similar fees charged to workers and payable to the employer or recruiting agent are strictly prohibited." It further states that supplier contracts with agencies must specify that recruitment fees shall not be charged to workers.
(2) The code also states that suppliers must repay fees to workers where such fees have been paid.  
Microsoft reports that in financial year 2019 it discovered two incidents where migrant workers had paid recruitment fees at a factory in Taiwan. It discovered these through audit and states the issues "were successfully closed through clarification of SEA forced labor requirements," that its responsible sourcing team provided consultation support to strengthen the supplier's management system, and that 100% of fees were repaid to the migrant workers. </t>
  </si>
  <si>
    <t xml:space="preserve">(1-2) *Microsoft (2019), "Supplier Code of Conduct," https://www.microsoft.com/en-us/procurement/supplier-conduct.aspx. Accessed 8 October 2019. 
* Microsoft (June 2019), "Supplier social and environmental accountability manual excerpt," http://download.microsoft.com/download/8/F/D/8FDD6E5B-F195-48D3-B59E-876306BF4586/H2050_Excerpt.pdf, p. 14. Accessed 14 October 2019.
(2) Microsoft (2019), "Devices sustainability at Microsoft," https://aka.ms/devicessustainability, p. 73. Accessed 9 October 2019. </t>
  </si>
  <si>
    <t xml:space="preserve">(1) Texas Instruments' supplier code states that workers shall not be required to pay recruitment or related fees for employment. 
(2) The code also states that if fees are found to have been paid by workers, they must be repaid to the worker. However, the company does not disclose evidence that fees have been repaid to workers in its supply chains. </t>
  </si>
  <si>
    <t xml:space="preserve">Texas Instruments (January 2018), "Supplier Code of Conduct," https://wpl.ext.ti.com/Content/File/17. Accessed 9 October 2019. </t>
  </si>
  <si>
    <t xml:space="preserve">Hitachi (2018), "Sustainability Report 2018", http://www.hitachi.com/sustainability/download/pdf/en_sustainability2018.pdf, p. 55 and 78. Accessed 10 October 2019. </t>
  </si>
  <si>
    <t>(1)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9. Accessed 8 October 2019. 
(2) *Microsoft (June 2019), "Supplier social and environmental accountability manual excerpt," http://download.microsoft.com/download/8/F/D/8FDD6E5B-F195-48D3-B59E-876306BF4586/H2050_Excerpt.pdf, p. 14. Accessed 14 October 2019.</t>
  </si>
  <si>
    <t xml:space="preserve">(1) Not disclosed. Texas Instruments states that it assesses and audits all of its labor agents particularly in high risk countries such as Malaysia and Taiwan. However, this appears to refer to labor agents used for the company's own operations, rather than those used by its suppliers. 
(2) Not disclosed. The company reports that it is a member of the Responsible Labor Initiative, but does not disclose any further detail. </t>
  </si>
  <si>
    <t xml:space="preserve">(1-2) Texas Instruments (May 2019), "Anti-Human Trafficking Statement," http://www.ti.com/lit/ml/sszo047b/sszo047b.pdf, p. 3 and 2. Accessed 9 October 2019. </t>
  </si>
  <si>
    <t xml:space="preserve">(1-2) Hitachi (2018), "Hitachi Group CSR Procurement Guideline," http://www.hitachi.com/procurement/csr/csr/__icsFiles/afieldfile/2019/07/31/HSC_CSR_GB_E.pdf. Accessed 11 October 2019. 
(3) Hitachi (2018), "Sustainability Report 2018", http://www.hitachi.com/sustainability/download/pdf/en_sustainability2018.pdf, p. 78. Accessed 10 October 2019. </t>
  </si>
  <si>
    <t xml:space="preserve">(1) The company's supplier code states that suppliers must disclose basic information on the key terms and conditions of employment in a format and language accessible to the worker before the worker begins employment. However, it does not disclose evidence of implementation of this policy provision.
(2) Microsoft's supplier code states that are prohibiting access to or withholding identity papers including passports and work permits. However, it does not disclose evidence of implementation of this policy provision.
(3) Not disclosed. 
The company discloses conducting MIgrant Parenting training, but does not report details of this training and its outcomes. </t>
  </si>
  <si>
    <t xml:space="preserve">*Microsoft (2019), "Supplier Code of Conduct," https://www.microsoft.com/en-us/procurement/supplier-conduct.aspx, p. 5. Accessed 8 October 2019. 
*Microsoft, "Responsible Sourcing," https://www.microsoft.com/en-us/responsible-sourcing. Accessed 14 October 2019. </t>
  </si>
  <si>
    <t>(1) The company's supplier code states that workers must be provided with "a written employment agreement in their native language that contains a description of terms and conditions of employment prior to the worker departing from his or her country of origin." However, the company does not disclose evidence of how this policy provision is implemented. 
(2) The code prohibits the retention of workers' passports and identification documents. However, the company does not disclose evidence of how this policy provision is implemented. 
(3) Not disclosed.</t>
  </si>
  <si>
    <t xml:space="preserve">(1) *Microsoft (2019), "Supplier Code of Conduct," https://www.microsoft.com/en-us/procurement/supplier-conduct.aspx, p. 5. Accessed 8 October 2019. 
*Microsoft, "Standards of supplier conduct at Microsoft: supplier code of conduct training program," https://www.microsoft.com/en-us/procurement/supplier-conduct.aspx?activetab=pivot:primaryr5. Accessed 14 October 2019. 
(2) Microsoft (2018), "Additional Disclosure," https://www.business-humanrights.org/sites/default/files/2018-04%20KTC%20ICT_Additional%20disclosure%202018%20-%20Microsoft.pdf. Accessed 14 October 2019.
(3-4) Microsoft, "Responsible Sourcing," https://www.microsoft.com/en-us/responsible-sourcing. Accessed 14 October 2019. </t>
  </si>
  <si>
    <t xml:space="preserve">Infineon Technologies (March 2019), "Slavery and Human Trafficking Statement," https://www.infineon.com/dgdl/Infineon+Slavery+and+Human+Trafficking+Statement_March+2019.pdf?fileId=5546d461694c91a7016981d611190012. Accessed 10 October 2019. 
Infineon, "Integrity Line," https://www.bkms-system.net/bkwebanon/report/clientInfo?cin=9inf6&amp;language=eng. Accessed 11 October 2019. </t>
  </si>
  <si>
    <t xml:space="preserve">(1) *Microsoft (2019), "Devices sustainability at Microsoft," https://aka.ms/devicessustainability, p. 71 and 72.  Accessed 9 October 2019. 
*Microsoft, "Microsoft runs on trust," https://www.microsoft.com/en-us/legal/compliance/integrity. Accessed 14 October 2019. 
*Microsoft, "Microsoft Global Human Rights", https://www.microsoft.com/en-us/corporate-responsibility/human-rights-statement. Accessed 14 October 2019. 
(2)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4. Accessed 8 October 2019. 
(3) Microsoft (2018), "Additional Disclosure," https://www.business-humanrights.org/sites/default/files/2018-04%20KTC%20ICT_Additional%20disclosure%202018%20-%20Microsoft.pdf. Accessed 14 October 2019.
(4) Microsoft (2019), "Devices sustainability at Microsoft," https://aka.ms/devicessustainability, p. 71.  Accessed 9 October 2019. 
(5) Microsoft (2019), "Devices sustainability at Microsoft," p. 71.  </t>
  </si>
  <si>
    <t xml:space="preserve">(1-2) *Texas Instruments (May 2019), "Anti-Human Trafficking Statement," http://www.ti.com/lit/ml/sszo047b/sszo047b.pdf, p. 4. Accessed 9 October 2019. 
*Texas Instruments (2018), "Doing business with TI," https://wpl.ext.ti.com/Content/File/37. Accessed 9 October 2019. </t>
  </si>
  <si>
    <t xml:space="preserve">The company states that it uses audits "based on the international SA8000 certification standard." 
(1) The company uses SA 8000 auditing standard, which includes a combination of announced and unannounced audits.
(2) The company uses SA 8000 auditing standard, which includes a review of relevant documents such as employment contracts, wage records and personnel files.
(3) The company uses SA 8000 auditing standard, which includes interviews with workers, however there is no indication that interviews are undertaken off-site.
(4) The company uses the SA 8000 auditing standard which requires auditors to look at both worksites and dormitories.
(5) Not disclosed. </t>
  </si>
  <si>
    <t>(1) Hitachi (2018), "Sustainability Report 2018", http://www.hitachi.com/sustainability/download/pdf/en_sustainability2018.pdf, p. 78. Accessed 10 October 2019. 
(4-5) Hitachi (2018), "Sustainability Report 2018", p. 78.</t>
  </si>
  <si>
    <t xml:space="preserve">(1-3) Not disclosed.
(4) Not disclosed. The company states that it has not used independent or third party audits. 
(5) Not disclosed. </t>
  </si>
  <si>
    <t xml:space="preserve">(1) Hitachi discloses that where suppliers with nonconformances were identified, they were asked to submit improvement action plans. It states that it will work with the suppliers to advise them until they have implemented the improvement action plans. 
(2-4) Not disclosed. </t>
  </si>
  <si>
    <t xml:space="preserve">(1) Hitachi (2018), "Sustainability Report 2018", http://www.hitachi.com/sustainability/download/pdf/en_sustainability2018.pdf, p. 78. Accessed 10 October 2019. 
</t>
  </si>
  <si>
    <t xml:space="preserve">*Infineon Technologies (March 2019), "Slavery and Human Trafficking Statement," https://www.infineon.com/dgdl/Infineon+Slavery+and+Human+Trafficking+Statement_March+2019.pdf?fileId=5546d461694c91a7016981d611190012. Accessed 10 October 2019. 
*Infineon Technologies, "Supplier Management," https://www.infineon.com/cms/en/about-infineon/company/purchasing/supplier-management/. Accessed 10 October 2019. </t>
  </si>
  <si>
    <t>(1-2) Microsoft, "Microsoft responsible sourcing: non-conformance data," https://msit.powerbi.com/view?r=eyJrIjoiZDQ0NGEwNWMtMjM3MC00YTM4LWJhNDMtMDU0YjY4NjQ4YTM0IiwidCI6IjcyZjk4OGJmLTg2ZjEtNDFhZi05MWFiLTJkN2NkMDExZGI0NyIsImMiOjV9. Accessed 14 October 2019. 
(3) Microsoft (2019), "Devices sustainability at Microsoft," https://aka.ms/devicessustainability, p. 54. Accessed 9 October 2019. 
(4) Microsoft (2018), "Additional Disclosure," https://www.business-humanrights.org/sites/default/files/2018-04%20KTC%20ICT_Additional%20disclosure%202018%20-%20Microsoft.pdf. Accessed 14 October 2019.</t>
  </si>
  <si>
    <t xml:space="preserve">(1-3) Texas Instruments, "TI Corporate Citizenship Topic Brief: Supply Chain Management," http://www.ti.com/lit/ml/sszo037/sszo037.pdf, p. 6. Accessed 9 October 2019. 
(4) Texas Instruments (May 2019), "Anti-Human Trafficking Statement," http://www.ti.com/lit/ml/sszo047b/sszo047b.pdf, p. 3. Accessed 9 October 2019. </t>
  </si>
  <si>
    <t>(1) Not disclosed.</t>
  </si>
  <si>
    <t xml:space="preserve">(1) Not disclosed. The company states that its compliance officer looks into reports made to its online portal. However, no detail is disclosed as to the process for providing remedy, or timeframes for dealing with allegations. </t>
  </si>
  <si>
    <t xml:space="preserve">Infineon Technologies, "Business Conduct Guidelines," https://www.infineon.com/dgdl/INFIN+Brosch%C3%BCre+BCG+EN_V1.pdf?fileId=5546d46154530942015470cebd78006d, p. 24. Accessed 10 October 2019. </t>
  </si>
  <si>
    <t>Microsoft (2018), "Microsoft Modern Slavery and Human Trafficking Statement Fiscal Year 2018," http://download.microsoft.com/download/5/F/A/5FAB2AC0-0421-4EEB-A57C-CE7D297126A9/Microsoft_Modern_Slavery_and_Human_Trafficking_Statement_Fiscal_Year_2018.pdf, p. 15. Accessed 8 October 2019. 
Microsoft (2018), "Additional Disclosure," https://www.business-humanrights.org/sites/default/files/2018-04%20KTC%20ICT_Additional%20disclosure%202018%20-%20Microsoft.pdf. Accessed 14 October 2019.</t>
  </si>
  <si>
    <t>(1) Not disclosed. Texas Instruments states that all reports made to its ethics and compliance office will be investigated, but does not disclose any detail on the process.</t>
  </si>
  <si>
    <t xml:space="preserve">Texas Instruments (May 2019), "Anti-Human Trafficking Statement," http://www.ti.com/lit/ml/sszo047b/sszo047b.pdf, p. 4. Accessed 9 October 2019. </t>
  </si>
  <si>
    <t>Dell (2019), "FY 2018 Corporate Social Responsibility Report", https://corporate.delltechnologies.com/content/dam/delltechnologies/assets/corporate/pdf/progress-made-real-reports/dell-fy19-csr-report.pdf, pp. 8 and 23.</t>
  </si>
  <si>
    <t>https://www.modernslaveryregistry.org/companies/7307-dell-inc</t>
  </si>
  <si>
    <t>Hexagon Metrology Limited (subsidiary), https://www.modernslaveryregistry.org/companies/29769-hexagon-metrology-limited.</t>
  </si>
  <si>
    <t>https://www.modernslaveryregistry.org/companies/9366-panasonic-uk-limited</t>
  </si>
  <si>
    <t>Dell's most recent UK Modern Slavery Act statement was published in July 2019 and is a joint UK Modern Slavery Act statement and California Transparency in Supply Chains Act disclosure. It is its fourth published statement.</t>
  </si>
  <si>
    <t>Dell (July 2019), "Statement Against Slavery and Human Trafficking",  https://i.dell.com/sites/doccontent/corporate/corp-comm/en/Documents/dell-california-trafficking.pdf, p.1.</t>
  </si>
  <si>
    <t>The company has published one UK Modern Slavery Act statement, dated 1 November 2018.</t>
  </si>
  <si>
    <t>Hexagon (1 November 2018), "Modern Slavery Statement", https://www.hexagonmi.com/-/media/Files/Hexagon/Hexagon%20MI/Regional%20Downloads/EMEA/CO%20UK/Hexagon-MI-UK-Modern_Slavery_Statement_02112018_en.ashx?la=en-GB&amp;hash=FCAD0C6C96425DF4681F464114DB94FE.</t>
  </si>
  <si>
    <t>Panasonic UK Limited's (subsidiary) most recent UK Modern Slavery Act statement is dated 2019. It is its fourth published statement</t>
  </si>
  <si>
    <t xml:space="preserve">Panasonic (2019), "Slavery and Human Trafficking Statement 2019", https://www.panasonic.com/content/dam/Panasonic/uk/en/static-page/2019-PUK-MSA-statement-190927.pdf. </t>
  </si>
  <si>
    <t>Dell's most recent California Transparency in Supply Chains Act disclosure was published in July 2019 and is a joint UK Modern Slavery Act statement and California Transparency in Supply Chains Act disclosure. It is its second published California Transparency in Supply Chains Act disclosure.</t>
  </si>
  <si>
    <t>Panasonic Avionics Corporation's (subsidiary) most recent California Transparency in Supply Chains Act disclosure is dated 2019. It is a joint UK Modern Slavery Act statement and California Transparency in Supply Chains Act disclosure and is its third published disclosure.</t>
  </si>
  <si>
    <t>Panasonic Avionics Corporation (2019), "California Transparency in Supply Chains Act Disclosure and Slavery and Human Trafficking Statement 2019", https://www-media.panasonic.aero/2019/10/2019-PAC-Modern-Slavery-Statement-FINALSigned.pdf.</t>
  </si>
  <si>
    <t xml:space="preserve">Dell discloses that, "[f]orced, bonded (including debt bondage) or indentured labor, involuntary prison labor, slavery or trafficking of persons of any age shall not be used at any tier of the supply chain." </t>
  </si>
  <si>
    <t>Dell (revised December 2017), "Dell Supplier Principles", https://i.dell.com/sites/doccontent/corporate/corp-comm/en/Documents/dell-supplier-principles.pdf, p. 2.</t>
  </si>
  <si>
    <t xml:space="preserve">Hexagon discloses that it "does not tolerate forced or involuntary labor in any form".
</t>
  </si>
  <si>
    <t>Hexagon, (6 May 2019), "Code of Business Conduct and Ethics", https://investors.hexagon.com/~/media/Files/H/Hexagon-IR/documents/2019_Code_of_Conduct_eng.pdf, p. 2.</t>
  </si>
  <si>
    <t xml:space="preserve">Panasonic discloses that it has "a zero-tolerance approach to Modern Slavery and [it is] committed to acting ethically and with integrity in all [its] business dealings and relationships and to implementing and enforcing effective systems and controls to ensure Modern Slavery is not taking place anywhere in our own business or in any of our supply chains." </t>
  </si>
  <si>
    <t>Panasonic (undated), "Respect for Human Rights: Initiatives Relating to Global Standards, Legislation, Regulations, and so Forth", https://www.panasonic.com/global/corporate/sustainability/human_rights/global_standards.html#anti-slavery. Accessed 17 October 2019.</t>
  </si>
  <si>
    <t>Not disclosed. Xiaomi discloses that it "is committed to responsible business practices and to high standards of ethical behavior. We also hold our suppliers to high standards of excellence defined in governing laws, recognized international standards and conventions." However, it does not disclose a supplier code of conduct or a relevant policy prohibiting forced labor in its supply chains.</t>
  </si>
  <si>
    <t>Xiaomi (undated), "Environment", https://www.mi.com/global/about/environment. Accessed 21 October 2019.</t>
  </si>
  <si>
    <t>(1)*Hexagon, (6 May 2019), "Code of Business Conduct and Ethics", https://investors.hexagon.com/~/media/Files/H/Hexagon-IR/documents/2019_Code_of_Conduct_eng.pdf, pp. 2 and 6.
*Hexagon (March 2019), "Sustainability Report 2018", https://vp208.alertir.com/afw/files/press/hexagon/HEXAGON_Sustainability_Report_2018.pdf, p. 23
(3) "Sustainability Report 2018", p. 17.</t>
  </si>
  <si>
    <t>(1) Hexagon (March 2019), "Sustainability Report 2018", https://vp208.alertir.com/afw/files/press/hexagon/HEXAGON_Sustainability_Report_2018.pdf, p. 17.
(2) Hexagon, (6 May 2019), "Code of Business Conduct and Ethics", https://investors.hexagon.com/~/media/Files/H/Hexagon-IR/documents/2019_Code_of_Conduct_eng.pdf, p. 9.</t>
  </si>
  <si>
    <t>(1) Hexagon (March 2019), "Sustainability Report 2018", https://vp208.alertir.com/afw/files/press/hexagon/HEXAGON_Sustainability_Report_2018.pdf, pp. 17 and 19.</t>
  </si>
  <si>
    <t>(1) Not disclosed.
(2) Dell discloses that it is a member of the RBA. It also discloses working with “industry peers and the Responsible Labor Initiative to help prevent recruitment fees in the electronics supply chain” in collaboration with the Fair Hiring Initiative and its peers “to provide an in-person training to factory management and their labor agents on the risks and indicators of forced labor and unethical recruitment practices."</t>
  </si>
  <si>
    <t>(2)*Dell (undated), "Accountability", https://corporate.delltechnologies.com/en-gb/social-impact/advancing-sustainability/sustainable-supply-chain/accountability.htm. Accessed 16 October 2019.
*Dell (2018), "Supply Chain Sustainability Progress", https://corporate.delltechnologies.com/content/dam/delltechnologies/assets/corporate/pdf/progress-made-real-reports/scs-report-2018.pdf, p. 12.</t>
  </si>
  <si>
    <t>(1) Dell provides a list of original design manufacturers, final assembly, and direct material first tier suppliers which covers at least 95% of its spend during fiscal year 2018, including names and addresses.
(2) Dell discloses that it requires suppliers to report using the Responsible Mineral Initiative's Conflict Minerals Reporting Template. It provides a list of smelters used including names and addresses.
(3) It also discloses a list of countries from which Dell products containing 3TG may have originated using the reasonable country of origin enquiry.
(4) Not disclosed.</t>
  </si>
  <si>
    <t xml:space="preserve">(1) Dell (updated May 2019), "Dell Suppliers", https://i.dell.com/sites/doccontent/corporate/corp-comm/en/Documents/dell-suppliers.pdf?newtab=true&amp;newtab=true. 
(2) *Dell (revised December 2017), "Dell Supplier Principles", https://i.dell.com/sites/doccontent/corporate/corp-comm/en/Documents/dell-supplier-principles.pdf, p. 3. 
*Dell (2017), "Responsible Sourcing: Raw Materials Sourcing Report", https://i.dell.com/sites/doccontent/corporate/corp-comm/en/Documents/sourcing-report.pdf?newtab=true, pp. 18-26.
(3) "Responsible Sourcing: Raw Materials Sourcing Report", p. 27. </t>
  </si>
  <si>
    <t>(1) Not disclosed.
(2) Not disclosed. In relation to conflict minerals, Hexagon discloses working closely with suppliers “to collect all necessary data as proof of strict compliance”. It discloses that it requires all suppliers to complete a Conflict Mineral Report Template, provided by the RMI. It further discloses that it is “in the process of implementing an online tool for all areas to ensure that the issue is managed in a robust and strict way." However, it does not disclose any of the details of smelters which it gathers from these processes.
(3)-(4) Not disclosed.</t>
  </si>
  <si>
    <t>(2) Hexagon (March 2019), "Sustainability Report 2018", https://vp208.alertir.com/afw/files/press/hexagon/HEXAGON_Sustainability_Report_2018.pdf, p. 23.</t>
  </si>
  <si>
    <t>Panasonic (2019), "Sustainability Data Book 2019", https://www.panasonic.com/global/corporate/sustainability/pdf/sdb2019e.pdf#page=154, p. 120-121.</t>
  </si>
  <si>
    <t>(1) Dell (July 2019), "Statement Against Slavery and Human Trafficking",  https://i.dell.com/sites/doccontent/corporate/corp-comm/en/Documents/dell-california-trafficking.pdf, p.1.</t>
  </si>
  <si>
    <t xml:space="preserve">(1) Not disclosed.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(2) Not disclosed.
</t>
  </si>
  <si>
    <t>(1) Hexagon (March 2019), "Sustainability Report 2018", https://vp208.alertir.com/afw/files/press/hexagon/HEXAGON_Sustainability_Report_2018.pdf, p. 18</t>
  </si>
  <si>
    <t>(1) Panasonic (1 July 2018), "Supply Chain CSR Promotion Guidelines", https://www.panasonic.com/global/corporate/management/procurement/for-suppliers/pdf/guideline_E.pdf, p. 2.</t>
  </si>
  <si>
    <t>Hexagon discloses that in selecting suppliers it gives “particular preference to suppliers that are in the forefront of environmental focus and work and that live up to the goals and values expressed in the United Nations Global Compact’s ten principles in the areas of human rights, labour rights, environment and anti-corruption." It also discloses that one of the aspects on which it selects suppliers is “whether the supplier has practices in place to ensure they adhere to Hexagon Code of Business Conduct and Ethics” which includes provisions on forced labor. However, the company does not disclose outcomes on this process.</t>
  </si>
  <si>
    <t xml:space="preserve">*Hexagon, (6 May 2019), "Code of Business Conduct and Ethics", https://investors.hexagon.com/~/media/Files/H/Hexagon-IR/documents/2019_Code_of_Conduct_eng.pdf, p. 6.
*Hexagon (March 2019), "Sustainability Report 2018", https://vp208.alertir.com/afw/files/press/hexagon/HEXAGON_Sustainability_Report_2018.pdf, p. 23.
</t>
  </si>
  <si>
    <t>(1) Dell discloses that its Supplier Principles, which include provisions to address forced labor, human trafficking and child labor, form part of its standard contract language for all suppliers. However, it does not appear include the right to freedom of association and collective bargaining within these principles.
(2)-(3) Not disclosed.</t>
  </si>
  <si>
    <t>(1)*Dell (July 2019), "Statement Against Slavery and Human Trafficking",  https://i.dell.com/sites/doccontent/corporate/corp-comm/en/Documents/dell-california-trafficking.pdf, p.1.
*Dell (revised December 2017), "Dell Supplier Principles", https://i.dell.com/sites/doccontent/corporate/corp-comm/en/Documents/dell-supplier-principles.pdf.</t>
  </si>
  <si>
    <t>(1) The company discloses that it "enters into a standard purchase agreement that includes CSR related matters, such as human rights, safe working environment, and environmental consciousness" and that this agreement is based on its procurement policy which includes the ILO core labor standards but limits the right to freedom of association to compliance with local laws. The company does not disclose the language used in contracts.
(2)-(3) Not disclosed.</t>
  </si>
  <si>
    <t>(1) Dell (April 2015), "Dell Vulnerable Worker Policy", https://i.dell.com/sites/doccontent/corporate/corp-comm/en/Documents/vulnerable-worker-policy.pdf, p. 2.
(2) Dell (July 2019), "Statement Against Slavery and Human Trafficking",  https://i.dell.com/sites/doccontent/corporate/corp-comm/en/Documents/dell-california-trafficking.pdf, p.1.</t>
  </si>
  <si>
    <t>(1) Panasonic discloses that it "requests" suppliers to establish a policy that "suppliers, manpower supply companies, and staffing agents shall not collect any recruitment fees from workers." It also discloses that it "has established items to be checked that include ensuring that Panasonic-affiliated entities are not allowing temp agencies to collect any fees". However, it is not clear that this applies to its supply chains and it does not establish who should bear the cost.
(2) Not disclosed.</t>
  </si>
  <si>
    <t>(1) Panasonic (undated), "Respect for Human Rights: Efforts Concerning Human Rights", https://www.panasonic.com/global/corporate/sustainability/human_rights/approach.html#freedom. Accessed 17 October 2019.
*Panasonic (1 July 2018), "Supply Chain CSR Promotion Guidelines", https://www.panasonic.com/global/corporate/management/procurement/for-suppliers/pdf/guideline_E.pdf, p. 6.</t>
  </si>
  <si>
    <t>Panasonic "requests" suppliers to establish a policy that provides that "suppliers, manpower supply companies, and staffing agents...are not retaining workers’ passports or identification documents, as well as ensuring that they are providing workers with employment contracts, including terms of employment, in those workers’ native languages."
(1) See above. However, it does not demonstrate implementation of this policy.
(2) See above. However, it does not demonstrate implementation of this policy.
(3) Not disclosed.</t>
  </si>
  <si>
    <t>(1) Panasonic (1 July 2018), "Supply Chain CSR Promotion Guidelines", https://www.panasonic.com/global/corporate/management/procurement/for-suppliers/pdf/guideline_E.pdf, p. 18.</t>
  </si>
  <si>
    <t xml:space="preserve">(1) *Hexagon, (6 May 2019), "Code of Business Conduct and Ethics", https://investors.hexagon.com/~/media/Files/H/Hexagon-IR/documents/2019_Code_of_Conduct_eng.pdf, p. 9.
*Hexagon (March 2019), "Sustainability Report 2018", https://vp208.alertir.com/afw/files/press/hexagon/HEXAGON_Sustainability_Report_2018.pdf, p. 18.
</t>
  </si>
  <si>
    <t>(1)*Panasonic (1 July 2018), "Supply Chain CSR Promotion Guidelines", https://www.panasonic.com/global/corporate/management/procurement/for-suppliers/pdf/guideline_E.pdf, p. 18.
*Panasonic (2019), "Sustainability Data Book 2019", https://www.panasonic.com/global/corporate/sustainability/pdf/sdb2019e.pdf#page=154, p. 117.</t>
  </si>
  <si>
    <t xml:space="preserve">(1) Not disclosed. Xiaomi discloses having a "Corporation Integrity Hotline" through which reported violations can be submitted. However, it does not appear to be open to reported violations within its supply chains.
(2)-(5) Not disclosed. </t>
  </si>
  <si>
    <t>Xiaomi (undated), "Xiaomi Corporation Integrity Hotline powered by Convercent",  https://app.convercent.com/en-us/LandingPage/7babb18e-bdd3-e811-80e6-000d3ab6ebad</t>
  </si>
  <si>
    <t>(1) Hexagon (March 2019), "Sustainability Report 2018", https://vp208.alertir.com/afw/files/press/hexagon/HEXAGON_Sustainability_Report_2018.pdf, p. 23.
(4) Hexagon (March 2019), "Sustainability Report 2018", https://vp208.alertir.com/afw/files/press/hexagon/HEXAGON_Sustainability_Report_2018.pdf, pp. 18 and 23.</t>
  </si>
  <si>
    <t>(1) Not disclosed. Panasonic discloses requesting a self-assessment from 3,000 suppliers in 2019 and that it "checked conditions on the ground" at four Thai suppliers and three Chinese suppliers in 2018. However, it does not disclose the percentage of suppliers monitored annually. 
(2)-(5) Not disclosed.</t>
  </si>
  <si>
    <t>(1) Panasonic (2019), "Sustainability Data Book 2019", https://www.panasonic.com/global/corporate/sustainability/pdf/sdb2019e.pdf#page=154, p. 119.</t>
  </si>
  <si>
    <t>(1) and (3) Hexagon (March 2019), "Sustainability Report 2018", https://vp208.alertir.com/afw/files/press/hexagon/HEXAGON_Sustainability_Report_2018.pdf, p. 23.</t>
  </si>
  <si>
    <t>(1) Panasonic discloses that it "requests" suppliers to establish a corrective action process "for timely correction of deficiencies identified by assessments". However, it does not disclose additional details on this process.
(2)-(4) Not disclosed.</t>
  </si>
  <si>
    <t>(1) Panasonic (1 July 2018), "Supply Chain CSR Promotion Guidelines", https://www.panasonic.com/global/corporate/management/procurement/for-suppliers/pdf/guideline_E.pdf, p. 19.</t>
  </si>
  <si>
    <t>(2) The Guardian (21 November 2016), "Samsung and Panasonic accused over supply chain labour abuses in Malaysia". Accessed 21 October 2019. 
(3) The Guardian (9 May 2017), "Alleged labour abuses: Panasonic and Samsung reforms fall short, say activists",
https://www.theguardian.com/global-development/2017/may/09/panasonic-samsung-alleged-supply-chain-labour-abuses-reforms-fall-short-malaysia?utm_content=buffer9fa98&amp;utm_medium=social&amp;utm_source=twitter.com&amp;utm_campaign=buffer. Accessed 21 November 2019.</t>
  </si>
  <si>
    <t>Business &amp; Human Rights Resource Centre (25 March 2019), "Panasonic Did Not Respond", https://www.business-humanrights.org/en/panasonic-did-not-respond.</t>
  </si>
  <si>
    <t>Not disclosed. As a Full Member of the RBA, Cisco uses the RBA-ONLINE database to share audit reports and as an educational tool for employees and suppliers. Its Ethicsline also has a webform. However, neither of these mechanisms amount to efforts to eradicate forced labor or human trafficking by means of technology as the company has not itself developed technology solutions focused on these aspects.</t>
  </si>
  <si>
    <t xml:space="preserve">(1) Not disclosed. The company does not disclose details of a process for responding to allegations and providing remedy to workers. </t>
  </si>
  <si>
    <t xml:space="preserve">(2) Not disclosed. Hitachi discloses that it has made a request for corrective action and it has "received the reply that the requirement is made to Cal-Comp." However, it does not make clear that it has engaged with the stakeholders reportedly affected in the allegation.
(3) Not disclosed. The company does not report any remedial outcomes for workers. 
(4) Not disclosed. </t>
  </si>
  <si>
    <t xml:space="preserve">(2) Not disclosed. Infineon states that "the cases described are not consistent with ourself-commitment and requirements towards our supply chain." It states that it has addressed the concerns to the supplier. However, it is not clear that it has engaged with the affected stakeholders in the allegation. 
(3) Not disclosed. The company does not report any outcomes of remedy for the workers. 
(4) Not disclosed. </t>
  </si>
  <si>
    <t xml:space="preserve">Danwatch (2019), "Forced labor behind European electronics," https://danwatch.dk/en/undersoegelse/forced-labour-behind-european-electronics/. Accessed 11 October 2019. </t>
  </si>
  <si>
    <t xml:space="preserve">Not disclosed. The company has not disclosed a response to the allegation or any steps taken to address it. </t>
  </si>
  <si>
    <t>(2)-(4) Not disclosed.</t>
  </si>
  <si>
    <t>(1) Not disclosed. Panasonic disclosed that it would "consider" doing a more in-depth survey that does not rely solely on its suppliers information. However, it does not dislcose a process for responding to such allegations.</t>
  </si>
  <si>
    <t>(1)-(2) *Applied Materials (undated), "Leadership", http://www.appliedmaterials.com/company/about/leadership#executives. Accessed 27 August 2019.
*Applied Materials (undated), "Committee Composition", http://www.appliedmaterials.com/company/investor-relations/governance/committee-composition. Accessed 27 August 2019. 
*Applied Materials (undated), "Applied Materials CSR Report 2018", http://www.appliedmaterials.com/files/2018_csr_rev2.pdf, p. 6 and 17.
* Applied Materials, 2018 Additional Disclosure, https://www.business-humanrights.org/sites/default/files/2018-04%20KTC%20ICT_Applied%20Response.xlsx, accessed 23 October 2019.</t>
  </si>
  <si>
    <t>(1)-(2)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*Hewlett Packard Enterprise (undated), "Living Progress",  https://www.hpe.com/us/en/living-progress.html#latestInformation. Accessed 4 September 2019. 
*Hewlett Packard Enterprise (undated), "Leadership" https://www.hpe.com/uk/en/leadership.html. Accessed 4 September 2019.
*Hewlett Packard Enterprise (undated), "Board of Directors", https://investors.hpe.com/governance. Accessed 4 September 2019.
(2) HPE, Nominating, Governance and Social Responsibility Committee, https://investors.hpe.com/governance/committees/nominating-governance-and-social-responsibility-committee. Accessed 23 October 2019.</t>
  </si>
  <si>
    <t xml:space="preserve">(1) Hitachi states that the Chief Procurement Officer and procurement department is responsible for CSR supply chain management. The Chief Procurement Officer leads the company's Value Chain Integration Division, who discuss CSR supply chain policies and initiatives.  As this is disclosed within the company's procurement guidelines, it is implied this includes the company's supply chain standard addressing forced labor. 
The company also discloses a sustainability promotion division which organises sustainability promotion meetings and CSR meetings. 
Hitachi reports that its Executive Sustainability Committee "examined the opportunities and risks presented by the 17 sustainable development goals (SDGs)." It also states the committee is responsible for developing policies that address the social issues in the SDGs. 
(2) Not disclosed. The company's executive sustainability committee does not appear to comprise independent or non-executive directors. </t>
  </si>
  <si>
    <t>(1)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9 and 35. 
*Micron (undated), "Leadership", https://www.micron.com/about/our-company/leadership. Accessed 2 September 2019.
(2) *Micron (undated), "Accelerating Sustainability: 2019 Sustainability Report", https://www.micron.com/-/media/client/global/documents/general/about/sustainability_report_2019.pdf?la=en, p. 9. 
*Micron (18 January 2017), "Governance and Sustainability Committee", https://www.micron.com/about/our-commitment/operating-thoughtfully/governance/governance-and-sustainability-committee.</t>
  </si>
  <si>
    <t xml:space="preserve">(1) Microsoft discloses that it has a human rights group established in 2018 to focus on responsible sourcing. This includes experts from its social and environmental accountability team, indirect procurement, cloud supply chain, and the human rights team. It states that this team develops cross-company strategies. Further, the company states that the "social and environmental accountability [SEA] team within the Microsoft Experience and Devices Group is responsible for SEA programs that include human rights responsibilities for device packaging and hardware suppliers." The company's SEA program includes its supplier code of conduct (which covers forced labor). 
Additionally, the company reports that its Strategic Sourcing and Manufacturing staff have integrated responsible sourcing requirements into their business objectives. 
(2) Microsoft reports that the "Regulatory and Public Policy Committee of Microsoft’s Board of Directors is responsible for reviewing Microsoft's corporate responsibility policies and programs including human rights." This includes ethical business practices and responsible sourcing. However, no further detail is disclosed. </t>
  </si>
  <si>
    <t xml:space="preserve">(1) Sony discloses that its CSR and compliance groups, its employee &amp; general affairs groups, and procurement groups "take the lead in promoting responsible sourcing activities in cooperation with other related head office divisions." It states that the CSR group at its head office "formulates group-wide supply chain management policy. 
The company reports that the representative director and president of Sony Global Manufacturing &amp; Operations Corporation is responsible for implementing the supply chain management policy, with guidance from the corporate executive officer leading on production and procurement. 
The company also states that the Senior Executive Officer for CSR is responsible for the implementation of the supply chain code of conduct, as well as the senior executive officer for production and procurement. 
Sony also states that its CSR team is responsible for analyzing human rights risks throughout the business and supply chains, and reports to the CEO of CSR, who "works with relevant functions such as procurement, compliance, and employees to manage potential human rights issues related to Sony's business activities and supply chains." 
(2) Not disclosed. </t>
  </si>
  <si>
    <t>Not disclosed.
The company discloses a set of ethical corporate management practice principles, however they are available only in Taiwanese. 
Largan also discloses that the highest-level manager of the Administration Department serves as representative of "the CSR organization." This staff member is responsible for organizing a meeting every six months with representatives from all departments to jointly promote CSR and report the results to the Board of Directors. However, the company has not disclosed a supply chain policy that addresses forced labor and human trafficking and staff responsible for dealing with supply chain (forced) labor.</t>
  </si>
  <si>
    <t xml:space="preserve">(1) Murata discloses a CSR management committee, established on the basis of the company's CSR Charter, which addresses forced labor (elsewhere, the company states that it has asked its suppliers to comply with both the CSR Charter and its other expectations of suppliers). However, it does not give details on the responsibilities of the CSR management committee or whether it is responsible for implementing the company's supply chain human and labor rights policies.
[Additonally, Murata discloses that it has formulated a management system on human rights and labor and for implementing its policies, but references this in relation to its own worksites only, rather than its suppliers.]
(2) Murata discloses that its CSR management committee "mainly consists of Board of Directors." It states that the committee has had discussions regarding the prohibition of forced labor, but provides no further detail on whether the board has oversight of supply chain policies relating to forced labor, or on the board's discussions on the topic of forced labor. </t>
  </si>
  <si>
    <t xml:space="preserve">(1) The company reports that "specialists" at Infineon are responsible for reviewing the corporate social responsibility questionnaires (which include social and human rights criteria) which are distributed to suppliers. No further detail on responsibility for policies and standards relating to forced labor is disclosed. 
(2) Not disclosed. </t>
  </si>
  <si>
    <r>
      <t>(1) Not disclosed. Lam Research states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 It discloses that oversight for this program "requires an internal cross-functional team." However, it does not disclose further details on this responsibility and it does not specify that this includes responsibility for the day-to-day implementation of its supplier code of conduct (beyond the pilot project).</t>
    </r>
    <r>
      <rPr>
        <sz val="11"/>
        <color rgb="FFFF0000"/>
        <rFont val="Calibri"/>
        <family val="2"/>
        <scheme val="minor"/>
      </rPr>
      <t xml:space="preserve"> 
</t>
    </r>
    <r>
      <rPr>
        <sz val="11"/>
        <rFont val="Calibri"/>
        <family val="2"/>
        <scheme val="minor"/>
      </rPr>
      <t xml:space="preserve">
(2) Not disclosed. </t>
    </r>
  </si>
  <si>
    <t>(1) SK Hynix discloses having a “Partner Collaboration Team under the Purchase Strategy Team” and that “Global Compliance and CSM Promotion are in charge of fair practice and social environmental impact management of suppliers,” but it does not explicitly state that these teams hold responsibility for the implementation of its Supplier Code of Conduct.
(2) Not disclosed.</t>
  </si>
  <si>
    <t xml:space="preserve">(1) STMicroelectronics states that at corporate level, its supply chain team promotes sustainable sourcing "and develops long-term relationships by choosing suppliers and subcontractors with robust social and environmental standards and practices."
It also discloses that it has a Sustainability Council, responsible for managing the strategy and governance of sustainability, and that its President of Human Resources and Corporate Social Responsibility has overall responsibility for sustainability.  
It does not disclose further detail on responsibility for implementation of the RBA code of conduct (which covers forced labor). 
(2) Not disclosed. </t>
  </si>
  <si>
    <t>(1) Not disclosed.
(2) Amphenol discloses that its Code of Business Conduct and Ethics and its Anti-Human Trafficking &amp; Slavery Statement have been approved by its Board of Directors. It also notes that its "corporate sustainability initiatives are supported and reviewed by Amphenol's Board of Directors." However, it does not disclose ongoing oversight of supply chain labor policies, and details, such as how often the board is updated, who at the board is responsible, etc.</t>
  </si>
  <si>
    <t>(1) Not disclosed. The company discloses having an in-house team of legal and compliance professionals to ensure compliance with relevant policies. However, it does not give any specific details on responsibilities for the implementation of supply chain labor provisions.
(2) Not disclosed. [Hexagon discloses that its own code of conduct is approved by its board of directors, and while it strives for its suppliers to follow the code, this is not a uniform requirement for all of its suppliers.]</t>
  </si>
  <si>
    <t xml:space="preserve">(1) Not disclosed. 
(2) In its additional disclosure from 2018, the company states that the board of directors approved its UK Modern Slavery Statement as well as "supply chain policy addressing human trafficking and forced labor." However, it does not outline a regular review process by the board for that policy, or whether the board has oversight. </t>
  </si>
  <si>
    <t>(1) [The company has established a Global Social and Environmental Responsibility (SER) Committee to ensure that SER policy (which includes forced labor, but does not apply to upstream suppliers) is implemented. It also discloses that the Group’s spokesperson and special assistant to the CEO, Louis Woo, acts as Chairman of the committee.SER teams are established within each of Foxconn's business groups.]
In its 2018 Additional Disclosure, the company notes that the "SER team is not only responsible for internal SER initiatives, but also for supply chain. The SER team in Procurement Department is specialized in supply chain management."  It does not provide further details, such as how the company’s committee cooperates with the rest of the company, or reports or escalates concerns regarding the implementation of labor standards in the supply chains. 
(2) Not disclosed.</t>
  </si>
  <si>
    <t xml:space="preserve">(1) Not disclosed. 
(2) The company discloses that its board has a Governance Committee which is responsible for reviewing the "corporate responsibility and sustainability policies and programs, such as human rights, social and environmental, as well as the Company’s public reporting on these topics." It is not clear that this committee has oversight of policies and programs relating to forced labor in the supply chains, i.e. the RBA code of conduct. </t>
  </si>
  <si>
    <r>
      <t xml:space="preserve">(1) Best Buy discloses a cross-functional </t>
    </r>
    <r>
      <rPr>
        <b/>
        <sz val="11"/>
        <rFont val="Calibri"/>
        <family val="2"/>
        <scheme val="minor"/>
      </rPr>
      <t>corporate responsibility and sustainability advisory committee</t>
    </r>
    <r>
      <rPr>
        <sz val="11"/>
        <rFont val="Calibri"/>
        <family val="2"/>
        <scheme val="minor"/>
      </rPr>
      <t xml:space="preserve">, a cross-functional </t>
    </r>
    <r>
      <rPr>
        <b/>
        <sz val="11"/>
        <rFont val="Calibri"/>
        <family val="2"/>
        <scheme val="minor"/>
      </rPr>
      <t>conflict minerals and human rights advisory committee</t>
    </r>
    <r>
      <rPr>
        <sz val="11"/>
        <rFont val="Calibri"/>
        <family val="2"/>
        <scheme val="minor"/>
      </rPr>
      <t xml:space="preserve">, and a </t>
    </r>
    <r>
      <rPr>
        <b/>
        <sz val="11"/>
        <rFont val="Calibri"/>
        <family val="2"/>
        <scheme val="minor"/>
      </rPr>
      <t>corporate responsibility and sustainability team</t>
    </r>
    <r>
      <rPr>
        <sz val="11"/>
        <rFont val="Calibri"/>
        <family val="2"/>
        <scheme val="minor"/>
      </rPr>
      <t xml:space="preserve">. The corporate responsibility and sustainability team are responsible for auditing the factories where the company's private-label products are assembled, and the company states that the team works with the factories "to improve workplace conditions and labor practices." [The company does not seem to have its own factories, hence this applies to its supply chains.]
(2) Best Buy discloses that its independent nominating, corporate governance &amp; public policy committee of its board of directors has oversight of corporate responsibility and sustainability. It states that it annually reviews its corporate responsibility and sustainability program, and discusses risks and strategies with management. However, it does not disclose oversight of supply chain policies addressing forced labor specifically. </t>
    </r>
  </si>
  <si>
    <t>(1) NVIDIA discloses having a Combatting Trafficking in Persons Compliance Program (it makes clear in its modern slavery statement that it "expects" its suppliers to comply with the corresponding policy). It states that its Senior Manager of HR Operations, Jennifer Green (Ops Manager), leads the Program and its design and implementation. 
[It also discloses that it employs social and environmental compliance engineers in its "worldwide operations organization" who manage issues including human rights and conflict minerals. However, it does not disclose whether this includes a responsibility to implement its supply chain policies relevant to forced labor.]
(2) It discloses that its board of directors oversees its CSR work and that it is briefed annually on the risks and progress involved. However, it is unclear whether this includes oversight of its supply chain policies that address forced labor.</t>
  </si>
  <si>
    <t xml:space="preserve">(1) Microsoft discloses that suppliers must train their managers, employees, and agents to understand the contents of the supplier code of conduct. The company discloses that this training must be conducted annually. It states that there is a supplier version available of the Microsoft supplier code of conduct training, which it provides to suppliers. 
(2) Microsoft discloses that after establishing a grievance pilot project at six first-tier and second-tier suppliers in FY2017, it conducted refresher orientations for workers where it provided "education on labor rights." 
(3)-(4) Not disclosed. The company states that it works with first-tier hardware factories on worker development and life skills, including the HER Women Health project, and Migrant Parenting training, but it is not clear that it engages workers on their labor rights. </t>
  </si>
  <si>
    <t>(1) * Western Digital, "Business integrity and ethics," https://www.westerndigital.com/company/corporate-sustainability/business-integrity-ethics. Accessed 11 September 2019.
* Western Digital, Ethics Line, https://secure.ethicspoint.com/domain/media/en/gui/48999/index.html. Accessed 23 october 2019.</t>
  </si>
  <si>
    <t>(1) Not disclosed. The company's supplier code mentions suppliers should establish and adopt a system that manages "worker feedback and participation," but does not refer to a grievance mechanism.
(2)-(5) Not disclosed.</t>
  </si>
  <si>
    <t>SK Hynix (2017), "Supplier Code of Conduct", http://www.skhynix.com/static/filedata/fileDownload.do?seq=418.</t>
  </si>
  <si>
    <t xml:space="preserve">Skyworks Solutions, "Supplier Sustainability Specification", http://www.skyworksinc.com/downloads/suppliers/SQ030337.pdf. Accessed 23 October 2019. </t>
  </si>
  <si>
    <t xml:space="preserve">* Hitachi (2018), "Sustainability Report 2018", http://www.hitachi.com/sustainability/download/pdf/en_sustainability2018.pdf, p. 46. Accessed 10 October 2019. 
*  Hitachi (2018), "Hitachi Group CSR Procurement Guideline," http://www.hitachi.com/procurement/csr/csr/__icsFiles/afieldfile/2019/07/31/HSC_CSR_GB_E.pdf. Accessed 23 October 2019. </t>
  </si>
  <si>
    <t>*Murata Manufacturing, "Suppliers", https://www.murata.com/en-global/about/csr/people/suppliers. Accessed 28 August 2019. 
*Murata Manufacturing (April 2018), "Additional Disclosure", https://www.business-humanrights.org/sites/default/files/2018-04%20KnowTheChain%20ICT%20-%20Murata.pdf, p. 10. Accessed 28 August 2019.
* Murata, "Procurement Guidelines," https://www.murata.com/en-global/about/procurement?intcid5=com_xxx_xxx_cmn_bc_xxx. Accessed 23 october 2019.</t>
  </si>
  <si>
    <t xml:space="preserve">(1) Not disclosed. Murata discloses a "supplier consultation window" which it states can be used by suppliers to report legal violations or social improprieties - in dealings with Murata. This is not publicly available. 
It additionally states that it has an external hotline, but that this is for use by Murata officers or employees. 
In its 2018 additional disclosure, the company also reports that it is encouraging its suppliers to have their own grievance mechanisms but does not require this and does not provide further information. However its procurement guidelines (both its 'Purchasing Policy' and 'Our Expectations of Suppliers') do not address grievance mechanisms.
It is therefore unclear that supply chain workers or their representatives have access to a grievance mechanism.
(2) Not disclosed. 
(3) Not disclosed. 
(4) Not disclosed. 
(5) Not disclosed. </t>
  </si>
  <si>
    <t xml:space="preserve">Not disclosed.
The company has not responded to the allegation, or provided any information on steps it has taken to engage with those affected in the allegation and provide remedy. </t>
  </si>
  <si>
    <t xml:space="preserve">(1) The company states that "suppliers are required to provide remediation plans if any situation related to forced labor is identified and to provide immediate escalation to Microsoft." 
Microsoft discloses that its SEA team will conduct on-site investigations in the case of any allegations provioded by NGOs or others. It also states that if necessary, it will engage a third-party expert to investigate the allegations. 
It does not provide any further detail, such as timeframes, engagement with affected stakeholders, approval procedures, etc. </t>
  </si>
  <si>
    <r>
      <t xml:space="preserve">(1) Samsung states that it has been operating a hotline system to receive reports of violations including human rights violations in its suppliers' worksites since 2013. Complaints can be submitted via telephone, email or a mobile platform. 
It also states that in 2018 it sought to create further opportunities to report grievances, and has set up a "global communication address" for civil society, to improve stakeholder accessibility. 
Samsung's migrant worker guidelines also state that suppliers should have grievance mechanisms in place for migrant workers in their native language.
(2) The company states that </t>
    </r>
    <r>
      <rPr>
        <sz val="11"/>
        <color theme="9"/>
        <rFont val="Calibri"/>
        <family val="2"/>
        <scheme val="minor"/>
      </rPr>
      <t xml:space="preserve">posters displaying grievance channels in local languages are placed in offices, corridors, manufacturing sites, dining facilities, dormitories, and other high visibility locations. </t>
    </r>
    <r>
      <rPr>
        <sz val="11"/>
        <rFont val="Calibri"/>
        <family val="2"/>
        <scheme val="minor"/>
      </rPr>
      <t xml:space="preserve">
(3) Not disclosed. The hotline email address and phoneline, and the address for civil society, appear to be managed by Samsung. The hotline system online is operated by a third party. However, the company does not disclose any steps taken to ensure that suppliers' workers trust the mechanism. 
(4) Samsung reports that "the number of hotline reports has been decreasing due to suppliers' voluntary efforts." It reports that it received a total of 21 reports in 2018. 28% of these related to wages, and 5% related to work hours. 
(5) The company states "we assist our 1st-tier and 2nd-tier suppliers in voicing their grievances" through its hotline system and through on-site consultations. It does not disclose evidence that the mechanism has been used by workers below the first-tier. </t>
    </r>
  </si>
  <si>
    <r>
      <t xml:space="preserve">(1) Microsoft discloses a workers' voice hotline. It states that as of financial year 2019, this program has been extended to 153 supplier factories. It reports that this reaches 241,230 workers. 
Microsoft also specifies that the third party workers' voice hotline is available for workers to report concerns in China. 
In addition, the company discloses a business conduct hotline, which it states can be used to report human rights violations. It is not explicitly clear that this applies to supply chain violations, but the hotline is publicly available and appears to be accessible to anyone.
(2) The company's supplier code states that "suppliers must periodically provide workers with information and training on all grievance procedures." Microsoft also states that </t>
    </r>
    <r>
      <rPr>
        <sz val="11"/>
        <color theme="9"/>
        <rFont val="Calibri"/>
        <family val="2"/>
        <scheme val="minor"/>
      </rPr>
      <t>"on-site orientation in how to use our Worker’s Voice Hotline program was provided to 2,510 workers."</t>
    </r>
    <r>
      <rPr>
        <sz val="11"/>
        <rFont val="Calibri"/>
        <family val="2"/>
        <scheme val="minor"/>
      </rPr>
      <t xml:space="preserve">
(3) Microsoft discloses that in financial year 2016, 11 people operating its hotline which services its first-tier suppliers received training to increase their skills on basic counselling. It states that the training was delivered by a small, local organization with manufacturing supply chain experience, and psychological training experience. In addition, the company reports that complex cases will be referred to "an experienced organization that can provide comprehensive and professional psychological telephone counselling." 
(4) Microsoft discloses that the hotline which services its first-tier suppliers received 152 reports in financial year 2019 and that 25 cases are being followed up. It states "the majority of received inquiries/cases concerned wage calculation, resignation, work-shift and leave or holiday arrangement, social insurance, working hours, layoff, labor contract, delayed payment, and management attitude." 
(5) Microsoft states that "workers in our sub-tier suppliers who do not have direct business contract relationships with Microsoft utilized the hotline to report issues." No further detail is disclosed on this data. </t>
    </r>
  </si>
  <si>
    <t>(1) *HP (2015), "HP Supply Chain Foreign Migrant Worker Standard", http://h20195.www2.hp.com/V2/GetDocument.aspx?docname=c04484646. Accessed 6 September 2019.
*HP (2019), "Sustainable Impact Report 2018", http://h20195.www2.hp.com/v2/GetDocument.aspx?docname=c06293935, p. 67. Accessed 9 September 2019. 
*HP (2018), "Additional Disclosure", https://www.business-humanrights.org/sites/default/files/2017%20Additional%20disclosure%20-%20HP.pdf. Accessed P September 2019. 
(2) * *HP (2019), "Sustainable Impact Report 2018," p. 67.
HP (2018), "Additional Disclosure." Accessed 24 October 2019. 
(3) HP (2018), "Additional Disclosure", https://www.business-humanrights.org/sites/default/files/2017%20Additional%20disclosure%20-%20HP.pdf. Accessed 9 September 2019.</t>
  </si>
  <si>
    <t>(1) *Micron (undated), "Accelerating Sustainability: 2019 Sustainability Report", https://www.micron.com/-/media/client/global/documents/general/about/sustainability_report_2019.pdf?la=en.
* Micron (undated), Compliance Hotline, https://secure.ethicspoint.com/domain/media/en/gui/8715/index.html. Accessed 24 October 2019.</t>
  </si>
  <si>
    <r>
      <t>(1) Micron has a Compliance Hotline and states that "in most cases Compliance Hotline reports may be filed anonymously". It is operated by a third-party operater and is available 24 hours a day, 7 days a week. Standards including its Code of Business Conduct, which apply to its suppliers as well as its own employees and which incorporate the RBA standards, can be reported. The mechanism is publicly available, and so it can be used by</t>
    </r>
    <r>
      <rPr>
        <sz val="11"/>
        <color theme="5"/>
        <rFont val="Calibri"/>
        <family val="2"/>
        <scheme val="minor"/>
      </rPr>
      <t xml:space="preserve"> </t>
    </r>
    <r>
      <rPr>
        <sz val="11"/>
        <rFont val="Calibri"/>
        <family val="2"/>
        <scheme val="minor"/>
      </rPr>
      <t>suppliers' workers or their legitimate representatives.
(2) The mechanism is available in several European and Asian languages. However, the company does not report how the mechanism is communicted to suppliers' workers.
(3)-(5) Not disclosed.</t>
    </r>
  </si>
  <si>
    <t>(1) *TE Connectivity (2016), "TE Connectivity Guide to Supplier Social Responsibility", https://www.te.com/commerce/DocumentDelivery/DDEController?Action=srchrtrv&amp;DocNm=TEC-1015&amp;DocType=SS&amp;DocLang=EN, p. 22.</t>
  </si>
  <si>
    <t>(1) ASML states that its Speak Up Policy is open to the broader community. It states that the policy covers any possible violation of its Code of Conduct, Business Principles or its policies and procedures. While the company encourages those concerned to raise complaints internally, the Speak Up Service is also available which provides complainants with the opportunity to raise complaints anonymously, in their own language. ASML further states that it is an independent service provider and that it is available 24/7.
(2) As per (1), the company states that its Speak Up Policy is available in local languages and that it is availble 24/7. However, it does not demonstrate active communication of the policy to suppliers' workers.
(3) Not disclosed.
(4) Not disclosed. ASML states in its Annual Report that it registered 266 Speak Up complaints made by employees of the company and that most of these related to the company's commitment to "respect people and planet". However, it does not disclose the number of complaints made by non-employees.
(5) Not disclosed.</t>
  </si>
  <si>
    <t>EthicsPoint, "The Qualcomm Way", https://secure.ethicspoint.com/domain/media/en/gui/33575/index.html. Accessed 24 October 2019.</t>
  </si>
  <si>
    <t xml:space="preserve">*Sony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144. Accessed 2 October 2019. 
*Sony (2019), "Initiatives at Sony Electronics Manufacturing Sites," https://www.sony.net/SonyInfo/csr_report/sourcing/supplychain/manufacturing_sites.html. Accessed 2 October 2019. </t>
  </si>
  <si>
    <t xml:space="preserve">(1) The company discloses a compliance hotline operated by EthicsPoint. It states that this should be used to report violations of its Code of Ethics and Business Conduct which sets standards for its suppliers and clarifies that suppliers are expected to implement its supplier code. Further, the company's modern slavery statement includes details of the mechanism so that violations of the statement can be reported (the statement notes that Broadcom is committed to avoiding complicity in human rights abuse in its supply chains). The mechanism appears to be available to anyone. 
(2) Not disclosed. There is no evidence that the mechanism is communicated to suppliers' workers. The website states that "translators are available for reports submitted by telephone" but it is not clear which or how many languages are supported. 
(3)-(5) Not disclosed. </t>
  </si>
  <si>
    <t xml:space="preserve">(1) * Broadcom, "EthicsPoint: to file a report," https://secure.ethicspoint.com/domain/media/en/gui/41361/index.html. Accessed 24 October 2019.
* Broadcom (April 2019), "Broadcom's statement against slavery and human trafficking," https://docs.broadcom.com/docs/12395293, p. 1. Accessed 24 October 2019. </t>
  </si>
  <si>
    <t xml:space="preserve">(1) Hoya's supplier code of conduct includes an email address whereby violations of the code can be reported. The company does not specify who the mechanism is intended for, but it appears to be available to anyone to use. 
[Hoya discloses that it has established a helpline for whistleblowing purposes where there has been any violation of laws, regulations, or its Business Conduct Guidelines. It is not clear that this mechanism is available to anyone beyond its own employees.]
(2)-(5) Not disclosed. </t>
  </si>
  <si>
    <t xml:space="preserve">(1) Hoya discloses that it has a committee for the implementation and enforcement of its supplier code of conduct. It states that complaints received by the committee will be dealt with in collaboration with the relevant business division to respond to the report. However, no further details are disclosed, such timeframes, engagement with affected stakeholders, approval procedures, etc. 
(2) Not disclosed. </t>
  </si>
  <si>
    <t xml:space="preserve">(1) Within its Supplier CSR Guidelines, Canon states that anyone with concerns about human rights, labor, or other issues in its supply chains, including forced labor, they should use its "Feedback on CSR activities" webpage to submit their concerns. It reports that it will conduct an investigation based on what is reported. The submission form is publicly available and as such can be used by suppliers' workers and relevant stakeholders such as labor NGOs. 
(2)-(5) Not disclosed. </t>
  </si>
  <si>
    <t xml:space="preserve">(1) Not disclosed. Canon states that it will investigate grievances submitted to its inquiry page, but gives no further detail, such as timeframes, engagement with affected stakeholders, responsible parties, approval procedures, etc. 
(2) Not disclosed. </t>
  </si>
  <si>
    <t>(1)-(2)*Lam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9.</t>
  </si>
  <si>
    <t>(1) Not disclosed. The company notes that its "Ethics and Compliance Helpline reporting, investigations and trends are reported quarterly to the Board of Directors." It discloses no further details, such as timeframes, engagement with affected stakeholders, responsible parties, approval procedures, etc. 
(2) Not disclosed.</t>
  </si>
  <si>
    <t xml:space="preserve">(1) Hitachi's CSR procurement guideline suggests that with regards to "Worker Feedback and Participation," its suppliers should establish ongoing processes and that "methods of obtaining feedback from workers include establishing contact points such as hotlines where employees can make inquiries and report on matters of concern." It does not disclose a mechanism of worker representatives, such as unions or local NGOs to report labor rights violations.
[Hitachi discloses a "group-wide whistleblowing system." It states that this is in place to prevent illegal and unethical behavior, and can be used by Hitachi employees "but also by temporary staff and business partners, such as suppliers and distributors." It is not clear that the mechanism is intended for suppliers' workers or their representatives to report human rights violations in the supply chain and the mechanism does not appear to be publicly available.]
(2) Not disclosed. 
(3) Not disclosed. Reports are received by Hitachi's compliance department. 
(4) Not disclosed. 
(5) Not disclosed. </t>
  </si>
  <si>
    <t>(1) Amazon's supplier code states that suppliers must create a mechanism for workers to anonymously submit grievances. However, the company does not make any mechanism available for other stakeholders to report concerns such as unions, NGOs, or migrant worker rights organizations. 
(2)-(5) Not disclosed.</t>
  </si>
  <si>
    <t>(1) TSMC's supplier code requires suppliers to implement  "effective grievance mechanism, to assess employees’ understanding of and obtain feedback on or violations against practices and conditions covered by this Code" (which covers forced labor). A mechanism for worker representatives, such as unions or local NGOs, does not seem to be available.
[TSMC states that its Complaints Policy and Procedure for Certain Accounting &amp; Legal Matters provides a number of channels for reporting "business conduct concerns". It states that these mechanisms are open to external parties as well as being open to employees of the company. However, since the data on the mechanism refers to employees only, it appears as though it only considers grievances by employees and not by suppliers' workers. In addition, the policy states that all channels are for reporting accounting and legal matters and it does not appear to include the company's Supplier Code of Conduct.]
(2) Not disclosed.
(3) Not disclosed. The company states that "in 2017, reporting channels and whistleblower protection were both key communication points during the face-to-face training sessions to employees, the electronic training of 2017 TSMC Ethics and Compliance Training, and the face-to-face training sessions to suppliers". However, it does not disclose involving suppliers' workers or their legitimate representatives in the design or performance of the mechanism.
(4) Not disclosed. The company discloses disaggregated data on the practical operation of the mechanism, including the number of grievances filed through each of the separate reporting mechanisms between 2013 and 2017. However, since the mechanism does not appear to apply to suppliers' workers, this data is not relevant.
(5) Not disclosed. The company states that "by empowering our supply chain to get involved in our ethics and regulatory compliance efforts, TSMC will continue to keep its commitment to high ethics and regulatory standards." However, it does not disclose details on whether the mechanisms are available to workers below the first tiers in its supply chains and the mechanisms only appear to allow the reporting of forced labor within the confines of the law.</t>
  </si>
  <si>
    <t>(1) Best Buy discloses that concerns can be submitted to its online hotline, administered by a third party, or by phone. As it is included in the company's own code, the mechanism seems to be intended for the company's own employees, as opposed to suppliers' workers and their representatives. However, the code references the company's supplier code and expecations and the reporting details are publicly available. 
[The company also uses the RBA code, the latest version of which requires suppliers to implement effective grievance mechanisms, however it is unclear which version it is using.]
(2) Not disclosed. 
(3) Not disclosed. 
(4) Not disclosed. 
(5) Not disclosed.</t>
  </si>
  <si>
    <t>(1) Not disclosed. The company states that where a complaint is made through its ethics helpline it conducts an internal investigation and implements corrective actions "where warranted". However, it does not disclose the details of this process, and the helpline does not seem to be open to suppliers' workers and their representatives.
(2) Not disclosed.</t>
  </si>
  <si>
    <t>(1) The company uses the RBA code 6.0 as its supplier code, which requires suppliers to provide an effective grievance mechanism allowing workers to report violations against the code.  NVIDIA discloses that it complies with the RBA's guidance on stakeholder grievances relating to its social or environmental performance, and in its 2018 Additional Disclosure that it ensures grievance mechanisms are available to suppliers' workers
However,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workers. The company also discloses a hotline available to NVIDIA employees for reporting concerns relating to the Combatting Trafficking in Persons Policy, though it is not stated that this is available to suppliers' workers.] 
(2)-(5) Not disclosed.</t>
  </si>
  <si>
    <r>
      <t>(1) Not disclosed. In its code of conduct the company makes provision to contact its compliance team by email, which it makes publicly available, where there is a suspected violation of its code of conduct which includes provision on forced labor, but does not include firm requirements for its suppliers. [The mechanism is geared towards own employees ("all personnel are encouraged and required to report any incidents of non-compliance"), though as the email is publicly available, it may be used by suppliers' workers or their representatives.] [Hexagon discloses having a whistleblowing mechanism. However, it is only open to employees.]</t>
    </r>
    <r>
      <rPr>
        <sz val="11"/>
        <color theme="5"/>
        <rFont val="Calibri"/>
        <family val="2"/>
        <scheme val="minor"/>
      </rPr>
      <t xml:space="preserve">
</t>
    </r>
    <r>
      <rPr>
        <sz val="11"/>
        <rFont val="Calibri"/>
        <family val="2"/>
        <scheme val="minor"/>
      </rPr>
      <t>(2)-(5) Not disclosed.</t>
    </r>
  </si>
  <si>
    <t xml:space="preserve">(1) Skyworks has integrated the RBA Code version 6.0 into its Supplier Sustainability Specifications, which requires suppliers to provide an effective grievance mechanism allowing workers to report violations against the code. However, no mechanism seems to be available for worker representatives, such as unions or local NGOs, to report labor rights violations.
[Skyworks discloses a whistleblower channel in its Supplier Sustainability Specification, but this is intended for reporting complaints regarding accounting and auditing controls or matters.]
(2-5) Not disclosed. </t>
  </si>
  <si>
    <t>(1) The company states that all ethics-related complaints made will be "thoroughly investigated" and that where it finds a violation, "appropriate action will be taken." It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However, the company does not disclose detail on responsibilities, investigation procedures, and responses provided to victims of the violations. 
(2) Not disclosed.</t>
  </si>
  <si>
    <t>(1) Not disclosed. 
Sony discloses that "if a violation by a supplier is confirmed, Sony requires the supplier to take corrective action." 
The company also states that where assessments or external sources suggest a violation has taken place, CSR and compliance groups work to "determine the facts and take action deemed necessary." However, it does not disclose any detail or a process of providing remedy to impacted workers, including include engagement with affected stakeholders, timeframes, responsible parties, etc. 
[Sony reports that where violations are reported by external sources including media and NGO reports, "the manufacturing site in question determines the facts of the case." This appears to apply to the company's own manufacturing operations rather than supply chain allegations.]</t>
  </si>
  <si>
    <t>(1) Not disclosed.
(2) The company discloses that "NT$5.5M in recruitment fees were returned to 360 foreign migrant workers of our suppliers." It does not disclose a second example of remedy provided to suppliers' workers.</t>
  </si>
  <si>
    <t>(2) *Electronics Watch, "Compliance report update: Cal-Comp Electronics, Thailand. Brands: HP, Western Digital", accessed 22 July 2019, http://electronicswatch.org/compliance-report-update-cal-comp-samut-sakorn-and-petchaburi-thailand-october-2018_2555998.pdf, p. 8.
* Business &amp; Human Rights Resource Centre (7 March 2019), "HP's Response", https://www.business-humanrights.org/en/thailand-ngos-allege-ongoing-recruitment-fees-migrant-worker-abuses-at-supplier-to-global-electronics-brands-incl-co-responses/?page=1#c185547. Accessed 10 September 2019. 
(3) Business &amp; Human Rights Resource Centre (7 March 2019), "HP's Response". Accessed 10 September 2019. 
(4) *Electronics Watch, "Compliance report update: Cal-Comp Electronics, Thailand. Brands: HP, Western Digital", p. 8.</t>
  </si>
  <si>
    <t>(2) Not disclosed. HP discloses that it has engaged with the supplier through assessing them and working with them on the ground to drive improvements. It also reports working with industry peers and a third-party audit firm to look further into the allegations. However, it is not clear that it has engaged with the workers affected by the allegation. 
(3) HP reports that has conducted multiple assessments of the supplier in question and worked with them directly to make improvements - including returning personal documentation to workers, directly hiring workers, and reimbursing fees. 
(4) The Electronics Watch reports states that "workers expressed some level of satisfaction with the results" of the remediation to Migrant Worker Rights Network, in relation to direct hiring and the return of passports. No further details are provided.</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</si>
  <si>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STMicroelectronics.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</si>
  <si>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bonded labour, deception, retention of identity documents (Nov 2016)
Summary: Allegations of bonded labour - migrant workers are being duped, exploited and underpaid in the supply chain. 
In 2016, The Guardian interviewed 30 Nepalese migrants working for both Samsung and Panasonic. Some were employed directly by Samsung, but many were hired through a labour supply company. The workers alleged that they were deceived about pay, had their passports confiscated on arrival, were charged recruitment fees of up to £1000, and had to pay large fines if they wanted to leave before the end of their contract. These fines amounted to the equivalent of three to four months' salary. The workers also claimed they were forced to work for up to 14 hours on their feet without adequate rest, and with restricted toilet breaks, in an attempt to settle recruitment fees of up to £1,000. 
A follow up investigation in 2018 by the Guardian found improved working conditions, direct employment, and no payment of recruitment fees. However conditions for workers employed by labor agencies remained poor: The investigator reports following 21 migrant workers from Bangladesh back to their accommodation who been hired by a company that supplied workers to the factory. The workers alleged paying extremely high fees to come to Malaysia, including some as high as £3,500. It is also reported that the workers were earning less than they were promised. Workers also reported that their passports were being withheld, and the investigator also reports that workers appeared afraid and were concerned about speaking to him for fear of being deported or punished. 
Sources:
* The Guardian (21 November 2016), https://www.theguardian.com/global-development/2016/nov/21/samsung-panasonic-accused-over-supply-chain-labour-abuses-malaysia; 
* The Guardian (21 November 2016), https://www.theguardian.com/global-development/2016/nov/21/malaysia-workers-speak-of-their-despair-samsung-only-knows-how-to-take
*The Guardian (8 November 2018), "Samsung should try imagining a world where big firms respect workers", https://www.theguardian.com/global-development/2018/nov/08/samsung-should-try-imagining-a-world-where-big-firms-respect-workers
*Company response (12 March 2019): https://www.business-humanrights.org/sites/default/files/documents/190312_BHRRC_%20Samsung%20Response%20Malaysia.pdf</t>
  </si>
  <si>
    <t>Allegation regarding intimidation and threats, withholding of wages, retention of identity documents, abuse of vulnerability, excessive overtime, debt bondage (Jul 2019)
Summary: Danwatch interviewed five migrant workers in Malaysia who worked at a Mctronic factory, which supplies telephone parts to Panasonic. The factory closed down part of its production and sacked its migrant employees, meaning that workers were not able to complete their work contracts. Danwatch states that it has copies of workers' ID cards and documents showing that they worked at the factory and did not get to finish their contracts. 
The contracts guaranteed work for three years, but after one year and four months, a group of approximately 40 Nepalese workers were reportedly told there was no more work for them. As migrant workers in Malaysia are tied to their original employer (according to visa/work permit terms) they were stuck in their hostel with no income. The worker interviewed by Danwatch reported that the company stopped paying their wages and told them to wait in the hostel until they were called back in a week or so. Several months passed and workers began using their savings and/or borrowing money to buy food and essentials. Danwatch reports that many workers wanted to leave and return to their home country, but the employer demanded vast amounts of money for the return of their passports. 
One worker said that the factory demanded EUR 870 to return her passport and provide her with a flight home. [Danwatch reports this is five times the price of the cheapest flight to Kathmandu, and the equivalent of nearly four months' basic salary at the factory.] Other workers reported paying the employer: EUR 400 for passport and travel, and EUR 970. Furthermore, it alleges that the price decreased for workers who refused to pay initially - after waiting for months at the hostel, some workers were able to travel home for EUR 180. 
Additionally, workers alleged paying recruitment fees to get the job: one worker said she paid EUR 950, and it took most of the first year of income to pay this off. Another said she paid EUR 1100 in recruitment fees. Both workers said that the recruitment agent in Nepal promised them higher wages and better working and living conditions at the factory, before they agreed to pay the fees and travel to Malaysia. 
For workers unable to pay to get their passport back, and who were no longer receiving a salary, they turned to find other work in Malaysia although this is illegal. The worker interviewed by Danwatch said she was scared to go outside for fear of being arrested. 
Source: Danwatch "Forced labour behind your screen", accessed 16 July 2019: https://danwatch.dk/en/undersoegelse/forced-labour-in-your-electronics/. See specifically: "'I feel scared going out': how migrant workers become outlaws in Malaysia's electronics industry", accessed 16 July 2019: https://danwatch.dk/en/undersoegelse/i-feel-scared-going-out-how-migrant-workers-become-outlaws-in-malaysias-electronics-industry/</t>
  </si>
  <si>
    <t>Danwatch "Forced labour behind your screen", accessed 16 July 2019: https://danwatch.dk/en/undersoegelse/forced-labour-in-your-electronics/. See specifically: "'I feel scared going out': how migrant workers become outlaws in Malaysia's electronics industry", accessed 16 July 2019: https://danwatch.dk/en/undersoegelse/i-feel-scared-going-out-how-migrant-workers-become-outlaws-in-malaysias-electronics-industry/</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</si>
  <si>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NXP.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NXP response: https://www.business-humanrights.org/sites/default/files/documents/NXP%20Statement%20Danwatch.pdf</t>
  </si>
  <si>
    <t xml:space="preserve">(2) Not disclosed. STMicroelectronics discloses that it has been collaborating with RBA to address the allegation, but it is not clear whether it has engaged in a dialogue with the impacted stakeholders. 
(3) The company reports that "March and April salaries have been paid to the impacted workers," and that it was continuing to work on the remaining issues along with the RBA. It does not disclose further detail. 
(4) Not disclosed. </t>
  </si>
  <si>
    <t xml:space="preserve">(2) Not disclosed. Amazon reports that it sent investigators to Foxconn upon learning of the allegation, and would follow up with weekly audits of the issue. It also said that it was engaging with Foxconn "at the most senior level." However, it does not disclose details of any engagement with workers effected.
(3) Not disclosed. Amazon has not disclosed any outcomes of the remedy process. 
(4) Not disclosed. </t>
  </si>
  <si>
    <t>Not disclosed. The company has disclosed a response to the allegation or any steps taken to address it. [The supplier, Possehl, reports that it has launched several internal enquiries and that it will pay the "justified outstanding salaries to the former contract workers concerned."]</t>
  </si>
  <si>
    <t>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</si>
  <si>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*Company non-response: https://www.business-humanrights.org/en/western-digital-did-not-respond</t>
  </si>
  <si>
    <t>Panasonic responded to Danwatch, stating that Mctronic "told a different story". The supplier company alleges that it proposed to the workers that they should change their workplace, but the workers refused to accept this proposal and resigned, and their wages were fully paid. Panasonic states it is considering doing a more in-depth survey that does not rely solely on the supplier's information. 
(2)-(4) Not disclosed.</t>
  </si>
  <si>
    <t>Significant own operations (at least 25% of outputs)</t>
  </si>
  <si>
    <t xml:space="preserve">1.2(1) </t>
  </si>
  <si>
    <t xml:space="preserve">3.3(1) </t>
  </si>
  <si>
    <t>(1) has a supplier code of conduct that requires suppliers to respect the ILO core labor standards, which include the elimination of forced labor; and</t>
  </si>
  <si>
    <t xml:space="preserve"> (2) integrates the ILO core labor standards, which include the elimination of forced labor, into supplier contracts.</t>
  </si>
  <si>
    <t xml:space="preserve">1.3(1) </t>
  </si>
  <si>
    <t xml:space="preserve">1.3(2) </t>
  </si>
  <si>
    <t>(2) has tasked a board member or board committee with oversight of its supply chain policies that address forced labor and human trafficking.</t>
  </si>
  <si>
    <t xml:space="preserve">1.5(1) </t>
  </si>
  <si>
    <t xml:space="preserve">1.5(2) </t>
  </si>
  <si>
    <t xml:space="preserve">2.1(1) </t>
  </si>
  <si>
    <t>(2) at least two types of data points on its suppliers' workforce (e.g. number of workers, gender or migrant worker breakdown, or level of unionization per supplier).</t>
  </si>
  <si>
    <t xml:space="preserve">2.1(4) </t>
  </si>
  <si>
    <t>(1) the names and addresses of first-tier suppliers; and</t>
  </si>
  <si>
    <t xml:space="preserve">2.2(1) </t>
  </si>
  <si>
    <t xml:space="preserve">2.2(2) </t>
  </si>
  <si>
    <t>(1) is adopting responsible purchasing practices in the first tier of its supply chains, which includes planning and forecasting; and</t>
  </si>
  <si>
    <t xml:space="preserve">3.1(2) </t>
  </si>
  <si>
    <t>(2) provides procurement incentives to first-tier suppliers to encourage or reward good labor practices (such as price premiums, increased orders, and longer-term contracts).</t>
  </si>
  <si>
    <t xml:space="preserve">3.1(3)  </t>
  </si>
  <si>
    <t>(1) requires that no worker in its supply chains should pay for a job—the costs of recruitment should be borne not by the worker but by the employer ("Employer Pays Principle"); and</t>
  </si>
  <si>
    <t xml:space="preserve">4.2(1) </t>
  </si>
  <si>
    <t>(2) in the event that it discovers that fees have been paid by workers in its supply chains, takes steps to ensure that such fees are reimbursed to the workers, and/or provides evidence of payment of recruitment related fees by suppliers.</t>
  </si>
  <si>
    <t xml:space="preserve">4.2(2) </t>
  </si>
  <si>
    <t>(1) works with independent local or global trade unions to support freedom of association in its supply chains; and</t>
  </si>
  <si>
    <t xml:space="preserve">5.2(1) </t>
  </si>
  <si>
    <t>(2) provides at least two examples covering different supply chain contexts of how it improved freedom of association and/or collective bargaining for suppliers' workers such as migrant workers (e.g., by taking action where suppliers impede workers' rights to freedom of association and/or collective bargaining, or by engaging policy makers to improve respect for such rights).</t>
  </si>
  <si>
    <t xml:space="preserve">5.2(4) </t>
  </si>
  <si>
    <t>5.3(1)</t>
  </si>
  <si>
    <t>(1) takes steps to ensure a formal mechanism to report a grievance to an impartial entity regarding labor conditions in the company's supply chains is available to its suppliers' workers and their legitimate representatives; and</t>
  </si>
  <si>
    <t>(2) discloses data about the practical operation of the mechanism, such as the number of grievances filed, addressed, and resolved, or an evaluation of the effectiveness of the mechanism.</t>
  </si>
  <si>
    <t xml:space="preserve">5.3(4) </t>
  </si>
  <si>
    <t>7.2 (1)</t>
  </si>
  <si>
    <t xml:space="preserve">7.2 A(2) </t>
  </si>
  <si>
    <t>(1) a process for responding to potential complaints and/or reported violations of policies that address forced labor and human trafficking; and</t>
  </si>
  <si>
    <t>Reference to indicator # of full methodology</t>
  </si>
  <si>
    <t>Foxconn (undated), "Foxconn Global Code of Conduct Policy: Social and Environmental Responsibility (SER)", http://ser.foxconn.com/javascript/pdfjs/web/viewer.html?file=/upload/policyAttachments/979c9ad3-a8e3-4eb6-9779-86ce2e51c8a3_.pdf&amp;page=1, p. 11. Accessed 8 October 2019.</t>
  </si>
  <si>
    <t>Sony reports that it is committed to ensuring there are no human rights violations in its business operations and supply chains, and that it is working with stakeholders, suppliers, and industry to implement programs to prevent slavery and human trafficking "particularly in our electronics manufacturing supply chain, which...is an area at higher risk of slavery and human trafficking."</t>
  </si>
  <si>
    <t xml:space="preserve">The company is an RBA Member, and as such publicly commits to the RBA code, which addresses forced labor in its own operations and supply chains.
STMicroelectronics cites respect for all human rights including the prohibition on forced labor, and that it expects business partners and suppliers to ensure that they are in alignment with these principles. </t>
  </si>
  <si>
    <t xml:space="preserve">Texas Instruments pledges to uphold human rights and reports that it engages with suppliers to ensure they are committed to the same principles. It also states that it addresses risks of human trafficking and slavery through requiring conformance to its supplier code, which prohibits forced labor. </t>
  </si>
  <si>
    <t>(1) Amphenol discloses that suppliers are prohibited from engaging workers in forced labor, human trafficking and child labor. It discloses that they must commit to eliminating "unlawful discrimination" and to protect freedom of assocation and the right to collective bargaining. However, it limits freedom of association and the right to collectively bargain to compliance with local law. [Amphenol discloses in its Anti-Human Trafficking &amp; Slavery Statement that it "has made a commitment to implement the RBA Code of Conduct across our supply chain."]
(2) Yes [Home &gt; Amphenol Corporate &gt; Sustainability &gt; Supplier Code of Conduct].
(3)-(4) Not disclosed. 
(5) Amphenol discloses in its Supplier Code of Conduct that it "expects suppliers (and their respective employees, subcontractors and suppliers)" to implement its requirements throughout its supply chains. It also discloses that it requires suppliers to "establish a management system whose scope is related to the content" of its Supplier Code of Conduct to ensure conformance with the code. It requires suppliers to "clearly identify the senior executive and company representative[s] responsible for ensuring implementation of the management systems and associated programs".</t>
  </si>
  <si>
    <t>(1) The company uses the RBA Code as its supplier code of conduct, which covers forced labor, child labor, and discrimination. However, the code limits the right to freedom of association and collective bargaining to conformance with local law.
(2) Yes. Home page &gt; Sustainability &gt; Responsible Supply Chain &gt; Responsible Business Alliance Code of Conduct. [A link to the RBA Code of Conduct Version 6.0 is provided.] 
(3) The company uses the RBA Code of Conduct, which is reviewed every three years and includes input from RBA members and external stakeholders, as its supplier code of conduct. 
(4) The company states in its Integrated Report 2018: "Compliance with the Responsible Business Alliance Code of Conduct is a prerequisite for doing business with us, and we actively pursue our suppliers' adherence to this code. The requirement to meet human rights and other ethical RBA standards is included in our long-term product-related supplier contracts, along with the right to audit RBA compliance." It does not disclose steps taken to communicate the code beyond including it in supplier contracts. 
(5) The company has adopted the RBA Code of Conduct Version 6.0 which requires suppliers to cascade their standards. It states that it "expects" its major suppliers and their own suppliers to comply with the RBA Code of Conduct. It further states that it "encourages" its suppliers to engage with and audit their own suppliers.</t>
  </si>
  <si>
    <t>(1)-(5) *ASML (undated), "Responsible Supply Chain", https://www.asml.com/en/company/sustainability/responsible-supply-chain.
(4) ASML (5 February 2019), "Integrated Report 2018", https://www.asml.com/-/media/asml/files/investors/financial-results/a-results/2018/asml-integrated-report-based-on-us-gaap-2018.pdf, p. 35.</t>
  </si>
  <si>
    <t>(1) The company refers to a Code of Professional Conduct. However, this code applies only to employees of the company. It discloses that its CSR Management Regulations for Suppliers set out requirements for suppliers on eight topics: "human rights, child/ underage/ female labor, forced or compulsory labor, working hours and rest, basis salary and social security, non-discrimination, freedom of association and communication, and employee rights and interests protection system" but these regulations are not publicly available.
(2)-(5) Not disclosed.</t>
  </si>
  <si>
    <t>(1) Keyence's procurement guidelines prohibit forced labor. They also prohibit discrimination and state that workers must meet "applicable minimum legal age requirements". However, the guidelines contain no reference to freedom of association or collective bargaining. The company states that the guidelines are applicable to all of its suppliers.
(2) Yes. Home &gt; About us &gt; Corporate overview &gt; Compliance 
(3) Not disclosed. The guidelines are undated and it is not clear whether they have been updated. 
(4) Keyence states that its procurement guidelines are provided to all suppliers but does not explain how it communicates the policy. It reports that its procurement contracts "include the requirements and/or obligation the supplier must follow" but does not refer to the procurement guidelines specifically. 
(5) Not disclosed. In its modern slavery statement, Keyence discloses that its procurement contracts with suppliers "includes the requirements and/or obligation the supplier must follow." It is not clear that this relates specifically to the procurement guidelines. The company further states that "especially in relation to human rights, it includes the obligation to have their sub-contractor and/or supplier complied with the same requirements". This requirement is not comprised within the procurement guidelines.</t>
  </si>
  <si>
    <t xml:space="preserve">(1) NXP discloses a supplier code of conduct which it states embodies the principles of the RBA code of conduct version 6.0. It also states that in some places the code is more detailed than the RBA code to provide clarity and assess suppliers' compliance. The code covers forced labor, child labor, and discrimination. However, the code limits the right to freedom of association and collective bargaining to conformance with local law.
(2) Yes. Home &gt; About: Corporate Responsibility &gt; Social Responsibility &gt; Labor and Human Rights.
(3) The company's supplier code includes a revision history, detailing the changes that have been made on each date. The code has been revised or updated every 1-2 years (most recently in October 2018). 
(4) NXP discloses that the supplier code of conduct is included in supplier contracts. Additionally, it states that suppliers must sign a conformance letter agreeing to comply with the supplier code. It states that it conducts training for suppliers including on the requirements of the code, focusing on labor and human rights.
(5) NXP's code states that suppliers are required to comply with its provisions and must ask their suppliers to do the same. </t>
  </si>
  <si>
    <t>(1) Sony discloses a supply chain code of conduct which it states adopts version 6 of the RBA code of conduct. The code prohibits forced labor, child labor, and discrimination, but limits the right to freedom of association to conformance with local law only. 
(2) Yes. Home &gt; Responsible Supply Chain &gt; Establishing and promoting the Sony Supply Chain Code of Conduct &gt; Sony Supply Chain Code of Conduct. 
(3) The company's supply chain code was revised and updated in 2016 and 2018. 
(4) Sony reports that in 2018 it "sent a written reminder to our suppliers stressing the importance of compliance with our supply chain code." The company also reports that the code is included in contracts. In addition, it reports that it trains suppliers on the supplier code during assessments. 
(5) The company's code states that participants must require their next tier suppliers to acknowledge and implement the code. Sony also states that "primary suppliers communicate the Sony Supply Chain Code of Conduct to their own supply chains and require compliance."</t>
  </si>
  <si>
    <t xml:space="preserve">(1) Infineon reports that it has carried out 10,000 hours of training on its Code of Conduct (the business conduct guidelines). It states that this included information related to human rights. It also states that training is delivered to all employees, but "in particular to those with direct responsibility for supply chain management." The Business Conduct Guidelines include the prohibition of forced labor [but do not apply to the company's supply chain.] It does not disclose more specific training on forced labor policies and risks in supply chains for its procurement or sourcing staff. 
(2) Not disclosed. 
(3) Not disclosed. </t>
  </si>
  <si>
    <t xml:space="preserve">(1) The company states that it has in place a mandatory web-based human trafficking and anti-slavery training for all global operations and supply chain management. [The company also states that in 2018 it provided ethics training by the institute of Supply Management (ISM) to over 300 supply chain employees but it does not disclose whether forced labor and human trafficking were topics covered in this particular training.] 
(2) Not disclosed. It also states that, “ethics and compliance training ensures that employees and key suppliers are informed about their ethical responsibilities and are held accountable”. However, it does not disclose whether this includes training specific to forced labor or human trafficking.
(3) Not disclosed.  </t>
  </si>
  <si>
    <t xml:space="preserve">(1) The company states that all major STMicroelectronics sites "have the obligation to provide an annual refresher on ST's Code of Conduct to all employees. The Code addresses human rights and a prohibition on forced labor (though not risks in the supply chain). It is not clear that this includes training on forced labor in supply chains for procurement staff. 
(2) Not disclosed. STMicroelectronics makes reference to supplier training but does not disclose whether this covers forced labor risks and policies. 
(3) Not disclosed. </t>
  </si>
  <si>
    <t xml:space="preserve">(1) TE reports that every employee must participate in an annual training session on its Guide to Ethical Conduct, which addresses forced labor. It also states that TE "employees and contractors" are continuously trained on issues relevant to supplier social responsibility. 
It does not disclose more specific training on forced labor policies and risks in supply chains for its procurement or sourcing staff. 
(2) Not disclosed.
TE discloses that more than 100 hours of "social responsibility topical guidance trainings" were offered to suppliers in 2016, but does not provide further detail on whether this included forced labor and does not disclose more recent data.
(3) Not disclosed. </t>
  </si>
  <si>
    <t xml:space="preserve">(1) Western Digital reports that it trains employees who have direct responsibility for supply chain on the RBA Code compliance requirements. 
(2) Western Digital discloses that it "encourages suppliers, contract manufacturers, labor brokers, and on-site service providers to avail themselves of the resources available on RBA's website." It also states that it "occasionally conducts periodic training for these vendors." It does not disclose further detail or provide information onwhat percentage of suppliers this covers. 
(3) Not disclosed. </t>
  </si>
  <si>
    <r>
      <t xml:space="preserve">(1) </t>
    </r>
    <r>
      <rPr>
        <sz val="11"/>
        <color theme="1"/>
        <rFont val="Calibri"/>
        <family val="2"/>
        <scheme val="minor"/>
      </rPr>
      <t xml:space="preserve">Not disclosed. </t>
    </r>
    <r>
      <rPr>
        <sz val="11"/>
        <rFont val="Calibri"/>
        <family val="2"/>
        <scheme val="minor"/>
      </rPr>
      <t xml:space="preserve">The company states on its Society page that it interacts with government officials, elected representatives and candidates "to advocate for the company, its stakeholders and the business and trade associations to which we belong". It states that these initiatives are led by the Government Affairs group which aims "to help shape public policy on issues that affect our business and to increase opportunities across the entire industry". However it does not disclose efforts related to forced labor in its supply chains.
(2) </t>
    </r>
    <r>
      <rPr>
        <sz val="11"/>
        <color theme="1"/>
        <rFont val="Calibri"/>
        <family val="2"/>
        <scheme val="minor"/>
      </rPr>
      <t xml:space="preserve">The company states it is a full member of the RBA. However, it does not disclose how it actively participates in this initiative. </t>
    </r>
  </si>
  <si>
    <t xml:space="preserve">(1)-(2) *Applied Materials (undated), "Society", http://www.appliedmaterials.com/company/corporate-responsibility/society. Accessed 27 August 2019.
</t>
  </si>
  <si>
    <t>(1) Not disclosed. Hitachi's European subsidiary states that it has collaborated with Shift to input into the European Responsible Supply Chain Working Group. It does not disclose how this addresses forced labor or whether it includes the group company, and does not dislose engagement with local stakeholders.
(2) Hitachi discloses that it leads the CSR committee of the Japan Business Council in Europe, which it states focuses on responsible supply chains and human rights. It states that it has held two sessions on the UK Modern Slavery Act, one of which was held in June 2017. 
The company also discloses that it is a member of the BSR Human Rights Working Group, and forced labor is one topic dealt with by the working group. 
[The company makes reference to the RBA code of conduct but does not disclose that it is a member of the Responsible Business Alliance. 
The company also states that it participates in the UN Global Compact supply chain working group in Japan. However, it does not disclose how this initiative address forced labor in the supply chain. 
The company's European subsidiary states that the UN Global Compact's modern slavery working group takes part in a modern slavery statement peer review exercise but the group company's participation is unclear, and no further detail is provided.]</t>
  </si>
  <si>
    <t>(1) Not disclosed. In its additional disclosure 2018 the company states it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states that it is an active member of the RBA but does not give examples of its active engagement on addressing forced labor in the initiative.</t>
  </si>
  <si>
    <t xml:space="preserve">(1) Not disclosed.
(2) Amphenol discloses the names and countries of smelters and refiners of 3TG identified in a reasonable country of origin enquiry.
(3) It includes a list of countries of origin of 3TG in its supply chains. 
(4) Not disclosed. </t>
  </si>
  <si>
    <t>(1) Not disclosed. Analog Devices states that the majority of its external wafer purchases and foundry services come from a limited number of suppliers, primarily Taiwan Semiconductor Manufacturing Company. However, it does not disclose a list of its first tier suppliers.
(2) Analog Devices states that it is a member of the RMI and that it has adopted the OECD Due Diligence Guidance to fulfil its reporting requirements in relation to conflict minerals. It also states that it supports the Responsible Minerals Assurance Initiative of the RMI in the way in which it conducts supply chain due diligence and that it requires its suppliers to use the RMI Conflict Minerals Reporting Template. In its Specialized Disclosure Report it includes the names and countries of smelters and refiners of 3TG identified in a reasonable country of origin enquiry.
(3) The report includes a list of countries of origin of 3TG in its supply chains.
(4) Not disclosed.</t>
  </si>
  <si>
    <r>
      <t>(1) The company list</t>
    </r>
    <r>
      <rPr>
        <sz val="11"/>
        <color theme="1"/>
        <rFont val="Calibri"/>
        <family val="2"/>
        <scheme val="minor"/>
      </rPr>
      <t>s the names and addresses of</t>
    </r>
    <r>
      <rPr>
        <sz val="11"/>
        <rFont val="Calibri"/>
        <family val="2"/>
        <scheme val="minor"/>
      </rPr>
      <t xml:space="preserve"> its production suppliers and </t>
    </r>
    <r>
      <rPr>
        <sz val="11"/>
        <color theme="9"/>
        <rFont val="Calibri"/>
        <family val="2"/>
        <scheme val="minor"/>
      </rPr>
      <t>provides information on their sustainability practices. It states that this list covers 95% of first tier production suppliers by spend</t>
    </r>
    <r>
      <rPr>
        <sz val="11"/>
        <rFont val="Calibri"/>
        <family val="2"/>
        <scheme val="minor"/>
      </rPr>
      <t>.
(2) It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(4) It discloses that suppliers in China with student workers represents 20% or less of their total number of w</t>
    </r>
    <r>
      <rPr>
        <sz val="11"/>
        <color theme="1"/>
        <rFont val="Calibri"/>
        <family val="2"/>
        <scheme val="minor"/>
      </rPr>
      <t>orkers. However, it does not disclose a second data point.</t>
    </r>
  </si>
  <si>
    <t>(1)-(2) Not disclosed.
(3) Foxconn discloses conducting conflict mineral research on 3,836 suppliers in 2018 and that no conflict minerals from the DRC or neighboring countries were found. It states that it has been collecting conflict mineral reports from suppliers through a management platform that adopts the RMI's Conflict Minerals Reporting Template. However, it does not disclose the sourcing countries of raw materials at risk of forced labor in its supply chains. 
(4) Not disclosed.</t>
  </si>
  <si>
    <t>Foxconn (2018), "Social and Environmental Responsibility Report", http://ser.foxconn.com/javascript/pdfjs/web/viewer.html?file=/upload/serReport/f5915802-4e39-4cb2-914b-48dbf433a557_.pdf&amp;page=1, p. 39 and 41. Accessed 8 October 2019.</t>
  </si>
  <si>
    <r>
      <t xml:space="preserve">(1) Microsoft discloses the names, but not addresses, of its top 100 production suppliers for hardware products. 
(2) The company discloses </t>
    </r>
    <r>
      <rPr>
        <sz val="11"/>
        <color theme="9"/>
        <rFont val="Calibri"/>
        <family val="2"/>
        <scheme val="minor"/>
      </rPr>
      <t>twelve confirmed cobalt smelters including their names and addresses</t>
    </r>
    <r>
      <rPr>
        <sz val="11"/>
        <rFont val="Calibri"/>
        <family val="2"/>
        <scheme val="minor"/>
      </rPr>
      <t>. It states that these have been identified by the company's directly contracted battery suppliers. The countries in which they are located include Belgium, Finland, and China. It also discloses a list of smelters and refiners of 3TG in its supply chains.
(3)</t>
    </r>
    <r>
      <rPr>
        <sz val="11"/>
        <color theme="9"/>
        <rFont val="Calibri"/>
        <family val="2"/>
        <scheme val="minor"/>
      </rPr>
      <t xml:space="preserve"> Microsoft also discloses the cobalt countries of origin confirmed by its suppliers which include Australia, Canada, Democratic Republic of the Congo, and Zambia.</t>
    </r>
    <r>
      <rPr>
        <sz val="11"/>
        <rFont val="Calibri"/>
        <family val="2"/>
        <scheme val="minor"/>
      </rPr>
      <t xml:space="preserve"> It notes that cobalt may be produced with forced labor. It also discloses potential countries of origin of 3TG in its supply chains. 
(4) Not disclosed.</t>
    </r>
  </si>
  <si>
    <t>(2) Nintendo (undated), Smelters and Refiners on the CFSI Standard Smelter List in Nintendo's Supply Chain,  https://www.nintendo.co.jp/csr/en/pdf/smelter_list2019.pdf.
(3)  Nintendo (undated), "Putting Smiles on the Faces of Our Supply Chains", https://www.nintendo.co.jp/csr/en/report/partners/index.html#production. Accessed 11 October 2019.</t>
  </si>
  <si>
    <t xml:space="preserve">Panasonic discloses that it uses the Conflict Minerals Reporting Template and the Cobalt Reporting Template of the RMI. It also disloses that it requires all of its suppliers to provide information on the smelters and refiners in its supply chains and that it identified 322 smelters and refineries of conflict minerals of which 80% had "Conformant Smelter" certification. However it does not appear to disclose the details from this enquiry.
(1)-(4) Not disclosed.
</t>
  </si>
  <si>
    <t>(1) Not disclosed.
(2) The company discloses a list of the names of smelters and refiners of 3TG in its supply chains.
(3) The company is a member of the Responsible Mineral Initiative, and as such works on tracing its raw materials. However, it does not disclose the sourcing countries of raw materials at risk of forced labor.
(4) Not disclosed.</t>
  </si>
  <si>
    <t>Tokyo Electron discloses that it conducts due diligence surveys of its supply chains using the Conflict Minerals Reporting Template (CMRT) and the OECD Due Diligence Guidance for Responsible Supply Chains of Minerals from Conflict-Affected and High-Risk Areas. However, it does not appear to fully disclose its findings.
(1)-(2) Not disclosed. Tokyo Electron does not appear to disclose its findings other than the aggregate number of smelters assessed.
(3) Not disclosed. 
(4) Not disclosed.</t>
  </si>
  <si>
    <r>
      <t>(1)</t>
    </r>
    <r>
      <rPr>
        <sz val="11"/>
        <color rgb="FF00B050"/>
        <rFont val="Calibri"/>
        <family val="2"/>
        <scheme val="minor"/>
      </rPr>
      <t xml:space="preserve"> </t>
    </r>
    <r>
      <rPr>
        <sz val="11"/>
        <color theme="9"/>
        <rFont val="Calibri"/>
        <family val="2"/>
        <scheme val="minor"/>
      </rPr>
      <t xml:space="preserve">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t>
    </r>
    <r>
      <rPr>
        <sz val="11"/>
        <rFont val="Calibri"/>
        <family val="2"/>
        <scheme val="minor"/>
      </rPr>
      <t>However, it does not disclose a risk assessment that looks beyond the three suppliers / one customer.
(2) Not disclosed.</t>
    </r>
  </si>
  <si>
    <t>(1) Dell discloses undertaking an “Internal assessment of supply chain risk based on commodity produced, independent research that identifies labor risks associated with geographic locations, spend, past performance, and other targeted risk factors. This risk assessment is conducted annually and incorporates data on human trafficking incidence from the U.S. State Department's annual "Trafficking in Persons Report," as well as other risk factors including human rights risk and country governance and accountability.”
(2) Not disclosed.</t>
  </si>
  <si>
    <r>
      <t>(1) Not disclosed. [The company's European subsidiary discloses that it performed a high-level risk analysis of its suppliers "based on their operating sector and country location." It reports that the International Trade Union Confederation Global Rights Index, the Global Slavery Index, ILO data, and World Bank Governance indicators. It is assumed that this includes the group company's supply chains, but it is not clear.]</t>
    </r>
    <r>
      <rPr>
        <sz val="11"/>
        <color rgb="FFFF0000"/>
        <rFont val="Calibri"/>
        <family val="2"/>
        <scheme val="minor"/>
      </rPr>
      <t xml:space="preserve">
</t>
    </r>
    <r>
      <rPr>
        <sz val="11"/>
        <rFont val="Calibri"/>
        <family val="2"/>
        <scheme val="minor"/>
      </rPr>
      <t>[Hitachi discloses that in 2013 it conducted human rights due diligence and analyzed human rights risks in six ASEAN countries, and conducted further due diligence in 2015. However, these activities fall outside the scope of the research timeframe.]
[The company reports that it visited a supplier in Malaysia with BSR, "to conduct an assessment on migrant workers, who are socially vulnerable and often said to be exploited by forced labor." However, this assessment focuses on one supplier and not on the company's supply chains as a whole.]
(2) Hitachi reports that it conducted an assessment of migrant workers at a supplier in Malaysia as they are often deemed at risk of forced labor. It therefore implies that it has identified migrant workers in Malaysia as at risk of forced labor in its supply chains. The company does not identify forced labor risks in multiple tiers of its supply chains.
[The risk assessment conducted by the company's European subsidiary identified high risk suppliers in China, Greece, Malaysia, Oman, Russia, Thailand, Turkey, and UAE, but it is not clear that this refers to forced labor risks specifically.]</t>
    </r>
  </si>
  <si>
    <t>(1) Not disclosed. Kyocera states in its Basic Policy on Risk Management on its Risk Management and Compliance page states that it will "attempt to continuously develop its business through implementing risk management". It states that in 2018 it "assigned risk management personnel at each department and domestic site, provided education on major risks such as natural disasters, terrorist responses, and information security and reinforced risk management". The processes it refers to do not include any reference to forced labor risks in its supply chains and appear to be carried out in relation to its own operations. 
(2) Not disclosed.</t>
  </si>
  <si>
    <r>
      <t xml:space="preserve">(1) The company reports that in financial year 2018, it conducted "focused forced labor analyses and surveys" which it states helped it to identify vulnerable workers, high risk countries and laws, "to focus our attention on the regions that pose a higher human trafficking risk." 
In an earlier report, Microsoft states that its social and environmental accountability team </t>
    </r>
    <r>
      <rPr>
        <sz val="11"/>
        <color theme="9"/>
        <rFont val="Calibri"/>
        <family val="2"/>
        <scheme val="minor"/>
      </rPr>
      <t>conducted a supply chain risk mapping for Asian countries. It states that the assessment covered working hours, wages, freedom of association, migrant workers, student and juvenile workers, interns, and temporary workers. It included "analyzing legal requirements and interviewing auditors from eight countries: Japan, South Korea, Malaysia, Philippines, Singapore, Taiwan, Thailand, and Vietnam."</t>
    </r>
    <r>
      <rPr>
        <sz val="11"/>
        <rFont val="Calibri"/>
        <family val="2"/>
        <scheme val="minor"/>
      </rPr>
      <t xml:space="preserve">
(2) Microsoft reports that cobalt is associated with a number of social and environmental risks including forced labor. It states that it is working with directly contracted battery suppliers to build their capabilities through training and engagement. 
It also states that Taiwan is a high risk region due to the number of foreign migrant workers.
</t>
    </r>
    <r>
      <rPr>
        <sz val="11"/>
        <color theme="9"/>
        <rFont val="Calibri"/>
        <family val="2"/>
        <scheme val="minor"/>
      </rPr>
      <t xml:space="preserve">Microsoft also discloses the results of its Asian country supply chain risk mapping. It states that "migrant workers and working hours remain at high risk for violations in over 50 percent of the countries." Additionally, it states that migrant workers are "mainly from China, Bangladesh, Indonesia, Vietnam, and the Philippines, and North Korean workers are not banned in-country." The company noted payment of recruitment fees and other issues related to working conditions, health and safety, excessive overtime, and discrimination. It highlights malaysia and South Korea are at high risk for migrant and temporary workers, and in relation to working hours. </t>
    </r>
  </si>
  <si>
    <t>(1) *Microsoft (2018), "Microsoft Modern Slavery and Human Trafficking Statement Fiscal Year 2018," http://download.microsoft.com/download/5/F/A/5FAB2AC0-0421-4EEB-A57C-CE7D297126A9/Microsoft_Modern_Slavery_and_Human_Trafficking_Statement_Fiscal_Year_2018.pdf, p. 13. Accessed 8 October 2019. 
*Microsoft (2018), "Devices Sustainability at Microsoft," https://query.prod.cms.rt.microsoft.com/cms/api/am/binary/RWovpA, p. 72. Accessed 24 October 2019. 
(2) *Microsoft (2019), "Devices sustainability at Microsoft," https://aka.ms/devicessustainability, p. 44 and 77. Accessed 9 October 2019. 
*Microsoft (2018), "Devices Sustainability at Microsoft," p. 72.</t>
  </si>
  <si>
    <t>(1) Not disclosed. Panasonic discloses that it requires suppliers to establish "policies concerning human rights and disclose them on the website or in any other means. In addition, suppliers conduct risk assessment and take corrective measures by establishing management systems." However, it does not disclose conducting risk assessments relevant to forced labor on its supply chains.
(2) Not disclosed.</t>
  </si>
  <si>
    <t xml:space="preserve">(1) Not disclosed. Qualcomm reports that it conducts an annual human rights risk assessment at corporate level, but does not make clear that this includes supply chains (and forced labor risks specifically).
[The company discloses that it engaged Article One Advisors to conduct a risk assessment in 2016, which identified working conditions in supply chains as a risk, but this now falls out of scope of the research period.]
(2) Not disclosed. </t>
  </si>
  <si>
    <t xml:space="preserve">(1) Not disclosed. The company reports on an: "expansion of risk assessment targets and conduction of consulting (41 cases)". It further reports that its 2019 target is "enhancing ESG consulting and raising supplier awareness" and "expanding consulting targets (80 cases)" and that one of its 2022 targets is "expanding consulting targets (150 cases)". However, it is unclear if this includes forced labor or labor more broadly.
(2) Not disclosed. It discloses that compliance with labor and human rights laws is a high risk factor with all suppliers. However, it does not provide further detail on this finding. </t>
  </si>
  <si>
    <t xml:space="preserve">(1) Sony reports that in 2018 it updated its analysis of human rights risks with BSR "so as to reflect the current state of global affairs, stakeholder concerns, evolving human rights laws and changes in Sony's business activities." It reports that it referenced international treaties on human rights, and reviewed relevant NGO and media reports to identify human rights risk, and contrasted these risks with its relevant business areas.  
Sony discloses that it uses the results of suppliers' self-assessment questionnaires to determine how high risk they are. 
(2) The company broadly identifies that its electronics manufacturing supply chain is at higher risk of slavery and human trafficking, but does not disclose risks identified in different tiers of its supply chain.
Sony also notes that there are increasing concerns over labor conditions for migrant workers (and has conducted risk assessments at its own manufacturing sites as a result). It also highlights reports of forced labor for foreign workers in Malaysia, and states it has worked with suppliers in Malaysia to address the issues of passport management, working hours, and wages of foreign workers. However, the company does not not disclose risks identified in different tiers of its supply chains. </t>
  </si>
  <si>
    <t xml:space="preserve">(1) TSMC states in its Corporate Social Responsibility Report that in 2018 it established risk assessments for new suppliers and that it conducts risk evaluation and management via Self-Assessment Questionanaire (SAQ) and human rights supply chain risks. The company states that it follows the SAQ with "on-site audit, serious violation assessments and high-risk suppliers identification by TSMC's team of experts". It further states that suppliers' performance on sustainability related issues is assessed quarterly using its QCDSS (Quality, Cost, Delivery, Service, Sustainability) protocol (labor performance is a component). It states that it also includes the research of external stakeholders including China Labor Watch, Verité and the US Department of State on relevant forced labor issues. However, it does not provide further details or disclose an overarching risk assessment that covers forced labor risks across its supply chains (as opposed to at individual suppliers).
(2) The company notes that suppliers operating in China, Malaysia and Taiwan are classified higher risk (compared to its top spend suppliers in Japan, USA and Western Europe) due to weaker labor rights and longer working hours, but it does not give detail on how it identified these risk countries. The company does not disclose risks identified in different tiers of its supply chains. </t>
  </si>
  <si>
    <t xml:space="preserve">
(1) Ericsson states that human rights due diligence is embedded within its sales and sourcing processes. It states that it uses Verisk Maplecroft’s Modern Slavery Index to understand the geographical risks of forced labor. It states that it focuses on “internal and external awareness” in the countries deemed to be at higher risk and that it bases this approach on a workshop which it carried out in collaboration with Shift in 2016. It further discloses that it reviewed the activities being carried out as part of its sourcing in 2017 by looking at workforce skill level and risk of informal employment to workers in its supply chains and that risk was mapped by sourcing category group. It carried out a review of the category risks in 2018. It further states that it carries out human rights impact assessments, stakeholder consultations and internal processes such as responsible sourcing.
(2) Ericsson discloses that prioritized risk areas in its supply chains include labor rights and communication of requirements further down its supply chains. It discloses that it classifies the risk of forced labor as low, medium or high for each sourcing category and that components and services which it sources from China and India, as well as the sourcing and extraction of raw materials are at a high-risk of forced labor.</t>
  </si>
  <si>
    <t>(1) Not disclosed. Walmart discloses that it expects its suppliers to support the company's conflict minerals compliance efforts by "adopting responsible mineral sourcing policies in dealing with their supply chains that are consistent with this policy and the OECD guidance." However, it does not disclose any detail as to how it seeks to address forced labor risks in raw material sourcing. 
(2)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However, the company does not disclose information on planning and forecasting. 
[The company also states that its merchants use data "such as KPIs and health check reports" to hold suppliers accountable for supply chain health and risks. It states that it uses these to maintain an overview of the highest risk suppliers and supply chains, and uses the information to prioritize. However, it is not clear that this includes forced labor risks.]
(3) Not disclosed. 
(4) Not disclosed.</t>
  </si>
  <si>
    <t xml:space="preserve">(1) Amazon reports that its purchase and service agreements require manufacturing suppliers and service providers to comply with its supplier code of conduct. The contract language is not disclosed, and while the company's code prohibits forced labor, child labor, and discrimination, and protects the right to freedom of association, it does not explicitly protect the right to collective bargaining. 
(2) Not disclosed. 
(3) Not disclosed. </t>
  </si>
  <si>
    <t xml:space="preserve">(1) Analog Devices states in its Statement on Slavery and Human Trafficking that it asks its key suppliers to sign an agreement to represent that they comply with the RBA Code and that they will notify the company if they stop complying. It also states that its standards terms of purchase and standard service agreements contain a clause with the RBA Code and that it requires suppliers to notify the company in the case of non-compliance. However, the RBA Code limits the freedom of association and the right to collectively bargain to compliance with law and the company does not disclose the contract terms.
(2) Not disclosed. It states on its Ethics and Suppliers page that 100% of its suppliers have signed its Agreement on Responsible Business Conduct. However, this is separate from its purchase and standard service agreement.
(3) Not disclosed. </t>
  </si>
  <si>
    <t xml:space="preserve">(1) Apple states that in order to do business suppliers must agree to adhere to its supplier code and standards. 
It also states that it strictly prohibits human trafficking and the use of involuntary labor in its supply chain, which is enforced through audits "and in contracts with direct suppliers." However, the company does not disclose the contract language used and its code limits the right to freedom of association to conformance with local law. 
(2) Not disclosed. 
(3) Not disclosed. </t>
  </si>
  <si>
    <t>(1) ASML states that its "policy stipulates that compliance with human rights standards and other Responsible Business Alliance standards should be included in our supplier agreements". It further states that it includes a requirement to adhere to RBA standards in its long-term contracts for product-related suppliers. The RBA standards include the ILO core labor standards but limit freedom of association and the right to collectively bargain to compliance with law. The company does not disclose the language of these contracts.
(2) Not disclosed. The company states that adhereance to RBA standards is a "prerequisite for doing business" with the company. However, as per (1) it states that the standards are only included in long term contracts. In addition, freedom of association and the right to collectively bargain are limited to compliance with local law.
(3) Not disclosed.</t>
  </si>
  <si>
    <t xml:space="preserve">(1) Not disclosed. Broadcom states that its suppliers are "contractually bound to comply with forced labor laws through the terms and conditions of our purchase orders and supply agreements". However, as this would require supplier conformance to local law only, it does not prohibit forced labor according to international standards, and ILO core labor standards are therefore not incorporated into contracts. It also states that it asks for written acknowledgement of compliance with the Supplier Environmental and Social Responsibility Code of Conduct (which it states includes forced labor), but it is not clear that this is incorporated within supplier contracts. 
(2) Not disclosed. 
(3) Not disclosed. </t>
  </si>
  <si>
    <t>(1) Not disclosed. Foxconn discloses that its procurement department counter-signs "letters of commitment" with its suppliers "to ensure that all suppliers abide by the principles of fairness, impartiality and openness in the transaction process". However, it does not explicitly state that this incorporates the terms of its supplier code including on forced labor into supplier contracts. In its 2018 Additional Disclosure it discloses that it "requires suppliers to sign Social Responsibility Undertaking first, and it covers SER standard [its supplier code which cover forced labor] or forced labor." However, it does not provide further details and does not disclose the language used in its contracts. Both of these documents appear to refer to separate agreements rather than supplier contracts. 
(2)-(3) Not disclosed.</t>
  </si>
  <si>
    <t>(1) Foxconn (2018), "Social and Environmental Responsibility Report", http://ser.foxconn.com/javascript/pdfjs/web/viewer.html?file=/upload/serReport/f5915802-4e39-4cb2-914b-48dbf433a557_.pdf&amp;page=1, p. 40. Accessed 8 October 2019.</t>
  </si>
  <si>
    <t>(1) Hoya discloses that compliance with its supplier code of conduct is a contractual requirement in all newly adopted distributor and supplier contracts. However it does not disclose the language of such contracts. Moreover, the code appears to limit the right to freedom of association to conformance with local law only. 
(2) Not disclosed. The company states that this includes all newly adopted distributor and supplier contracts, but does not disclose a percentage.
(3) Not disclosed.</t>
  </si>
  <si>
    <t xml:space="preserve">(1) Not diclosed. The company states "our new main suppliers are contractually obliged to uphold our environmental, occupational safety and health as well as CSR commitments." It is not clear that this includes the company's Principles of Purchasing. 
(2-3) Not disclosed. </t>
  </si>
  <si>
    <r>
      <t xml:space="preserve">(1) Nintendo discloses requiring its suppliers "to formally agree" to its Procurement Guidelines which incorporate forced labor, child labor, and discrimination, but do not call out explicitly the right to freedom of association and collective bargaining. It further discloses that it has incorporated a requirement to comply with the guidelines into its "Basic Partner Agreement". In its 2018 additional disclosure, the company confirms that its basisc partner agreement is its supplier contract. The contract language is not disclosed. 
(2) Not disclosed.
(3) Not disclosed. It discloses that its </t>
    </r>
    <r>
      <rPr>
        <sz val="11"/>
        <rFont val="Calibri"/>
        <family val="2"/>
        <scheme val="minor"/>
      </rPr>
      <t>"asks [its] f</t>
    </r>
    <r>
      <rPr>
        <sz val="11"/>
        <color theme="1"/>
        <rFont val="Calibri"/>
        <family val="2"/>
        <scheme val="minor"/>
      </rPr>
      <t xml:space="preserve">irst-tier suppliers to notify upstream suppliers about the guidelines." However, it is not clear that suppliers should include this in contracts. </t>
    </r>
  </si>
  <si>
    <r>
      <t xml:space="preserve">(1) Not disclosed.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However, this appears to be a separate agreement signed with suppliers rather than a clause incorporated in supplier contracts. </t>
    </r>
    <r>
      <rPr>
        <sz val="11"/>
        <color rgb="FFFF0000"/>
        <rFont val="Calibri (Body)"/>
      </rPr>
      <t xml:space="preserve">
</t>
    </r>
    <r>
      <rPr>
        <sz val="11"/>
        <rFont val="Calibri"/>
        <family val="2"/>
        <scheme val="minor"/>
      </rPr>
      <t>(2) Not disclosed.
(3) Not disclosed. TSMC states in its 2018 CSR Report that it "requires all key suppliers' fabs in Taiwan to complete third party audits in line with RBA standards." It is a member of the RBA and states in its code of conduct that it expects its suppliers to hold their suppliers, contractors and service providers to the standards provided in the code. However, it does not explicitly mention contracts.</t>
    </r>
  </si>
  <si>
    <t xml:space="preserve">(1) Not disclosed. The company states that as part of its global terms and conditions of purchase, it requires suppliers to comply with applicable laws. However, the company does not require adherence to international standards relating to forced labor. In addition, its terms and conditions of purchase do not incorporate the guide for supplier social responsibility.
(2) Not disclosed. 
(3) Not disclosed. </t>
  </si>
  <si>
    <t xml:space="preserve">(1) Dell discloses a policy that "[w]orkers shall not be required to pay employers or agents’ recruitment fees." 
(2) The company uses the RBA Code (version 6.0), which includes a provision that employment related fees paid by workers shall be reimbursed to the workers. Dell discloses that it identified 16 supplier sites in which workers were charged recruitment fees and worked with their suppliers to return $825,000 USD in fees to workers. 
</t>
  </si>
  <si>
    <t>(1)-(2) 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 p. 5.</t>
  </si>
  <si>
    <t>(1)*Foxconn (undated), "Foxconn Global Code of Conduct Policy: Social and Environmental Responsibility (SER)", http://ser.foxconn.com/javascript/pdfjs/web/viewer.html?file=/upload/policyAttachments/979c9ad3-a8e3-4eb6-9779-86ce2e51c8a3_.pdf&amp;page=1, p. 5.
*Foxconn (2016), "Supplier Code of Conduct", http://www.sser.foxconn.com/Attachment/Template/%E5%AF%8C%E5%A3%AB%E5%BA%B7%E4%BE%9B%E6%87%89%E5%95%86%E7%A4%BE%E6%9C%83%E5%8F%8A%E7%92%B0%E5%A2%83%E8%B2%AC%E4%BB%BB%E8%A1%8C%E7%82%BA%E5%AE%88%E5%89%87.pdf, pp. 4-5. Accessed 8 October 2019.
(2) "Supplier Code of Conduct", pp. 4-5.</t>
  </si>
  <si>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However, it does not provide evidence that fees have been repaid to workers in its supply chains. </t>
  </si>
  <si>
    <r>
      <t xml:space="preserve">(1) Not disclosed. Applied Materials states that it uses the RBA's Validated Assessment Program (VAP). However, it does not disclose whether it uses this to assess labor agents used by suppliers.
(2) </t>
    </r>
    <r>
      <rPr>
        <sz val="11"/>
        <color theme="9"/>
        <rFont val="Calibri"/>
        <family val="2"/>
        <scheme val="minor"/>
      </rPr>
      <t xml:space="preserve">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t>
    </r>
  </si>
  <si>
    <t>(1) Corning states that it requires labor agents acting on behalf of its suppliers to conduct due diligence with employment and recruitment agencies and sub-agents to ensure compliance with its Code of Conduct. However, it does not disclose what this process involves or evidence that audits have been conducted.
(2) Not disclosed.</t>
  </si>
  <si>
    <t>(1)-(2)*Hewlett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t>
  </si>
  <si>
    <t xml:space="preserve">(1) Not disclosed.
(2) Not disclosed. The company reports that it visited a supplier in Malaysia with BSR, "to conduct an assessment on migrant workers, who are socially vulnerable and often said to be exploited by forced labor." The company reports that it interviewed recruitment agencies and migrant workers as part of this visit to a supplier in Malaysia but does not report on the goals or the outcomes of these interviews. It does not disclose information on how it supports responsible recruitment in its supply chains. </t>
  </si>
  <si>
    <r>
      <t>(1) Not disclosed.
(2) Not disclosed. It discloses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t>
    </r>
    <r>
      <rPr>
        <sz val="11"/>
        <rFont val="Calibri (Body)"/>
      </rPr>
      <t>.” The company does not disclose further detail on this program.</t>
    </r>
  </si>
  <si>
    <t xml:space="preserve">(1) Not disclosed. 
(2) Micron states that it is actively involved in RBA initiatives which include training, dialogue with government officials and interviews with foreign migrant workers. It also states that it is working with the RBA and a number of suppliers in Taiwan to understand the experiences of foreign migrant workers and to address violations that might be ocurring in these locations. </t>
  </si>
  <si>
    <t xml:space="preserve">(1)-(2) *Micron (undated), "Accelerating Sustainability: 2019 Sustainability Report", https://www.micron.com/-/media/client/global/documents/general/about/sustainability_report_2019.pdf?la=en, p. 35.
*Micron (undated), "Micron Code of Business Conduct and Ethics", https://www.micron.com/about/our-commitment/operating-thoughtfully/compliance-and-ethics/ethics. 
</t>
  </si>
  <si>
    <t xml:space="preserve">(1) Not disclosed. The company discloses that it has audited ten of its labor agencies, but does not disclose that it has audited labor agencies used by its suppliers. 
(2) Not disclosed. STMicroelectronics states that it is "part of a panel to develop a pre-departure orientation pack for foreign workers, in partnership with the International Organization on Migration." It is not clear whether the company is working on this initiative for its supply chains or own operations only. </t>
  </si>
  <si>
    <t xml:space="preserve">(1) Hitachi's guidelines state "workers must be provided with a written employment agreement in their native language that contains a description of terms and conditions of employment prior to the worker departing from his or her country of origin." However, it does not disclose evidence of how this policy provision is implemented in practice.
(2) Hitachi's guidelines state that workers' identification documents must not be withheld. However, it does not disclose evidence of how this policy provision is implemented in practice.
(3) Not disclosed. The company states that it visited a supplier in Malaysia, alongside BSR, "to conduct an assessment on immigrant workers, who are often subject to forced labor."  The company reports that it interviewed recruitment agencies and migrant workers as part of this visit. However, no outcomes are disclosed. </t>
  </si>
  <si>
    <t>(1)-(2)*Foxconn (2018), "Social and Environmental Responsibility Report", http://ser.foxconn.com/javascript/pdfjs/web/viewer.html?file=/upload/serReport/f5915802-4e39-4cb2-914b-48dbf433a557_.pdf&amp;page=1, p. 5. Accessed 8 October 2019.
*Foxconn (undated), "Foxconn Global Code of Conduct Policy: Social and Environmental Responsibility (SER)", http://ser.foxconn.com/javascript/pdfjs/web/viewer.html?file=/upload/policyAttachments/979c9ad3-a8e3-4eb6-9779-86ce2e51c8a3_.pdf&amp;page=1, p. 4. Accessed 8 October 2019.</t>
  </si>
  <si>
    <t>(1) Not disclosed.
(2) Kyocera states in its Supply Chain CSR Procurement Guide that suppliers "are not to require employees to submit their identification, passport or work permit as part of conditions of employment". However, the company does not demonstrate implementation of this policy.
(3) Not disclosed.</t>
  </si>
  <si>
    <t xml:space="preserve">(1) The company uses the RBA Code (version 6.0), which requires that workers be provided with a written employment agreement in their native language prior to the worker departing from his or her country of origin. However, it does not demonstrate evidence of how it implements this policy.
(2) The company uses the RBA Code (version 6.0), which prohibits passport retention and restrictions on workers’ freedom of movement. It does not disclose evidence as to how it implements this policy provision. [Lam Research states that in 2018 it participated in a pilot program “to ensure the human rights of contract, migrant and temporary workers of our suppliers that are located in high risk geographies” and that it includes a comprehensive policy that prohibits forced labor. It states that this policy covered freedom of movement, fees, voluntary separation and humane work conditions. It does not describe how the program addresses passport retention.]
(3) Not disclosed. 
</t>
  </si>
  <si>
    <t>(1) The company also uses the RBA Code (version 6.0), which requires that workers be provided with a written employment agreement in their native language prior to the worker departing from his or her country of origin. However, it does not demonstrate active implementation of this policy.
(2) While it does not explicitly include a related principle directly into its Code of Business Conduct, it uses the RBA Code (version 6.0), which prohibits passport retention and restrictions on workers’ freedom of movement. In its Sustainability Report, Micron demonstrates awareness of exploitation of migrant workers through passport retention, but does not disclose concrete action taken / implementation of the aforementioned policy. 
(3) Not discloseed.</t>
  </si>
  <si>
    <t>(1) The company uses the RBA Code (version 6), which requires that workers must be provided with a written employment agreement in their native language prior to the worker departing from his or her country of origin. However, it does not demonstrate active implementation of this policy provision.
(2) The company uses the RBA Code (version 6), which prohibits passport retention and restrictions on workers’ freedom of movement. However, it does not demonstrate active implementation of this policy provision.
(3) Not disclosed.</t>
  </si>
  <si>
    <r>
      <t>(1) Micron states that it conducts human rights risk assessments that aligns with its Code of Business Conduct and Ethics and the RBA Code of Conduct which include forced labor risks. It states that its sourcing risk and compliance group oversees supply chain risk management which includes human rights and geopolitical risks and applies "new and incumbent supplier screening, assessments, investigations, risk profiling, development and auditing". It states that the initial assessment is based on business continuity processes including a consideration of suppliers' geographic locations, type of commodity or service, Micron's past relationship with the supplier and third-party reviews.
(2) Micron states that many of its suppliers are located in Asia where human rights violations agains</t>
    </r>
    <r>
      <rPr>
        <sz val="11"/>
        <color theme="1"/>
        <rFont val="Calibri"/>
        <family val="2"/>
        <scheme val="minor"/>
      </rPr>
      <t xml:space="preserve">t foreign migrant </t>
    </r>
    <r>
      <rPr>
        <sz val="11"/>
        <rFont val="Calibri"/>
        <family val="2"/>
        <scheme val="minor"/>
      </rPr>
      <t xml:space="preserve">workers have been documented. </t>
    </r>
    <r>
      <rPr>
        <sz val="11"/>
        <color theme="1"/>
        <rFont val="Calibri"/>
        <family val="2"/>
        <scheme val="minor"/>
      </rPr>
      <t>It notes that abuses may include passport retention, recruitment fees, and debt bondage.</t>
    </r>
    <r>
      <rPr>
        <sz val="11"/>
        <rFont val="Calibri"/>
        <family val="2"/>
        <scheme val="minor"/>
      </rPr>
      <t xml:space="preserve">  However, it does not provide additional examples of forced labor risks identified in another tier of its supply chains.
</t>
    </r>
  </si>
  <si>
    <t xml:space="preserve">Amazon reports that suppliers who manufacture its private label products are assessed for compliance with its supplier code of conduct before it begins ordering products. It states that supplier facilities must demonstrate the absence of any issue which could cause harm to workers, and any egregious unethical behavior including forced labor. Further to this it reports that any issue that occurs prior to beginning a relationship with Amazon must be resolved before it can qualify for production.
The company also states that suppliers must meet "a basic set of requirements to qualify for initial and continued production of Amazon products" termed "qualification requirements." It discloses examples of the qualification requirements, which include voluntary work (recruitment fees and passport retention are specifically cited). Amazon also reports that suppliers "may not begin work in certain countries without prior review and approval from Amazon" and discloses a list of these countries. In particular it states that production of its products cannot begin until it has conducted due diligence including "a risk analysis from global external stakeholders; a plan to consult with local organizations...[and] a supplier commitment to participate in capacity-building and worker engagement programs." It also states that suppliers in those regions will be subject to enhanced due diligence. 
However, it does not report on the outcomes of these processes. </t>
  </si>
  <si>
    <t>Not disclosed. In its 2018 additional disclosure it states that suppliers are being assessed prior to entering into contract but it is unclear whether this risk analysis covers forced labor.</t>
  </si>
  <si>
    <t>Not disclosed. ASML states that it scans new suppliers on "potential high risks" and that it works with potential suppliers during the onboarding process to "remedy any issues identified". However, it is unclear whether the risk analysis includes forced labor.</t>
  </si>
  <si>
    <t xml:space="preserve">Not disclosed. BOE discloses having a supplier certification process. BOE selects suppliers based on criteria which include "environmental performance, CSR performance." The company notes that "in 2018, BOE introduced 200 new suppliers, all of which met environmental and social performance standards and passed environmental assessment." The assessment of potential suppliers includes a review of the suppliers' qualifications, and a "document review or field investigations." It does not provide further details of this process.
</t>
  </si>
  <si>
    <t xml:space="preserve">Not disclosed. Cisco states in its 2018 Corporate Social Responsibility Report that it "consider[s] supplier responsibility when evaluating and onboarding new suppliers". However, it is unclear whether the risk analysis covers forced labor. </t>
  </si>
  <si>
    <r>
      <t>Lam Research states that in order to verify prospective first tier suppliers it “requires all</t>
    </r>
    <r>
      <rPr>
        <b/>
        <sz val="11"/>
        <rFont val="Calibri"/>
        <family val="2"/>
        <scheme val="minor"/>
      </rPr>
      <t xml:space="preserve"> new</t>
    </r>
    <r>
      <rPr>
        <sz val="11"/>
        <rFont val="Calibri"/>
        <family val="2"/>
        <scheme val="minor"/>
      </rPr>
      <t xml:space="preserve"> direct materials suppliers, as part of the supplier screening process, to provide a completed written certification that addresses risks of human trafficking and slavery”. However, it neither provides further details nor outcomes.</t>
    </r>
  </si>
  <si>
    <t xml:space="preserve">Not disclosed. Microchip states that suppliers' capabilities and quality standards are reviewed at the time of selection, but does not disclose whether any assessment of forced labor risks is undertaken. </t>
  </si>
  <si>
    <t>Micron states that all new potential suppliers are required to complete a Level 1 pre-assessment at a minimum. It also states that its human rights risk assessment aligns with its Code of Business Conduct and Ethics and the RBA Code of Conduct which include forced labor risks. It states that it assesses all "new and incumbent supplier screening, assessments, investigations, risk profiling, development and auditing". However it does not report on outcomes.</t>
  </si>
  <si>
    <t>(1) *Micron (2019), "Accelerating Sustainability: 2019 Sustainability Report", https://www.micron.com/-/media/client/global/documents/general/about/sustainability_report_2019.pdf?la=en, p. 32-33.
*Micron (3 May 2019), "Supplier Quality Requirements Document", https://www.micron.com/-/media/client/global/documents/general/about/sqrd.pdf?la=en, p. 10.</t>
  </si>
  <si>
    <t>Microsoft states that "all new and directly contracted hardware and packaging suppliers for our devices…undergo initial risk and capability assessments and audits to assess their conformance to our standards and requirements which specifically prohibit any form of modern slavery and human trafficking." The company discloses that eight suppliers demonstrated the ability to self-manage at their initial capability assessment in financial year 2019. In an earlier report the company states that assessments are conducted prior to supplier selection.</t>
  </si>
  <si>
    <t xml:space="preserve">Murata discloses a purchasing policy, in which it states that it evaluates and selects suppliers fairly based on standards including consideration for human rights and labor safety. It does not disclose details on the process or its outcomes. </t>
  </si>
  <si>
    <t>Not disclosed. Nokia states that its purchasing procedures "are strictly applied in our relationships with existing suppliers and whenever we engage with potential new suppliers". However, it does not give additional detail. It also states that its general audit covers supplier requirements which includes corporate responsibility requirements. It states that it uses this type of audit with new high-risk suppliers but it is not clear whether this includes an assessment of forced labor risks or whether it refers to pre or post-onboarding.</t>
  </si>
  <si>
    <t>Not disclosed. NVIDIA discloses that its, "supplier specification outlines our compliance requirements and covers all manufacturers in our supply chain." It states that this process "involves using the RBA online system to vet suppliers against product compliance industry standards, conflict minerals data, and RBA Code compliance." However, it is unclear whether this assessment takes place prior to onboarding.</t>
  </si>
  <si>
    <t xml:space="preserve">Not disclosed. NXP discloses a supplier selection procedure which "defines the risk assessment and supplier selection process." It discloses a diagram which states that a supplier undergoes a risk assessment and is selected, followed by a training needs analysis. If the supplier needs training, that is delivered before the supplier completes a self-assessment and then prepares for an on-site audit. 
It is not clear that this selection process involves an assessment for risks of forced labor prior to contract. </t>
  </si>
  <si>
    <t>The company discloses conducting a "new registration evaluation" on all potential suppliers that includes a review of labor and human rights practices. However, it does not report on the outcomes of this process.</t>
  </si>
  <si>
    <t xml:space="preserve">Not disclosed. Skyworks reports that conformance to the Code is part of its supplier qualification process. In its Supplier Sustainability Specification, the company states that suppliers must complete a self-assessment according to its Skyworks Qualification and Monitoring requirements, and that it is the responsibility of suppliers to ensure that they meet minimum sustainability requirements. However, it is unclear whether this assessment takes place prior to onboarding. </t>
  </si>
  <si>
    <t>Sony reports that the supply chain code of conduct is "factored in" when choosing suppliers, who are assessed and selected on factors including human rights. 
The company also sets out a graphic which states that suppliers must complete a document assessment of risks, and if a risk of violation of the code of conduct is identified, the company may conduct an on-site assessment of the supplier and then conduct an investigation to see whether any improvements have been implemented. In the case of a minor risk, the company states that it will instruct the supplier to make improvements. Its procurement officer will then make a final decision as to whether to start doing business with the supplier. However, it does not report on the outcomes of this process.</t>
  </si>
  <si>
    <r>
      <t xml:space="preserve">Not disclosed. TSMC states in its Corporate Social Responsibility Report that, when onboarding new suppliers, they first sign the Supplier Code of Conduct and then undergo a risk assessment and periodic audit. While the Supplier Code of Conduct includes commitments in relation to forced labor, it is unclear whether the audit assesses forced labor risks. In any case, it is implied that this takes place after both parties have signed a contract. </t>
    </r>
    <r>
      <rPr>
        <i/>
        <sz val="11"/>
        <rFont val="Calibri"/>
        <family val="2"/>
        <scheme val="minor"/>
      </rPr>
      <t>[In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It states that supplier's application will be denied if there is evidence that the supplier is engaging in unacceptable labor practices. However, this disclosure is now outside the scope of research.]</t>
    </r>
    <r>
      <rPr>
        <sz val="11"/>
        <rFont val="Calibri"/>
        <family val="2"/>
        <scheme val="minor"/>
      </rPr>
      <t xml:space="preserve">
</t>
    </r>
  </si>
  <si>
    <t>Tokyo Electron states that before entering into a new supplier relationship it ensures that a self-assessment that includes human rights is carried out. It states that if it discovers any “risks to quality” it visits suppliers to help them improve their processes. However, it neither provides further details nor outcomes.</t>
  </si>
  <si>
    <t xml:space="preserve">Amazon discloses that suppliers have the option of submitting an audit from an Amazon approved industry association (amfori BSCI, Better Work, Responsible Business Alliance, SMETA, and SA8000) or undergoing an Amazon-managed audit. 
(1) The company discloses that it conducts unannounced and announced audits. 
(2) Amazon states that its supplier assessments may include a review and analysis of site documents and licenses with a view to assessing the age of workers, their contracts, compenstaion, working hours, and working conditions. 
(3) The company states that audits may include worker interviews conducted confidentially and without site management present. However, it does not indicate that interviews are carried out off-site. 
(4) Amazon reports that its assessments "may" include site inspection, including any living quarters. 
(5) Not disclosed. </t>
  </si>
  <si>
    <t>BOE discloses that it carries out "annual assessments on the general operation of suppliers, including legal affairs, finance and other aspects" and that it reviews "CSR management of suppliers, covering management system, labor practices, safety and occupational health, environmental impact and business ethics, and make sure that suppliers' production is sustainable."
(1) Not disclosed.
(2)  As stated above, the company discloses monitoring its suppliers. However, it does not explicitly disclose including an assessment of forced labor risks in its supply chains in this process, and does not disclose whether the assessment includes a review of relevant documents, such as worker contracts, payroll, etc. 
(3)-(5) Not disclosed.</t>
  </si>
  <si>
    <t>The company states that it assesses existing suppliers on a rolling basis to "track how they deal with problems and make improvements." It reports that these assessments are carried out in accordance with its supplier assessment procedures, but it is not clear whether this includes an assessment of forced labor or human rights. The assessments appear to focus on quality, delivery, cost, and technical support. 
(1)-(5) Not disclosed.</t>
  </si>
  <si>
    <t xml:space="preserve">The company discloses that “in some cases, Hexagon performs audits of both new and existing suppliers based on both desk research and onsite visits.” It further discloses that its subsidiaries that manufacture hardware have adopted an evaluation process for all new suppliers which includes assessing compliance with the company’s policies. It also discloses that “[k]ey suppliers of manufacturing entities are evaluated through internal formal visits, reviews and evaluations in order to ensure that they strictly respect the Hexagon Code of Business Conduct and Ethics", which covers forced labor. 
(1)-(3) Not disclosed.
(4) As stated above, the company disclsoes that it carries out on-site visits of suppliers. However, it does not disclose carrying out inspections of worker housing.
(5) Not disclosed. </t>
  </si>
  <si>
    <t xml:space="preserve">(1)-(4) Hitachi (2018), "Sustainability Report 2018", http://www.hitachi.com/sustainability/download/pdf/en_sustainability2018.pdf, p. 78. Accessed 10 October 2019. </t>
  </si>
  <si>
    <t>Hoya states that it "retains the right to periodically conduct audits of suppliers" to assess compliance with its supplier code of conduct. No further details are provided in relation to the audit process. 
(1) Not disclosed.
(2) As disclosed above, the company carries out audits but it does not disclose whether this includes a review of relevant documents that detail labor conditions, such as wage slips, information on labor recruiters, contracts, etc.
(3)-(5) Not disclosed.</t>
  </si>
  <si>
    <t xml:space="preserve">(1)-(2) Infineon Technologies (March 2019), "Slavery and Human Trafficking Statement," https://www.infineon.com/dgdl/Infineon+Slavery+and+Human+Trafficking+Statement_March+2019.pdf?fileId=5546d461694c91a7016981d611190012. Accessed 10 October 2019. </t>
  </si>
  <si>
    <t xml:space="preserve">Kyocera states in its Supply Chain CSR Procurement Guideline that suppliers "are to regularly conduct an internal audit to check compliance with laws and regulations and customer requests regarding CSR-related items". It also states in its CSR Report that it ensures "through compliance with business-related laws such as the Subcontracted Act, by regularly implementing in-house education and audits of personnel in charge of materials and business divisions." However, it does not appear to proscribe any specific audit requirements relevant to forced labor in its supply chains.
(1)-(5) Not disclosed. </t>
  </si>
  <si>
    <t>We periodically audit major direct product supplier operations, including to address the risks of human trafficking and slavery in our supply chain.
(1) The company states that during the last fiscal year its audits were announced but that it reserves the right to conduct unannounced audits. However, it is not clear whether unannounced audits have been undertaken.
(2)-(5) Not disclosed.</t>
  </si>
  <si>
    <t>The company does not report that it conducts social audits or other monitoring processes on its suppliers. 
(1)-(5) Not disclosed.</t>
  </si>
  <si>
    <t xml:space="preserve">(2)-(4) Qualcomm (2018), "2018 Sustainability Report", https://www.qualcomm.com/media/documents/files/2018-qualcomm-sustainability-report.pdf, p. 23. Accessed 23 August 2019. </t>
  </si>
  <si>
    <t xml:space="preserve">(2)-(4) Skyworks (2018) "Growing Sustainably 2018 Report", http://www.skyworksinc.com/downloads/Flipbooks/SustainabilityReport2018/offline/download.pdf, p. 6. Accessed 29 August 2019. </t>
  </si>
  <si>
    <t xml:space="preserve">Sony states that it uses risk assessment data, including self assessments, to identify suppliers that are high risk for forced labor. It states that "for example, if a supplier employs foreign migrant workers" it will conduct an inspection. 
(1) Not disclosed. 
(2) Not disclosed. The company reviews documentation in the form of self-assessments before conducting on-site visits, but does not disclose that this includes a review of documents that detail labor conditions, such as wage slips, information on labor recruiters, contracts, etc.
(3) Not disclosed.
(4) Sony reports that it will inspect the supplier's workplace to determine whether workers are subject to forced labor, whether dormitories meet international standards, and that the working environment is clean and safe. 
(5) Not disclosed. Sony states that "where any possibility of violations is reported at a secondary supplier, Sony works with the primary supplier to ensure that remedial action is carried out" but it is not clear that it conducts or requires monitoring of second-tier suppliers. </t>
  </si>
  <si>
    <t xml:space="preserve">(2)-(4) Texas Instruments (May 2019), "Anti-Human Trafficking Statement," http://www.ti.com/lit/ml/sszo047b/sszo047b.pdf, p. 2. Accessed 9 October 2019. </t>
  </si>
  <si>
    <t xml:space="preserve">
(1) Not disclosed. 
(2) Not disclosed. The company states that it conducts a self-assessment questionnaire in accordance with the RBA Code of Conduct and that it analyses the responses and provides feedback to suppliers. However, it does not disclose carrying out supplier audits or a review of relevant supplier documents that detail labor conditions, such as wage slips, information on labor recruiters, contracts, etc.
(3)-(5) Not disclosed. </t>
  </si>
  <si>
    <t>(2)-(4) Western Digital, "Compliance Statement for UK Modern Slavery Act and California Transparency in Supply Chains Act for FY2018," https://www.westerndigital.com/company/corporate-sustainability/uk-modern-slavery-california-transparency. Accessed 11 September 2019.</t>
  </si>
  <si>
    <t xml:space="preserve">(1) Not disclosed. Amazon reports that some sites may be assessed multiple times a year including for follow-up audits. However, it does not disclose the percentage of suppliers audited annually. 
(2)-(3) Not disclosed. 
(4) Amazon discloses that it accepts audits from amfori BSCI, Better Work, Responsible Business Alliance, SMETA, and SA8000. It states that Amazon-managed audits may also be conducted, which would be carried out by third-party audit firms on Amazon's behalf by "experienced and qualified auditors to utilize industry and region-specific knowledge to evaluate working conditions." It does not disclose further detail on the qualification of auditors in relation to identifying forced labor. 
(5) Not disclosed. </t>
  </si>
  <si>
    <t>(1) ASML (5 February 2019), "Integrated Report 2018", https://www.asml.com/-/media/asml/files/investors/financial-results/a-results/2018/asml-integrated-report-based-on-us-gaap-2018.pdf.</t>
  </si>
  <si>
    <r>
      <t>(1) Not disclosed. The company states that it conducted 292 SER audits and assessments in 2018, with 103 conducted at supplier facilities. However, it does not disclose the percentage of suppliers audited.
(2) Not disclosed. 
(3) The company discloses that it uses the RBA's Validated Assessment Program (VAP) audits, which conduct worker interviews totaling at least the square-root of the total production and/or service workforce on site.</t>
    </r>
    <r>
      <rPr>
        <sz val="11"/>
        <color rgb="FFFF0000"/>
        <rFont val="Calibri"/>
        <family val="2"/>
        <scheme val="minor"/>
      </rPr>
      <t xml:space="preserve">
</t>
    </r>
    <r>
      <rPr>
        <sz val="11"/>
        <rFont val="Calibri"/>
        <family val="2"/>
        <scheme val="minor"/>
      </rPr>
      <t>(4) The company uses the RBA’s VAP, i.e. it conducts audits using an RBA approved audit firm with qualified auditors, with further quality assurance and verification undertaken by RBA.
(5) The company discloses that labor-related findings represented 30% of all major nonconformancees in 2018. It discloses the number of critical findings relating to the ILO Declaration on Fundamental Principles and Rights at Work including freedom of association, freedom from forced, bonded, or indentured labor, freedom from child labor, and freedom from discrimination.</t>
    </r>
  </si>
  <si>
    <t>(1) Not disclosed. Hitachi discloses that in fiscal year 2017, it conducted CSR audits of 18 suppliers. However, it does not disclose the percentage of suppliers audited. 
(2)-(3) Not disclosed. 
(4) The company uses the SA 8000 auditing standard, under which audits are conducted by SAAS accredited audit firms, but does not provide further details. It also states that audits may be conducted by an RBA-recognized auditor, but again does not provide further detail on the qualifications of auditors in relation to forced labor. 
(5) The company states that it did not identify any major violations at the 18 suppliers audited, but found that overtime work exceeded the "stipulated rules", as well as infringements related to health and safety. No further details are disclosed.</t>
  </si>
  <si>
    <t>(1) Not disclosed. Lam Research discloses in its Slavery and Human Trafficking Statement that it periodically audits its “major direct product supplier operations”. It also states in its CSR report that the facilities of its “top spend suppliers” are audited by in-house personnel. However it does not disclose a percentage of overall suppliers audited.
(2) Not disclosed. The company discloses that in 2018, all of its audits were announced.
(3) Not disclosed.
(4) The company discloses on its Supply Chain page that in the last financial year it has implemented annual training for front-line employees and managers with direct responsibility for supply chain management and onsite audits on identifying risks of forced labor and human trafficking. It also states that audits are at times conducted in conjunction with third parties.
(5) Not disclosed.</t>
  </si>
  <si>
    <t xml:space="preserve">(1) NVIDIA (2019), "NVIDIA Corporate Social Responsibility Report", https://s22.q4cdn.com/364334381/files/doc_downloads/governance_documents/2019/FY2019-NVIDIA-CSR-Social-Responsibility.pdf, p. 61. 
(3)-(4) "NVIDIA Corporate Social Responsibility Report", p. 27.
(5) NVIDIA (2018), "Slavery and Human Trafficking Statement", https://www.nvidia.com/content/dam/en-zz/Solutions/about-us/documents/NVIDIA%20Slavery%20and%20Human%20Trafficking%20Statement%202018.pdf, p. 2. </t>
  </si>
  <si>
    <t>(1)  The company states that it audited 23 suppliers in 2017. It also states that it has approximately 10,000 suppliers in total, but does not disclose the percentage of suppliers audited.
(2) Not disclosed. 
(3) NXP discloses that it takes the square root of the worker population at a supplier to determine how many interviews to conduct. It states that 559 workers were interviewed at random in 2018 audits, of which 33% were male and 67% were female. 
(4) NXP discloses that supplier audits are conducted by a third party audit firm (but does not disclose details) and an NXP certified RBA lead auditor. No further detail is given as to auditors expertise on forced labor. 
(5) The company discloses its top 10 audit findings. The most common finding related to freely chosen employment. It also reports that 310 supplier findings in 2017 related to labor and human rights. 
The company also reports that 39% of its suppliers are considered high risk. 
NXP also states that of 298 human rights violation findings in 2018 supplier audits, 30% related to violations of its no-fees policy and 9% to passport retention. 
It also states that it discovered 7 suppliers with non-conformances related to wages and benefits, including that overtime rates were not reflected in payslips and fines or deductions had been made from the worker's salary. 
[NXP also notes that overall the number of priority violations in its supply chains has decreased.]</t>
  </si>
  <si>
    <t>(1) NXP, "Supplier Engagement", https://www.nxp.com/about/about-nxp/about-nxp/corporate-responsibility/engagement/supplier-engagement:SUPPLIER-RESPONSIBILITY. Accessed 17 September 2019. 
(3) NXP Semiconductors (2019), "2018 Slavery and Human Trafficking Statement", https://www.nxp.com/docs/en/company-information/2018-NXP-MSA.pdf, p. 24. Accessed 4 October 2019. 
(4) NXP, "Supplier Engagement: risk assessments and audits".
(5) *NXP Semiconductors (2018), "2017 Slavery and Human Trafficking Statement", https://www.nxp.com/docs/en/supporting-information/HUMAN-TRAFICKING-STATEMENT-2017.pdf, p. 16, 20 and 21. Accessed 16 September 2019.
*NXP Semiconductors (2019), "2018 Slavery and Human Trafficking Statement", p. 27.</t>
  </si>
  <si>
    <t xml:space="preserve">(1) Qualcomm (2018), "2018 Sustainability Report", https://www.qualcomm.com/media/documents/files/2018-qualcomm-sustainability-report.pdf, p. 23. Accessed 23 August 2019. 
(3) and (4) *Qualcomm (2018), "2018 Sustainability Report", p. 23.
*Qualcomm (2018) "Additional disclosure", https://www.business-humanrights.org/sites/default/files/2017%20KnowTheChain%20ICT%20Sector%20-%20Additional%20disclosure%20-%20Qualcomm.pdf, p. 12. Accessed 27 August 2019. </t>
  </si>
  <si>
    <t xml:space="preserve">(3) and (4) SK Hynix (approved 20 March 2019), "UK Modern Slavery Act Statement", http://www.skhynix.com/static/filedata/fileDownload.do?seq=566, p. 1. 
(5) SK Hynix (2019), "SK Hynix Sustainability Report", https://www.skhynix.com/eng/sustain/sustainManage.do#, p. 45. </t>
  </si>
  <si>
    <t xml:space="preserve">(3) and (4) Skyworks (2018) "Growing Sustainably 2018 Report", http://www.skyworksinc.com/downloads/Flipbooks/SustainabilityReport2018/offline/download.pdf, p. 6. Accessed 29 August 2019. </t>
  </si>
  <si>
    <t xml:space="preserve">(1) Not disclosed. The company reports that assessments were completed for 233 suppliers, which resulted in 15 on-site visits of supplier facilities in 2018. It does not report the percentage of suppliers audited annually and the total number of suppliers is unclear. 
(2)-(3) Not disclosed. 
(4) The company states that it may ask suppliers to undergo a third party RBA audit, but it is not clear that it uses these systematically. Additionally, it states that its own staff are trained to conduct effective assessments. No further detail on the qualification of the auditors to detect forced labor risk is disclosed. 
(5) The company discloses that it has discovered excessive working hours at a supplier in China (more than 60 hours per week), passport retention at a supplier in Malaysia, and that young and student workers were made to work long hours and night shifts at a supplier in China. </t>
  </si>
  <si>
    <t>(1) The company reports that it has conducted 75 site audits during financial year 2018. It also discloses that it has 7,928 direct material suppliers (used in FY2018). It does not disclose a percentage of suppliers audited. 
(2)-(5) Not disclosed.</t>
  </si>
  <si>
    <t xml:space="preserve">(1) TE Connectivity (2018), "Corporate Responsibility Report", https://www.te.com/content/dam/te-com/documents/about-te/corporate-responsibility/global/TEConnectivityCorporateResponsibilityReport2018.pdf, p. 39. Accessed 28 August 2019. </t>
  </si>
  <si>
    <t>(1) Walmart reports that in financial year 2019 it reviewed more than 14,700 audit reports. The company also states that it has 25,800 active supplier facilities. The company does not disclose a percentage of suppliers audited annually. 
(2)-(3) Not disclosed. 
(4) Walmart discloses that it "accepts audits" from programs including the RBA, amfori BSCI, and Social Accountability International SA8000. These auditors are conducted by RBA-approved auditors or SAAS accredited audit firms, but the  company does not provide further details as to the expertise of auditors on forced labor. 
Walmart also reports that third-party audit firms (supported by companies that use social compliance audits and NGOs) established the Association of Professional Social Compliance Auditors (APSCA) in 2017. It states that more than 3,200 auditors have registered with APSCA and must pass an auditor examination process. The company states "Walmart requires that reports from social compliance audits be conducted by an ASPCA-registered auditor in order for them to be considered acceptable." The company does not disclose whether APSCA have particular expertise on forced labor. 
(5) Walmart discloses that approximately 24% of its supplier facilities were found to be compliant in financial year 2019, 63% failed to meet at least one important requirement, 11% had more significant violations and were assigned an orange rating (meaning that Walmart will continue to source from the facility while violations are remediated) and 0.3% had serious violations which resulted in permanently or temporarily terminating the facility as a supplier. The company states that violations identified lack of required posters to more serious violations. It does not disclose details on the nature of the violations identified, or for example where they were identified.</t>
  </si>
  <si>
    <t xml:space="preserve">(1) and (4) Walmart, "Using our size and scale for positive change: auditing," https://corporate.walmart.com/responsible-sourcing/using-our-size-and-scale-for-positive-change. Accessed 24 September 2019. 
(5) Walmart (2019), "2019 Environmental, Social &amp; Governance Report", https://corporate.walmart.com/media-library/document/2019-environmental-social-governance-report/_proxyDocument?id=0000016c-20b5-d46a-afff-f5bdafd30000, p. 57 and 58. Accessed 24 September 2019. </t>
  </si>
  <si>
    <t>(1), (3) and (4) Western Digital, "Compliance Statement for UK Modern Slavery Act and California Transparency in Supply Chains Act for FY2018," https://www.westerndigital.com/company/corporate-sustainability/uk-modern-slavery-california-transparency. Accessed 11 September 2019.</t>
  </si>
  <si>
    <t>Not disclosed.
Canon states that it may terminate business with suppliers if they "fail to abide by laws and ordinances covering such areas as human rights and labor." However, it does not disclose how it works with suppliers to put corrective actions in place. 
The company also reports within its Guidelines that where problems are found "we may administer guidance, education, etc. geared to remedying those problems, and ask for your cooperation in that regard" but provides no further detail and whether such processes have been carried out. 
(1)-(4) Not disclosed.</t>
  </si>
  <si>
    <t>The company reports that it is committed to working with suppliers "to ensure the correct management systems are in place to prevent breaches" but provides no further detail. 
(1)-(4) Not disclosed.</t>
  </si>
  <si>
    <t xml:space="preserve">(1) Not disclosed. The company reports that if it identifies deviations in supplier CSR questionnaires, "which include social and human rights questions" it states these will be discussed directly with the supplier. It discloses that where deviations could mean a risk for Infineon, they are classified as a "red light" the supplier cannot be registered for business with Infineon, and must take measures to resolve the issues. However, it does not disclose a corrective action process for suppliers.
(2) Not disclosed. It is not clear how corrective actions are verified - the company states that suppliers will be blocked "until those measures are positively assessed by the experts" but does not make clear how re-assessment takes place. 
(3) Not disclosed. The company reports that it may terminate business relationships where standards are not met, but does not make clear the consequences where corrective actions have not been taken. 
(4) Not disclosed. </t>
  </si>
  <si>
    <t>(1) Not disclosed. In relation to its grievance mechanism, Kyocera states that details of grievances "are investigated and ascertained in cooperation with the relevant divisions. This is followed by corrective action and preventive measures against recurrence. At Kyocera, consultations were undertaken on 27 matters in FY2018, and steps toward resolution were taken in each case." However, this is an internal mechanism only and so, corrective action plans do not apply to suppliers' workers.
(2)-(4) Not disclosed.</t>
  </si>
  <si>
    <t>(1)-(4)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</si>
  <si>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 xml:space="preserve">(1) Microsoft states that its strategic sourcing and manufacturing team and its responsible sourcing team work with suppliers "to ensure that corrective action plans will remedy the audit findings".
(2) Microsoft discloses that follow-up audits are conducted to ensure that corrective actions have been implemented and are effective. 
(3) The company states that if suppliers are unwilling to implement corrective actions within the specified time frame they are phased out of its supply chains. 
(4) Microsoft discloses that it discovered an instance of child labor in 2017. It reports that its SEA team followed up with an on-site investigation and worked closely with the factory management team to remediate the issue, and improve the supplier's management system and recruitment process to prevent it from happening again. </t>
  </si>
  <si>
    <t xml:space="preserve">(1) NXP states that it "works with suppliers to meet our requirements" and provides them the opportunity to rectify issues and implement corrective action plans. It states that if a core violation is discovered, the corrective action plan must be completed within 30 days. It also states that training may be delivered during corrective action periods. 
(2) NXP discloses that all corrective actions "must be approved by NXP." It states that suppliers should send NXP updates to their corrective action plan every 30 days. It further reports that it may conduct verification audits to check whether all corrective actions have been implemented. 
(3) The company states that "in the rare instance that a supplier is unable or unwilling to meet our requirements and work on a corrective action plan, NXP will escalate according to management processes to determine the business relation status with the supplier, which could lead to termination of the business relationship." 
(4) NXP states that of all suppliers that had a no-fee policy violation, all have now implemented a no-fees policy. It states that four of the suppliers have repaid fees to workers and successfully closed the violation. It further reports that three remaining suppliers with no-fee violations are in the processing of repaying workers. NXP reports that in the case of recruitment fee findings, this is classified as a core violation, and fees must be repaid to workers within 30 days. It then conduct a re-audit to ensure that the fees have been paid. </t>
  </si>
  <si>
    <t>(1) and (2) SK Hynix (2017), "Supplier Code of Conduct", http://www.skhynix.com/static/filedata/fileDownload.do?seq=418.
(4) SK Hynix (2019), "SK Hynix Sustainability Report", https://www.skhynix.com/eng/sustain/sustainManage.do#, p. 38.</t>
  </si>
  <si>
    <t xml:space="preserve">(1) Texas Instruments states that issues identified during audit are "escalated to our purchasing managers and suppliers for issues to be verified and corrective actions developed to address gap areas." It states that it will deliver targeted training to help build capability where necessary. 
(2) The company states that it monitors suppliers' progress in the areas which require improvement and to ensure corrective actions are implemented. 
(3) The company states "suppliers who do not comply with our standards, laws or regulations must implement corrective actions within a specified time or risk termination of the relationship." 
(4) Not disclosed. Texas Instruments states that types of corrective action have included additional training, policy updates, and "improving work schedule management." It does not disclose further detail on an example of the corrective action process in practice. </t>
  </si>
  <si>
    <t xml:space="preserve">N/A
</t>
  </si>
  <si>
    <t xml:space="preserve">Nokia commits to have a comprehensive supplier sustainability risk mitigation by 2020 which will include 90% of its suppliers being assessed with a Satisfactory Sustainability Score and 100 on-site audits, which include an assessment of forced labor, conducted per year. As against this target it states that 74% of its suppliers have achieved a satisfactory EcoVadis score and 75 on-site audits in 2018. </t>
  </si>
  <si>
    <t>Nokia (13 May 2019), "People and Planet Report 2018", https://www.nokia.com/sites/default/files/2019-05/Nokia_People_and_Planet_Report_2018.pdf, p. 88 and 109.</t>
  </si>
  <si>
    <t>TSMC (2018), "TSMC Corporate Social Resonsibility Report", https://www.tsmc.com/download/csr/2018_tsmc_csr_report_published_May_2019/english/pdf/e_all.pdf, p. 72-74.</t>
  </si>
  <si>
    <t xml:space="preserve">*Ericsson (2018) "Sustainability and Corporate Responsibility Report", https://www.ericsson.com/495ba6/assets/local/about-ericsson/sustainability-and-corporate-responsibility/documents/2018/sustainability-and-corporate-responsibility-report-2018.pdf, p. 171.
*Ericsson (26 February 2019) "Modern Slavery and Human Trafficking Statement", https://www.ericsson.com/493221/assets/local/about-ericsson/sustainability-and-corporate-responsibility/documents/2018/ericsson_statement_on_modern_slavery_2018.pdf p. 4. </t>
  </si>
  <si>
    <t xml:space="preserve">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It further states on its Code of Conduct page that it is "committed to ensuring that all levels of its supply chain comply with the highest international standards of fairness, sustainability and ethical conduct, including a strict prohibition on forced and involuntary labor and illegal trafficking in persons".
[ASML's California Transparency in Supply Chains Act disclosure is from 2015-2016  is no longer available.]
</t>
  </si>
  <si>
    <t>Nokia (approved 27 June 2019), "Modern Slavery Statement", https://www.nokia.com/sites/default/files/2019-07/1191-modern-slavery-statement.pdf.</t>
  </si>
  <si>
    <t>Please note we could only identify a statement under the UK Modern Slavery Act, but could not identify a statement with refencen to the California Supply Chains Transparency Act.</t>
  </si>
  <si>
    <t>Please provide confirmation via email of the reasons why Samsung is not required to report under the California legislation.</t>
  </si>
  <si>
    <t>In case you are not required to report under the UK and/or California legislations, please provide evidence.</t>
  </si>
  <si>
    <t>The company has published a joint UK Modern Slavery Act and California Transparency in Supply Chains Act statement dated April 2019.</t>
  </si>
  <si>
    <t xml:space="preserve">Please confirm which version of the RBA code your company uses for the purposes of 1.2(5), 4.2 and 4.4 </t>
  </si>
  <si>
    <r>
      <t xml:space="preserve">Please provide confirmation for the use of VAP in the last year. </t>
    </r>
    <r>
      <rPr>
        <sz val="11"/>
        <color theme="1"/>
        <rFont val="Calibri"/>
        <family val="2"/>
        <scheme val="minor"/>
      </rPr>
      <t xml:space="preserve"> </t>
    </r>
  </si>
  <si>
    <t>Please provide evidence of the use of VAP in the last year
Please clarify which version of the RBA code your company is using for the purposes of 1.2(5), 4.2 and 4.4 
1.3(1) and (2): we would welcome further information and clarification of the governance committee's role relating to oversight of the RBA code of conduct</t>
  </si>
  <si>
    <t>Please clarify why recrutitment provisions are not included in the supplier code (if suppliers are required to adhere to the RBA code a- unclear which version - also)
Please provide evidence of the use of VAP in the last year</t>
  </si>
  <si>
    <t xml:space="preserve">Please provide evidence of the use of VAP in the last year
3.2 - we would welcome information as to whether forced labor risks are assessed when selecting new suppliers
5.3(2) - Grievance mechanisms: please clarify whether the communcatio of contact details for its ethics and compliance office refers to suppliers' workers, or contracted workers on TI's own sites </t>
  </si>
  <si>
    <t xml:space="preserve">(1) Not disclosed. TSMC states that the issues on which it engages with government include water management, waste management and occupational safety and health. In its Society section, in which it includes enagegments with organizations, it states that the issues on which it engages include minority education, charity and "commitment to education". However, it does not reference any engagement on forced labor issues.
(2) In its 2018 additional disclosure, the company notes that it is an RBA full member (confirmed by RBA). However, it does not disclose active participation to address forced labor,
</t>
  </si>
  <si>
    <t>Note that the 2016 Additional Disclosure is now out of scope. We would therefore welcome additional disclosure where relevant, e.g.,:
1.2 Link to supplier code is not working
* 1.4: Could the company provide more details / confirm whether the training included forced labor / its supplier code that covers forced labor?
* 2.2(1) Could the company provide details on its human rights risk assessment, and on whether it includes forced labor?
We would also welcome more information on the following areas:
3.2 Assessing risks prior to entering business relationships
5.3 Grievance Mechanisms
6.1+6.2: Is the company still using VAP?</t>
  </si>
  <si>
    <t xml:space="preserve">(1) Not disclosed.
(2) The company is an RBA Full Member, and as such is required to undertake audits on at least 25% of high-risk major supplier facilities (may include own facilities), and to demonstrate this to RBA.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t>
  </si>
  <si>
    <t>Best Buy, "Supplier Code of Conduct," https://partners.bestbuy.com/documents/20126/46231/Supplier+Code+of+Conduct.pdf/9d7062b9-2233-e7a9-c51a-2f1a34747927?t=1544638155228. Accessed 23 September 2019. 
Best Buy (last updated 25 July 2019), "Supplier Policies" https://partners.bestbuy.com/-/supplier-policies-nonmerch-gnfr.</t>
  </si>
  <si>
    <r>
      <rPr>
        <b/>
        <sz val="10"/>
        <color theme="1"/>
        <rFont val="Calibri"/>
        <family val="2"/>
        <scheme val="minor"/>
      </rPr>
      <t>UK Modern Slavery Act (UK MSA)</t>
    </r>
    <r>
      <rPr>
        <sz val="10"/>
        <color theme="1"/>
        <rFont val="Calibri"/>
        <family val="2"/>
        <scheme val="minor"/>
      </rPr>
      <t xml:space="preserve">
The company discloses:</t>
    </r>
  </si>
  <si>
    <r>
      <rPr>
        <b/>
        <sz val="10"/>
        <color theme="1"/>
        <rFont val="Calibri"/>
        <family val="2"/>
        <scheme val="minor"/>
      </rPr>
      <t>California Transparency in Supply Chains Act (CTSCA)</t>
    </r>
    <r>
      <rPr>
        <sz val="10"/>
        <color theme="1"/>
        <rFont val="Calibri"/>
        <family val="2"/>
        <scheme val="minor"/>
      </rPr>
      <t xml:space="preserve">
The company publishes:</t>
    </r>
  </si>
  <si>
    <r>
      <t xml:space="preserve">The company is required to report under the UK MSA.
</t>
    </r>
    <r>
      <rPr>
        <sz val="10"/>
        <color theme="0"/>
        <rFont val="Calibri"/>
        <family val="2"/>
        <scheme val="minor"/>
      </rPr>
      <t>(* = company or sub published statement)</t>
    </r>
  </si>
  <si>
    <r>
      <t xml:space="preserve">The company is required to report under the CTSTA
</t>
    </r>
    <r>
      <rPr>
        <sz val="10"/>
        <color theme="0"/>
        <rFont val="Calibri"/>
        <family val="2"/>
        <scheme val="minor"/>
      </rPr>
      <t>(* = company or sub published disclosure).</t>
    </r>
  </si>
  <si>
    <r>
      <t xml:space="preserve">The company has relevant disclosure.
</t>
    </r>
    <r>
      <rPr>
        <sz val="10"/>
        <color theme="0"/>
        <rFont val="Calibri"/>
        <family val="2"/>
        <scheme val="minor"/>
      </rPr>
      <t xml:space="preserve">
(yes / no/ N/A)</t>
    </r>
  </si>
  <si>
    <r>
      <rPr>
        <sz val="10"/>
        <rFont val="Calibri"/>
        <family val="2"/>
        <scheme val="minor"/>
      </rPr>
      <t>Forward-looking targets: Dell discloses committing to audit 100% of its "high-risk materials suppliers and select service suppliers" by 2020. While it does not specify whether this goal includes forced labor in its audits, its report of its 2019 progress on this goal discloses use of RBA audits which include forced labor.</t>
    </r>
    <r>
      <rPr>
        <sz val="10"/>
        <color theme="1"/>
        <rFont val="Calibri"/>
        <family val="2"/>
        <scheme val="minor"/>
      </rPr>
      <t xml:space="preserve">
</t>
    </r>
    <r>
      <rPr>
        <sz val="10"/>
        <color theme="5"/>
        <rFont val="Calibri"/>
        <family val="2"/>
        <scheme val="minor"/>
      </rPr>
      <t xml:space="preserve">
</t>
    </r>
    <r>
      <rPr>
        <sz val="10"/>
        <rFont val="Calibri"/>
        <family val="2"/>
        <scheme val="minor"/>
      </rPr>
      <t xml:space="preserve">Reporting against previous targets: Dell </t>
    </r>
    <r>
      <rPr>
        <sz val="10"/>
        <color theme="1"/>
        <rFont val="Calibri"/>
        <family val="2"/>
        <scheme val="minor"/>
      </rPr>
      <t>discloses its progress on its 2019 targets so far and states that 97% of its high-risk suppliers' facilities underwent third-party audits based on the RBA Code of Conduct which includes provisions on forced labor. It also states that it addressed audit findings by requiring suppliers to complete corrective action plans.</t>
    </r>
  </si>
  <si>
    <r>
      <t>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t>
    </r>
    <r>
      <rPr>
        <sz val="10"/>
        <color theme="5"/>
        <rFont val="Calibri"/>
        <family val="2"/>
        <scheme val="minor"/>
      </rPr>
      <t xml:space="preserve"> </t>
    </r>
  </si>
  <si>
    <t>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[ASML had published a  Modern Slavery Act statement in 2015-2016 but is no longer available. The 2015-2016 statement was a combined UK and California statement.]</t>
  </si>
  <si>
    <t>(1) Apple discloses a supplier code of conduct which it states draws from internationally recognized standards. It reports that all suppliers are required to meet the standards in the code. 
The code prohibits forced labor, child labor, and discrimination. In relation to freedom of association and collective bargaining, the code states: "supplier shall freely allow workers' lawful rights to associate with others, form, and join (or refrain from joining) organizations of their choice, and bargain collectively, without interference, discrimination, retaliation, or harassment." The code therefore appears to limit freedom of association to local law only. 
(2) Yes. Home &gt; Supplier Responsibility &gt; Supplier Code of Conduct 
(3) The code is version 4.5 and has been updated in January 2019. The code was established in 2004. 
(4) Apple states that suppliers must agree to adhere to its supplier code of conduct. It also provides training to suppliers on the requirements of the supplier code of conduct. Apple's supplier code states that suppliers should perform periodic evaluations of the facilities and operations of their subcontractors and next-tier suppliers to ensure compliance with the code. 
(5) The code states that it applies to Apple suppliers and their subcontractors. The company also discloses that the code "applies to our partners at all levels."</t>
  </si>
  <si>
    <t xml:space="preserve">(1) Amazon (2019), "Amazon Supply Chain Standards," https://d39w7f4ix9f5s9.cloudfront.net/4d/80/9e681da64536a287f9e658216ff9/amazon-supplier-code-of-conduct-2019-09-18-2.pdf. Accessed 16 October 2019. 
(2) * Amazon (2019), "Amazon Supply Chain Standards."
* Amazon (September 2019), "Sustainability: Thinking Big," https://sustainability.aboutamazon.com/pdfBuilderDownload?id=0000016d-3bde-dff0-a7ef-3fff9ad60000, p. 43. Accessed 27 November 2019. </t>
  </si>
  <si>
    <t>(1) The company discloses a supplier map which lists facilities that "produce Amazon-branded apparel, consumer electronics, and home goods products." The company notes that the list was last updated November 2019.
(2) Amazon discloses a list of the smelters and refiners of 3TG in its supply chains. 
(3) Amazon also reports a list of potential sourcing countries of 3TG.  
(4) The supplier list (in map format) includes a range of workers per factory and the range of the percentage of women workers.</t>
  </si>
  <si>
    <t>Allegation regarding bonded labour, deception, retention of identity documents (Nov 2016)
Summary: Allegations of bonded labour - migrant workers are being duped, exploited and underpaid in the supply chain. 
The Guardian interviewed 30 Nepalese migrants working for both Samsung and Panasonic. The workers making parts for Panasonic were employed by subcontracting companies.  The workers alleged that they were deceived about pay, had their passports confiscated on arrival, were charged recruitment fees of up to £1000, and had to pay large fines if they wanted to leave before the end of their contract. These fines amounted to the equivalent of three to four months' salary. The workers also claimed they were forced to work for up to 14 hours on their feet without adequate rest, and with restricted toilet breaks, in an attempt to settle recruitment fees of up to £1,000. One worker claimed they were only allowed to stop work to go to the toilet twice in a 12-hour shift. “I wouldn’t have come here if I had known the real conditions and salary. I was manipulated,” said one man. One man reportedly paid £750 to secure his job in Malaysia – more than the average annual salary in his home district in Nepal.
Sources:
* The Guardian, https://www.theguardian.com/global-development/2016/nov/21/samsung-panasonic-accused-over-supply-chain-labour-abuses-malaysia; 
* The Guardian, https://www.theguardian.com/global-development/2016/nov/21/malaysia-workers-speak-of-their-despair-samsung-only-knows-how-to-take</t>
  </si>
  <si>
    <t>ISIN</t>
  </si>
  <si>
    <t>US0231351067</t>
  </si>
  <si>
    <t>US0320951017</t>
  </si>
  <si>
    <t>US0326541051</t>
  </si>
  <si>
    <t>US0378331005</t>
  </si>
  <si>
    <t>US0382221051</t>
  </si>
  <si>
    <t>NL0010273215</t>
  </si>
  <si>
    <t>US0865161014</t>
  </si>
  <si>
    <t>CNE000000R44</t>
  </si>
  <si>
    <t>US11135F1012</t>
  </si>
  <si>
    <t>JP3242800005</t>
  </si>
  <si>
    <t>US17275R1023</t>
  </si>
  <si>
    <t>US2193501051</t>
  </si>
  <si>
    <t>US24703L2025</t>
  </si>
  <si>
    <t>CNE100000PM8</t>
  </si>
  <si>
    <t>US42824C1099</t>
  </si>
  <si>
    <t>SE0000103699</t>
  </si>
  <si>
    <t>JP3788600009</t>
  </si>
  <si>
    <t>TW0002317005</t>
  </si>
  <si>
    <t>JP3837800006</t>
  </si>
  <si>
    <t>US40434L1052</t>
  </si>
  <si>
    <t>DE0006231004</t>
  </si>
  <si>
    <t>US4581401001</t>
  </si>
  <si>
    <t>JP3236200006</t>
  </si>
  <si>
    <t>JP3249600002</t>
  </si>
  <si>
    <t>US5128071082</t>
  </si>
  <si>
    <t>TW0003008009</t>
  </si>
  <si>
    <t>US5950171042</t>
  </si>
  <si>
    <t>US5951121038</t>
  </si>
  <si>
    <t>US5949181045</t>
  </si>
  <si>
    <t>JP3914400001</t>
  </si>
  <si>
    <t>JP3756600007</t>
  </si>
  <si>
    <t>FI0009000681</t>
  </si>
  <si>
    <t>US67066G1040</t>
  </si>
  <si>
    <t>NL0009538784</t>
  </si>
  <si>
    <t>JP3866800000</t>
  </si>
  <si>
    <t>US7475251036</t>
  </si>
  <si>
    <t>KR7005930003</t>
  </si>
  <si>
    <t>KR7000660001</t>
  </si>
  <si>
    <t>US83088M1027</t>
  </si>
  <si>
    <t>JP3435000009</t>
  </si>
  <si>
    <t>NL0000226223</t>
  </si>
  <si>
    <t>TW0002330008</t>
  </si>
  <si>
    <t>CH0102993182</t>
  </si>
  <si>
    <t>SE0000108656</t>
  </si>
  <si>
    <t>US8825081040</t>
  </si>
  <si>
    <t>JP3571400005</t>
  </si>
  <si>
    <t>US9311421039</t>
  </si>
  <si>
    <t>US9581021055</t>
  </si>
  <si>
    <t>KYG9830T1067</t>
  </si>
  <si>
    <t>(1) assesses risks of forced labor at potential
suppliers before entering into any contracts
with them and discloses details on the
outcomes of this process.</t>
  </si>
  <si>
    <t xml:space="preserve">(1) Walmart's standards for suppliers state that migrant workers should be provided with "an understandable and accurate employment contract in their native language prior to departure from their home country." It does not disclose detail on its efforts to ensure this policy provision is implemented (beyond undertaking audits against its supplier code). 
(2) Walmart's standards for suppliers prohibit the retention of workers' personal identity documents. It does not disclose detail on its efforts to ensure this policy provision is implemented (beyond undertaking audits against its supplier code). 
(3) Not disclosed. </t>
  </si>
  <si>
    <t>No longer respond</t>
  </si>
  <si>
    <t>First time responder (all newly included)</t>
  </si>
  <si>
    <t>(1) Amazon (2019), "Amazon Supply Chain Standards," https://d39w7f4ix9f5s9.cloudfront.net/4d/80/9e681da64536a287f9e658216ff9/amazon-supplier-code-of-conduct-2019-09-18-2.pdf. Accessed 16 October 2019. 
(2) * Amazon (2019), "Amazon Supply Chain Standards."
* Amazon, "Amazon Supply Chain
Standards Manual," https://d39w7f4ix9f5s9.cloudfront.net/ba/73/23a785f24c809ee05445d5ab623f/supplier-manual-5sep2019-final.pdf. Accessed  4 February 2020.</t>
  </si>
  <si>
    <t xml:space="preserve">(1) Amazon states that it uses a "combination of desk-based research, supply chain mapping against existing human rights indices, as well as internal and industry audit results to analyze the risk of modern slavery in our supply chain and operations". It reports that it has also started assessing suppliers for risk particularly in relation to migrant workers, where it has listened to workers' accounts of their recruitment experience and working or living conditions. 
The company's Human Rigths Principles further note that the company "continuously evaluate[s its] operations and value chain to identify, assess, and address salient human rights risks."
(2) Amazon discloses that it acknowledges there is a heightened risk of forced labor with domestic and international migrant labor; contract, agency and temporary workers; vulnerable populations such as refugees; and young or student workers. It does not disclose risks identified in different tiers of its (electronics) supply chains. </t>
  </si>
  <si>
    <t>(1) *Amazon (2019), "Modern Day Slavery Statement", https://www.amazon.co.uk/gp/help/customer/display.html?ie=UTF8&amp;nodeId=202151760&amp;ref_=help_search_1. Accessed 2 September 2019. 
* Amazon, "Amazon Global Human Rights Principles," https://sustainability.aboutamazon.com/governance/amazon-global-human-rights-principles. Accessed 4 February 2020.</t>
  </si>
  <si>
    <t xml:space="preserve">Amazon states that it is committed to improving the working conditions for people in its supply chains, and states that it recognizes the need to monitor conditions that put workers at risk of forced labor. 
It further discloses "key commitments," i.e. key areas where the company is committed to focus its efforts. These include "Freely chosen employment. All work should be voluntary; no worker should have to pay for a job." </t>
  </si>
  <si>
    <t xml:space="preserve">* Amazon, "Training on human trafficking," https://sustainability.aboutamazon.com/social-responsibility/training-on-human-trafficking. Accessed 4 February 2020. 
* Amazon, "Key commitments," https://sustainability.aboutamazon.com/social-responsibility#section-nav-id-1. Accessed 4 February 2020. </t>
  </si>
  <si>
    <t>Amazon discloses that "in 2020, [it] will train employees across [its entire global operations network" on identifying indicators of modern slavery and reporting concerns to authorities (while taking a "victims first" approach).
It further notes that it aims to train 100% of its drivers on the Truckers Against Trafficking curriculum by 2020 (thus enabling truck drivers to recognise signs of modern slavery and responding appropriately).
The company does not report progress against previous targets.
[The company publishes "key commitments" that include "Freely chosen employment
All work should be voluntary; no worker should have to pay for a job." However, no further details or timelines are disclosed.]</t>
  </si>
  <si>
    <t xml:space="preserve">(2) *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t>
  </si>
  <si>
    <t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t>
  </si>
  <si>
    <t xml:space="preserve">(1) Amazon reports that its sourcing teams take on social responsibility goals and monitor working conditions, including assessment of compliance with the supplier code of conduct (which covers forced albor) before orders are placed with suppliers. It states that performance against the social responsibility goals is reported to leadership regularly. Additionally, it discloses that the social responsibility team "consults with Amazon business teams on new sourcing geographies." 
It also notes that its "social responsibility team regularly reviews and updates Amazon’s human trafficking prevention policies and updates executive leadership on our progress on human trafficking prevention initiatives throughout the year."
(2) Not disclosed. </t>
  </si>
  <si>
    <t>TE Connectivity discloses that it "plans to issue a new human trafficking policy in spring 2020."
[It also notes that its fiscal year 2019 supplier meeting will have a focus on compliance.] 
The company does not report against progress on previous targets to address forced labor.</t>
  </si>
  <si>
    <t>* TE Connectivity (January 2020), "2020 Additional Disclosure," https://www.business-humanrights.org/sites/default/files/2020-01%20Additional%20Disclosure%20-%20KnowTheChain%20ICT%20benchmark_TE%20Connectivity.pdf.
* TE Connectivity, "2018 Corporate Responsibility Report,"
https://www.te.com/content/dam/te-com/documents/about-te/corporate-responsibility/global/TEConnectivityCorporateResponsibilityReport2018.pdf, p. 18.</t>
  </si>
  <si>
    <t>TE Connectivity (2016), "TE Connectivity Guide to Supplier Social Responsibility", https://www.te.com/commerce/DocumentDelivery/DDEController?Action=srchrtrv&amp;DocNm=TEC-1015&amp;DocType=SS&amp;DocLang=EN. Accessed 29 August 2019. 
(4) *TE Connectivity (2018), "Corporate Responsibility Report", https://www.te.com/content/dam/te-com/documents/about-te/corporate-responsibility/global/TEConnectivityCorporateResponsibilityReport2018.pdf, p. 17 and 48. Accessed 3 September 2019. 
[*TE Connectivity, "TE Connectivity Guide to Ethical Conduct", https://www.te.com/content/dam/te-com/documents/about-te/corporate-responsibility/global/TE%20COC_Final_EN_Web_Spread.pdf, p. 42. Accessed 3 September 2019.]</t>
  </si>
  <si>
    <t>(1) * TE Connectivity (April 2018),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 p. 1-2.
(2) TE Connectivity (January 2020), "2020 Additional Disclosure," p. 2.
* TE Connectivity (15 March 2018), "Nominating, Governance and Compliance Committee Charter," https://www.te.com/content/dam/te-com/documents/about-te/our-company/global/leadership/leadership-documents/te-connectivity-nominating-governance-compliance-committee-charter-english.pdf, p. 5.</t>
  </si>
  <si>
    <t>(1) TE discloses that its supply base compliance team is responsible for enforcing its guide for supplier social responsibility, which addresses forced labor. It also reports that responsibility for supplier compliance with the guide is shared between the supply base compliance team, procurement, legal leadership, and the Office of the Ombudsman. 
(2) TE discloses that the responsibilities of the Nominating Governance and Compliance Committee of its Board of Directors include a periodic review of the company's "social responsibility, sustainability and related programs." The committee receives reports from the  Global Corporate Responsibility Director. No further detail on oversight governing human rights in the company's supply chains is provided.</t>
  </si>
  <si>
    <t>(2) TE Connectivity (2019), "Conflict Minerals Report", http://d18rn0p25nwr6d.cloudfront.net/CIK-0001385157/728fef91-39ff-4994-8503-db2b39b067cf.pdf. Accessed 29 August 2019. 
(3) *TE Connectivity (2018), "Corporate Responsibility Report", https://www.te.com/content/dam/te-com/documents/about-te/corporate-responsibility/global/TEConnectivityCorporateResponsibilityReport2018.pdf, p. 17. 
* TE Connectivity (January 2020), "2020 Additional Disclosure," https://www.business-humanrights.org/sites/default/files/2020-01%20Additional%20Disclosure%20-%20KnowTheChain%20ICT%20benchmark_TE%20Connectivity.pdf, p.3.</t>
  </si>
  <si>
    <t xml:space="preserve">(1) Not disclosed. 
(2) TE discloses a list of smelters and refiners of 3TG in its supply chains, and the countries in which they are based. 
(3) The company is a member of the Responsible Mineral Initiative, and as such works on tracing its raw materials. As part of the initiative, it undertakes supplier surveys to " map cobalt sources and smelters." However, it does not disclose the sourcing countries of raw materials at high risk of forced labor. 
(4) Not disclosed. </t>
  </si>
  <si>
    <t>* TE Connectivity (April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t>
  </si>
  <si>
    <t xml:space="preserve">(1) Not disclosed. The company states that it uses supplier self-assessments and audits, but does not disclose a broader risk assessment process carried out on its supply chains which is going beyond audits. 
(2) Not disclosed. </t>
  </si>
  <si>
    <t xml:space="preserve">(1) TE reports that it has a confidential Concern Line which is accessible online or by phone. This is included in the company's Guide for Supplier Social Responsibility. 
Additionally, TE has an "Office of the Ombudsman" where employees, suppliers, or others can report possible violations. The office of the ombudsman also oversees the concern line. 
(2) The company reports that translators are available on its concern line, and a caller can specify which interpreter they need. The concern line is available 24 hours a day and 7 days a week. However, the company does not disclose how it communicates the mechanism to suppliers' workers. 
(3) Not disclosed. 
(4) Not disclosed. The company reports that in FY2018, the office of the ombudsman received 9000 cases, 42% of which were substantiated and actions were taken to address the issues. It adds that of those which were unsubstantiated, 12% led to additional corrective actions anyway. However, it is unclear whether these were submitted by supply chain workers or their representatives. 
(5) Not disclosed. TE discloses that its ombudsman is listed as among the top 10 people in Assent Compliance's top 100 conflict mineral influence leaders, implying that complaints may be submitted to the ombudsman from multiple tiers of the company's supply chains. However, this is not clear. </t>
  </si>
  <si>
    <t xml:space="preserve">(1-2) *TE Connectivity (2016), "TE Connectivity Guide to Supplier Social Responsibility", https://www.te.com/commerce/DocumentDelivery/DDEController?Action=srchrtrv&amp;DocNm=TEC-1015&amp;DocType=SS&amp;DocLang=EN, p. 22. Accessed 29 August 2019. 
*TE Connectivity (2018), "Corporate Responsibility Report", https://www.te.com/content/dam/te-com/documents/about-te/corporate-responsibility/global/TEConnectivityCorporateResponsibilityReport2018.pdf, p. 31. Accessed 28 August 2019.
(4) TE Connecitivity (2018), "Corporate Responsibility Report", p. 31 and 37.
(5) TE Connectivity (2016), "Corporate Responsibility Report 2016", http://www.te.com/content/dam/te-com/documents/about-te/corporate-responsibility/global/TEConnectivityCorporateResponsibilityReport2016.pdf, p. 8. Accessed 3 September 2019. </t>
  </si>
  <si>
    <t xml:space="preserve">The company reports that it audits major suppliers to evaluate compliance with its requirements. It states that audits are used to assess supplier compliance including with the guide to supplier social responsibility. However, it does not disclose further details of its monitoring process.
(1) Not disclosed. 
(2) As noted above, the company discloses monitoring supplier compliance. However it does not disclose whether this includes a review of relevant documents that detail labor conditions, such as wage slips, information on labor recruiters, contracts, etc.
(3)-(5) Not disclosed. </t>
  </si>
  <si>
    <t>(1) * Intel Corporation (May 2019), "Anti-slavery and human trafficking statement",
https://www.intel.com/content/www/us/en/policy/policy-human-trafficking-and-slavery.html, p. 3 and 2. Accessed 1 August 2019.
* Intel (updated Nov 2019), "Intel Global Human Rights Principles," https://www.intel.com/content/dam/www/public/us/en/documents/corporate-information/policy-human-rights.pdf.
(2) *Intel Corporation (May 2019), "Anti-slavery and human trafficking statement",
https://www.intel.com/content/www/us/en/policy/policy-human-trafficking-and-slavery.html, p. 3. Accessed 1 August 2019.
*Intel Corporation (2018), "Corporate Responsibility Report", http://csrreportbuilder.intel.com/pdfbuilder/pdfs/CSR-2018-Full-Report.pdf, p. 44. Accessed 1 August 2019.</t>
  </si>
  <si>
    <r>
      <t xml:space="preserve">(1) As part of its risk assessment, Intel discloses that it uses the US Department of State's Responsible Sourcing Tool, the Trafficking in Persons Report, and the List of Goods produced by child labor or forced labor. The company states that these materials help it to identify higher-risk countries in its supply chains. It also engages with experts such as Verite, the FAIR Hiring Initiative, Elevate, and other third parties with knowledge of slavery and trafficking. Further to this, it states that some companies may be considered higher risk based on their geographical location, foreign migrant worker population, or other factors. [The company also uses information collected in supplier self-assessments to create a risk profile.]
</t>
    </r>
    <r>
      <rPr>
        <sz val="11"/>
        <color theme="9"/>
        <rFont val="Calibri"/>
        <family val="2"/>
        <scheme val="minor"/>
      </rPr>
      <t xml:space="preserve">In order to assess for risks associated with migrant workers, the company asked 17 of its suppliers to map the journeys of their migrant workers and the risks associated with those journeys. It states that it has used this information to conduct a gap analysis. In 2018 it expanded this to 51 of its critical suppliers, who were asked to roll the plan out to at least three of their own major suppliers to assess and address risks of forced labor. 
</t>
    </r>
    <r>
      <rPr>
        <sz val="11"/>
        <rFont val="Calibri"/>
        <family val="2"/>
        <scheme val="minor"/>
      </rPr>
      <t xml:space="preserve">The company's human rigths policy also notes that it "regularly assess[es] human rights related risks and potential impacts, review[s its] policies and management processes, and seek input from stakeholders on [its] approach." 
(2) Intel discloses that it has focused on </t>
    </r>
    <r>
      <rPr>
        <b/>
        <sz val="11"/>
        <rFont val="Calibri"/>
        <family val="2"/>
        <scheme val="minor"/>
      </rPr>
      <t>suppliers in Malaysia, Singapore, Taiwan, and Thailand</t>
    </r>
    <r>
      <rPr>
        <sz val="11"/>
        <rFont val="Calibri"/>
        <family val="2"/>
        <scheme val="minor"/>
      </rPr>
      <t xml:space="preserve">, as these countries have been identified as higher-risk, due to </t>
    </r>
    <r>
      <rPr>
        <b/>
        <sz val="11"/>
        <rFont val="Calibri"/>
        <family val="2"/>
        <scheme val="minor"/>
      </rPr>
      <t>higher employment of foreign migrant workers through "recruitment agencies</t>
    </r>
    <r>
      <rPr>
        <sz val="11"/>
        <rFont val="Calibri"/>
        <family val="2"/>
        <scheme val="minor"/>
      </rPr>
      <t xml:space="preserve"> in countries of known risk". The company highlights that it is </t>
    </r>
    <r>
      <rPr>
        <b/>
        <sz val="11"/>
        <rFont val="Calibri"/>
        <family val="2"/>
        <scheme val="minor"/>
      </rPr>
      <t>common in Taiwan for migrant workers to pay recruitment fees</t>
    </r>
    <r>
      <rPr>
        <sz val="11"/>
        <rFont val="Calibri"/>
        <family val="2"/>
        <scheme val="minor"/>
      </rPr>
      <t xml:space="preserve"> to obtain employment, as well as ongoing service fees - as a result, it discloses that it has audited additional suppliers in Taiwan. Additionally, it states that it has worked with </t>
    </r>
    <r>
      <rPr>
        <b/>
        <sz val="11"/>
        <rFont val="Calibri"/>
        <family val="2"/>
        <scheme val="minor"/>
      </rPr>
      <t>suppliers in China</t>
    </r>
    <r>
      <rPr>
        <sz val="11"/>
        <rFont val="Calibri"/>
        <family val="2"/>
        <scheme val="minor"/>
      </rPr>
      <t xml:space="preserve"> who were found to be charging workers fees. It also states that it will increase its focus on "</t>
    </r>
    <r>
      <rPr>
        <b/>
        <sz val="11"/>
        <rFont val="Calibri"/>
        <family val="2"/>
        <scheme val="minor"/>
      </rPr>
      <t>Japan's</t>
    </r>
    <r>
      <rPr>
        <sz val="11"/>
        <rFont val="Calibri"/>
        <family val="2"/>
        <scheme val="minor"/>
      </rPr>
      <t xml:space="preserve"> </t>
    </r>
    <r>
      <rPr>
        <b/>
        <sz val="11"/>
        <rFont val="Calibri"/>
        <family val="2"/>
        <scheme val="minor"/>
      </rPr>
      <t>Technical Intern</t>
    </r>
    <r>
      <rPr>
        <sz val="11"/>
        <rFont val="Calibri"/>
        <family val="2"/>
        <scheme val="minor"/>
      </rPr>
      <t xml:space="preserve"> Training Program prompted in part by the US State Department Trafficking in Persons Report, which stated that this program has not been fully enforced and is </t>
    </r>
    <r>
      <rPr>
        <b/>
        <sz val="11"/>
        <rFont val="Calibri"/>
        <family val="2"/>
        <scheme val="minor"/>
      </rPr>
      <t>allowing employers to charge candidates and workers fees</t>
    </r>
    <r>
      <rPr>
        <sz val="11"/>
        <rFont val="Calibri"/>
        <family val="2"/>
        <scheme val="minor"/>
      </rPr>
      <t xml:space="preserve">." 
Intel discloses that as a result of asking 50 of its suppliers to work with at least three of their own major suppliers to assess and address risks of forced labor, its work in the </t>
    </r>
    <r>
      <rPr>
        <b/>
        <sz val="11"/>
        <rFont val="Calibri"/>
        <family val="2"/>
        <scheme val="minor"/>
      </rPr>
      <t>second tier</t>
    </r>
    <r>
      <rPr>
        <sz val="11"/>
        <rFont val="Calibri"/>
        <family val="2"/>
        <scheme val="minor"/>
      </rPr>
      <t xml:space="preserve"> has resulted in stronger engagements with recruiting and labor agents, and uncovering and addressing issues such as </t>
    </r>
    <r>
      <rPr>
        <b/>
        <sz val="11"/>
        <rFont val="Calibri"/>
        <family val="2"/>
        <scheme val="minor"/>
      </rPr>
      <t>fees and passport retention</t>
    </r>
    <r>
      <rPr>
        <sz val="11"/>
        <rFont val="Calibri"/>
        <family val="2"/>
        <scheme val="minor"/>
      </rPr>
      <t>.</t>
    </r>
  </si>
  <si>
    <t>(1) *Intel Corporation (2018), "Corporate Responsibility Report", http://csrreportbuilder.intel.com/pdfbuilder/pdfs/CSR-2018-Full-Report.pdf, p. 22. Accessed 1 August 2019.
*Intel Corporation (updated November 2019), "Global Human Rights Principles", https://www.intel.co.uk/content/www/uk/en/policy/policy-human-rights.html. 
*Intel Corporation (2018), "Salient Human Rights Risk Mapping", https://www.intel.com/content/www/us/en/corporate-responsibility/csr-report-builder.html, p. 1. Accessed 23 October 2019.
(2) * Intel Corporation (May 2019), "Anti-slavery and human trafficking statement",
https://www.intel.com/content/www/us/en/policy/policy-human-trafficking-and-slavery.html, p. 6. Accessed 1 August 2019.
*Intel Corporation (2018), "Corporate Responsibility Report", http://csrreportbuilder.intel.com/pdfbuilder/pdfs/CSR-2018-Full-Report.pdf, p. 19.
* Intel (Jan 2020), "2020 Additional Disclosure," https://www.business-humanrights.org/sites/default/files/2020-01%20Additional%20Disclosure%20-%20KnowTheChain%20ICT%20benchmark%20-%20Intel%20submission.pdf, p. 2.</t>
  </si>
  <si>
    <t>(1) Intel Corporation (May 2019), "Anti-slavery and human trafficking statement",
https://www.intel.com/content/www/us/en/policy/policy-human-trafficking-and-slavery.html, p. 6. Accessed 1 August 2019.
(2) *"Anti-slavery and human trafficking statement", p. 6.
*Intel Corporation (2018), "Corporate Responsibility Report", http://csrreportbuilder.intel.com/pdfbuilder/pdfs/CSR-2018-Full-Report.pdf, p. 40. Accessed 1 August 2019.
*Intel Corporation, "Supplier Training", https://www.intel.com/content/www/us/en/supplier/resources/training/webcasts.html. Accessed 8 August 2019.
* Intel (Jan 2020), "2020 Additional Disclosure," https://www.business-humanrights.org/sites/default/files/2020-01%20Additional%20Disclosure%20-%20KnowTheChain%20ICT%20benchmark%20-%20Intel%20submission.pdf, p. 2.
(3) * Intel (Jan 2020), "2020 Additional Disclosure," p. 2-3.
* Intel Corporation (2018), "Corporate Responsibility Report", http://csrreportbuilder.intel.com/pdfbuilder/pdfs/CSR-2018-Full-Report.pdf, p. 41. Accessed 1 August 2019.</t>
  </si>
  <si>
    <t>(1) *Intel Corporation (May 2019), "Anti-slavery and human trafficking statement",
https://www.intel.com/content/www/us/en/policy/policy-human-trafficking-and-slavery.html, p. 6. Accessed 1 August 2019.
*Intel Corporation (2018), "Additional Disclosure 2018", https://www.business-humanrights.org/sites/default/files/Intel%20-%20Additional%20Disclosure%20April%202018%20Final.pdf, p. 2. Accessed 8 August 2019.
* Intel (Jan 2020), "2020 Additional Disclosure," https://www.business-humanrights.org/sites/default/files/2020-01%20Additional%20Disclosure%20-%20KnowTheChain%20ICT%20benchmark%20-%20Intel%20submission.pdf, p. 3.
(2) Intel Corporation (May 2019), "Anti-slavery and human trafficking statement",
https://www.intel.com/content/www/us/en/policy/policy-human-trafficking-and-slavery.html, p. 6. Accessed 1 August 2019.</t>
  </si>
  <si>
    <t xml:space="preserve">(1) Intel discloses several engagements with policy makers:
* In 2018, it met with government representatives from the UK, the US, and the Netherlands "to share our work, challenges, and perspectives" on how government can support efforts to combat slavery and human trafficking in supply chains. 
* In 2018, alongside other peers, it met with "European policy makers working on combatting forced labor. This event included a session with representatives from the UK Home Office, the Dutch Ministry of Foreign Affairs, and [NGO] Global Witness on how corporations were addressing the principles of the UK Modern Slavery Act."
* In 2019, it met twice with the Malaysia Department of Labour to discuss "the situations we observed, successes we feel we have had and the challenges remaining." 
In 2018, it also "participated on the Corporate Panel at [an] ILO training on combatting forced labor at the UN facility in Turin, Italy. This event was attended by governmental representatives from around the globe and approximately 30 NGOs, including ILO, IOM (International Organization for Migration) and the WEC (World Employment Confederation). Discussions on fee guidance was a key topic and Intel shared its requirement of no recruiting fees."]
(2) Intel reports that it co-founded the Responsible Labor Initiative (RLI) and is a member of the RLI Steering Committee and RLI Working Group. It is also a member of the Responsible Business Alliance. 
[The company states that in late 2016 it co-hosted supplier trainings jointly with other brands which were led by the consultancy Impactt in Malaysia, Singapore, and Taiwan. These covered slavery and human trafficking risks and mitigation. 
Furthermore, in May 2018 it states it worked with peer companies and the consultancy Elevate to provide training to over 150 suppliers and their recruiting agents in Malaysia, Singapore, and Thailand.]
</t>
  </si>
  <si>
    <t>(1)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4.
(2) *Intel Corporation (2018), "Corporate Responsibility Report", p. 47. 
(3) Intel Corporation (May 2019), "Conflict Minerals Report", https://www.intel.com/content/dam/www/public/us/en/documents/reports/form-sd-and-conflict-minerals-report.pdf. Accessed 8 August 2019.
(4) Intel (Jan 2020), "2020 Additional Disclosure," p. 4.</t>
  </si>
  <si>
    <t>(1) *Intel Corporation (May 2019), "Conflict Minerals Report", https://www.intel.com/content/dam/www/public/us/en/documents/reports/form-sd-and-conflict-minerals-report.pdf, p. 1. Accessed 8 August 2019.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5.
(3) *Intel Corporation (2018), "Corporate Responsibility Report", http://csrreportbuilder.intel.com/pdfbuilder/pdfs/CSR-2018-Full-Report.pdf, p. 41. Accessed 1 August 2019.
*Intel Corporation (2018) "Additional Disclosure 2018", https://www.business-humanrights.org/sites/default/files/Intel%20-%20Additional%20Disclosure%20April%202018%20Final.pdf. Accessed 8 August 2019.
* Intel (Jan 2020), "2020 Additional Disclosure," p. 5.</t>
  </si>
  <si>
    <t>* Intel (Jan 2020), "2020 Additional Disclosure," https://www.business-humanrights.org/sites/default/files/2020-01%20Additional%20Disclosure%20-%20KnowTheChain%20ICT%20benchmark%20-%20Intel%20submission.pdf, p. 5-6.
* Intel Corporation (2018), "Corporate Responsibility Report", http://csrreportbuilder.intel.com/pdfbuilder/pdfs/CSR-2018-Full-Report.pdf, p. 42. Accessed 1 August 2019.</t>
  </si>
  <si>
    <t>(1)* Intel Corporation (2018), "Corporate Responsibility Report", http://csrreportbuilder.intel.com/pdfbuilder/pdfs/CSR-2018-Full-Report.pdf, p. 40. Accessed 1 August 2019.
* Intel (updated Nov 2019), "Intel Global Human Rights Principles," https://www.intel.com/content/dam/www/public/us/en/documents/corporate-information/policy-human-rights.pdf, p. 1-2.
3) Intel Corporation (2018), "Corporate Responsibility Report", p. 40. .
(2, 4) Intel Corporation (May 2019), "Anti-slavery and human trafficking statement",
https://www.intel.com/content/www/us/en/policy/policy-human-trafficking-and-slavery.html, p. 3. Accessed 1 August 2019.
(5) * "Corporate Responsibility Report", p. 40.
* Intel (Jan 2020), "2020 Additional Disclosure," https://www.business-humanrights.org/sites/default/files/2020-01%20Additional%20Disclosure%20-%20KnowTheChain%20ICT%20benchmark%20-%20Intel%20submission.pdf, p. 7.</t>
  </si>
  <si>
    <t>(1) Not disclosed.
(2) While the RBA Code does not require employment and recruitment agencies to adhere to it, Intel discloses that through its use of the Supplemental VAP audit (which focuses on foreign/migrant worker recruitment) some labor agents have been audited. In addition, the 17 suppliers who were asked to map the journeys of their migrant workers were also asked to align their policies to the RBA Code and cascade the policy to recruitment agents. 
The company also states that it has multiple recruiters from suppliers participating in the Responsible Recruitment Program, which "provides a path foir recruiters to demonstrate conformance with the RBA standards." 
However, no formal policy or guidance is appilicable to all agencies in the company's supply chains. 
(3) The company discloses a process for mapping the journeys of migrant workers in its supply chains and associated recruitment channels. However, it does not disclose any details on the recruitment agencies used by its suppliers., noting that names of labor agents cannot be disclosed due to confidentialty agreements.</t>
  </si>
  <si>
    <t>(2-3) *Intel Corporation (May 2019), "Anti-slavery and human trafficking statement",
https://www.intel.com/content/www/us/en/policy/policy-human-trafficking-and-slavery.html, p. 2 and 7. Accessed 1 August 2019.
* Intel (Jan 2020), "2020 Additional Disclosure," https://www.business-humanrights.org/sites/default/files/2020-01%20Additional%20Disclosure%20-%20KnowTheChain%20ICT%20benchmark%20-%20Intel%20submission.pdf, p. 7-8.</t>
  </si>
  <si>
    <t>(1) *Intel Corporation (May 2019), "Anti-slavery and human trafficking statement",
https://www.intel.com/content/www/us/en/policy/policy-human-trafficking-and-slavery.html, p. 7. Accessed 1 August 2019.
*Intel Corporation (2018), "Corporate Responsibility Report", http://csrreportbuilder.intel.com/pdfbuilder/pdfs/CSR-2018-Full-Report.pdf, p. 44. Accessed 1 August 2019.
* Intel (Jan 2020), "2020 Additional Disclosure," https://www.business-humanrights.org/sites/default/files/2020-01%20Additional%20Disclosure%20-%20KnowTheChain%20ICT%20benchmark%20-%20Intel%20submission.pdf, p. 8.
(2) * Intel Corporation (May 2019), "Anti-slavery and human trafficking statement",
https://www.intel.com/content/www/us/en/policy/policy-human-trafficking-and-slavery.html, p. 2 and 6. Accessed 1 August 2019.
* Intel (Jan 2020), "2020 Additional Disclosure," p. 9.</t>
  </si>
  <si>
    <t>Intel (Jan 2020), "2020 Additional Disclosure," https://www.business-humanrights.org/sites/default/files/2020-01%20Additional%20Disclosure%20-%20KnowTheChain%20ICT%20benchmark%20-%20Intel%20submission.pdf, p. 9.
(1) Intel Corporation (May 2019), "Anti-slavery and human trafficking statement",
https://www.intel.com/content/www/us/en/policy/policy-human-trafficking-and-slavery.html, p. 4. Accessed 1 August 2019.
(2) Intel Corporation (2018), "Corporate Responsibility Report", http://csrreportbuilder.intel.com/pdfbuilder/pdfs/CSR-2018-Full-Report.pdf, p. 44. Accessed 1 August 2019.</t>
  </si>
  <si>
    <t>(1-3) Intel Corporation (May 2019), "Anti-slavery and human trafficking statement",
https://www.intel.com/content/www/us/en/policy/policy-human-trafficking-and-slavery.html, p. 5, 4. Accessed 1 August 2019.
(4) *"Anti-slavery and human trafficking statement", p. 4. 
* Intel (Jan 2020), "2020 Additional Disclosure," https://www.business-humanrights.org/sites/default/files/2020-01%20Additional%20Disclosure%20-%20KnowTheChain%20ICT%20benchmark%20-%20Intel%20submission.pdf, p. 10.</t>
  </si>
  <si>
    <t>(1) Intel (Jan 2020), "2020 Additional Disclosure," https://www.business-humanrights.org/sites/default/files/2020-01%20Additional%20Disclosure%20-%20KnowTheChain%20ICT%20benchmark%20-%20Intel%20submission.pdf, p. 9-10.
(2) * Intel Corporation (May 2019), "Anti-slavery and human trafficking statement",
https://www.intel.com/content/www/us/en/policy/policy-human-trafficking-and-slavery.html, p. 7. Accessed 1 August 2019.
* Intel (Jan 2020), "2020 Additional Disclosure," p. 10-11.
(3) Intel (Jan 2020), "2020 Additional Disclosure," p. 10.</t>
  </si>
  <si>
    <t>(3)-(4) Intel (Jan 2020), "2020 Additional Disclosure," https://www.business-humanrights.org/sites/default/files/2020-01%20Additional%20Disclosure%20-%20KnowTheChain%20ICT%20benchmark%20-%20Intel%20submission.pdf, p. 12.</t>
  </si>
  <si>
    <t>(1-3) *Intel Corporation, "Ethics and Compliance Reporting Portal", https://secure.ethicspoint.com/domain/media/en/gui/31244/index.html. Accessed 7 August 2019.
*Intel Corporation (updated November 2019), "Global Human Rights Principles", https://www.intel.co.uk/content/www/uk/en/policy/policy-human-rights.html, p. 3. 
* Intel (Jan 2020), "2020 Additional Disclosure," https://www.business-humanrights.org/sites/default/files/2020-01%20Additional%20Disclosure%20-%20KnowTheChain%20ICT%20benchmark%20-%20Intel%20submission.pdf, p. 10-14.
(4) * Intel Corporation (May 2019), "Anti-slavery and human trafficking statement",
https://www.intel.com/content/www/us/en/policy/policy-human-trafficking-and-slavery.html, p. 3. Accessed 1 August 2019.
* Intel (Jan 2020), "2020 Additional Disclosure," p. 10.
(5)  Intel (Jan 2020), "2020 Additional Disclosure," p. 9 and 13-14.</t>
  </si>
  <si>
    <t>(1) *Intel Corporation (2018), "Corporate Responsibility Report", http://csrreportbuilder.intel.com/pdfbuilder/pdfs/CSR-2018-Full-Report.pdf, p. 42. Accessed 1 August 2019.
*Intel Corporation, "Supply Chain Responsibility", https://www.intel.com/content/www/us/en/corporate-responsibility/supply-chain.html. Accessed 8 August 2019.
* Intel (Jan 2020), "2020 Additional Disclosure," https://www.business-humanrights.org/sites/default/files/2020-01%20Additional%20Disclosure%20-%20KnowTheChain%20ICT%20benchmark%20-%20Intel%20submission.pdf, p. 14.
(2) Intel Corporation (May 2019), "Anti-slavery and human trafficking statement",
https://www.intel.com/content/www/us/en/policy/policy-human-trafficking-and-slavery.html, p. 3. Accessed 1 August 2019.
(3) Intel Corporation (2018) "Additional Disclosure 2018", https://www.business-humanrights.org/sites/default/files/Intel%20-%20Additional%20Disclosure%20April%202018%20Final.pdf, p. 2. Accessed 8 August 2019.
(4) Intel Corporation (May 2019), "Anti-slavery and human trafficking statement",
https://www.intel.com/content/www/us/en/policy/policy-human-trafficking-and-slavery.html, p. 7. Accessed 1 August 2019.
(5) Intel Corporation (2018), "Corporate Responsibility Report", http://csrreportbuilder.intel.com/pdfbuilder/pdfs/CSR-2018-Full-Report.pdf, p. 44. Accessed 1 August 2019.</t>
  </si>
  <si>
    <t>(1) *Intel, "Intel Ethics and Compliance Reporting Portal," https://secure.ethicspoint.com/domain/media/en/gui/31244/index.html. Accessed 23 September 2019. 
*Intel Corporation (May 2019), "Anti-slavery and human trafficking statement",
https://www.intel.com/content/www/us/en/policy/policy-human-trafficking-and-slavery.html, p. 3. Accessed 1 August 2019.
* Intel (Jan 2020), "2020 Additional Disclosure," https://www.business-humanrights.org/sites/default/files/2020-01%20Additional%20Disclosure%20-%20KnowTheChain%20ICT%20benchmark%20-%20Intel%20submission.pdf, p. 16.</t>
  </si>
  <si>
    <t>* Intel (Jan 2020), "2020 Additional Disclosure," https://www.business-humanrights.org/sites/default/files/2020-01%20Additional%20Disclosure%20-%20KnowTheChain%20ICT%20benchmark%20-%20Intel%20submission.pdf, p. 16-17.</t>
  </si>
  <si>
    <t>(2) Not dislosed. The company has not disclosed any steps taken to engage with the affected stakeholders, either directly, or indirectly.  
(3) Not disclosed. The company notes that "because it was not able to connect [its] supply chain with named suppliers, Intel did not to make a statement and instead reached out to the RBA. On 3-Jul-19 [it] talked to the RBA who noted they had been working the issue for 3 months with RBA Members who were customers." However, there is no evidence of outcomes of remediation to affected workers.
(4) Not disclosed.</t>
  </si>
  <si>
    <t>(1) Intel Corporation (May 2019), "Anti-slavery and human trafficking statement",
https://www.intel.com/content/www/us/en/policy/policy-human-trafficking-and-slavery.html, p. 1. Accessed 1 August 2019.
(2) * Intel Corporation (May 2019), "Anti-slavery and human trafficking statement",
https://www.intel.com/content/www/us/en/policy/policy-human-trafficking-and-slavery.html, p. 4. Accessed 1 August 2019.
* Intel (Jan 2020), "2020 Additional Disclosure," https://www.business-humanrights.org/sites/default/files/2020-01%20Additional%20Disclosure%20-%20KnowTheChain%20ICT%20benchmark%20-%20Intel%20submission.pdf, p. 2, 3, 11.</t>
  </si>
  <si>
    <t>* Intel Corporation (2018), "Corporate Responsibility Report", http://csrreportbuilder.intel.com/pdfbuilder/pdfs/CSR-2018-Full-Report.pdf, p. 23. Accessed 1 August 2019.
* Intel (Jan 2020), "2020 Additional Disclosure," https://www.business-humanrights.org/sites/default/files/2020-01%20Additional%20Disclosure%20-%20KnowTheChain%20ICT%20benchmark%20-%20Intel%20submission.pdf, p. 3 and 6.</t>
  </si>
  <si>
    <t>Intel discloses in 2018 that one of its priorities for 2019 is to: "Continue our work to combat forced and bonded labor in the second tier of our supply chain with approximately 50 of our strategic suppliers to assess and address the risk of forced and bonded labor with at least three of their major suppliers." [while not explicit, this may be an update to the company's plan to work with 17 of its suppliers to map migrant workers journeys, in which case the company has provided yearly updates.]
In relation to stakeholder engagement on forced labor, Intel discloses that it plans additional conversations with the Malaysia Department of Labour in 2020.
[In relation to the construction sector, inn 2020, it aims to develop a toolkit and training for its general contractors [which seems to incldue a focus on migrant workers and working conditions], which it aims to make available to the RBA also.] 
The company does not report progress against targets set in previous years.</t>
  </si>
  <si>
    <t>(1) Intel Corporation (May 2019), "Anti-slavery and human trafficking statement",
https://www.intel.com/content/www/us/en/policy/policy-human-trafficking-and-slavery.html, p. 3. Accessed 1 August 2019.
(2) * Intel Corporation (May 2019), "Anti-slavery and human trafficking statement",
p. 3.
* Intel (Jan 2020), "2020 Additional Disclosure," https://www.business-humanrights.org/sites/default/files/2020-01%20Additional%20Disclosure%20-%20KnowTheChain%20ICT%20benchmark%20-%20Intel%20submission.pdf, p. 6.
(3) Intel (Jan 2020), "2020 Additional Disclosure," p. 6-7.</t>
  </si>
  <si>
    <t>(1) Intel discloses that supplier contracts "contain language where suppliers affirm their commitment to comply with" the RBA Code and Intel Code of Conduct. However, the RBA Code limits the right to freedom of association and collective bargaining to conformance with local law.
(2) Intel reports that the "vast majority" of its supplier contracts include references to the RBA Code. It further discloses that over 90% of its supplier contracts require adherence to the RBA Code of Conduct and that this is also required in all of its purchasing orders. 
However, the RBA Code limits the right to freedom of association and collective bargaining to conformance with local law.
(3) Not disclosed. The company notes that since 2018 it focused on working with "suppliers in the construction sector due to the added risk brought on by subcontracting and the common use of foreign workers. [It] created a special addendum to the contract to address the risk of subcontracting and foreign
worker recruitment. [It has] verified that the direct supplier waterfalled these additional contractual expectations to their sub-contractors." However there is no evidence that the company requires all of its suppliers to integrate the ILO core labor standards into contracts with their own suppliers.</t>
  </si>
  <si>
    <t>(1) *Apple (February 2019), "2018 statement on efforts to combat human trafficking and slavery in our business and supply chains," https://www.apple.com/euro/supplier-responsibility/i/generic/pdf/Apple-Combat-Human-Trafficking-and-Slavery-in-Supply-Chain-2018.pdf, p. 3. Accessed 9 September 2019. 
*Apple (February 2018), "2017 statement on efforts to combat human trafficking and slavery in our business and supply chains," https://www.apple.com/euro/supplier-responsibility/i/generic/pdf/Apple-Combat-Human-Trafficking-and-Slavery-in-Supply-Chain.pdf, p. 7. Accessed 16 September 2019. 
(2) *Apple (February 2019), "2018 statement on efforts to combat human trafficking and slavery in our business and supply chains," https://www.apple.com/euro/supplier-responsibility/i/generic/pdf/Apple-Combat-Human-Trafficking-and-Slavery-in-Supply-Chain-2018.pdf, p. 3.</t>
  </si>
  <si>
    <t>(1) Apple discloses that its supplier responsibility team are responsible for coordinating activities relating to its supplier code which covers forced labor), and strategy for eradicating modern slavery. It reports that this team works across multiple groups including procurement. 
The company also discloses a subject matter expert team, who develop tools to help suppliers better understand its requirements and ensure compliance with the supplier code. 
(2) In its modern slavery and human trafficking statement, in a section on "Apple’s Management Oversight of Anti-Human Trafficking Policies," Apple notes that its "Board of Directors oversees its CEO and other senior management in the competent and ethical operation of Apple on a day-to-day basis, including implementation of Apple’s programs." No further details are disclosed.</t>
  </si>
  <si>
    <t xml:space="preserve">(1) Apple (February 2019), "2018 statement on efforts to combat human trafficking and slavery in our business and supply chains," https://www.apple.com/euro/supplier-responsibility/i/generic/pdf/Apple-Combat-Human-Trafficking-and-Slavery-in-Supply-Chain-2018.pdf, p. 7. Accessed 9 September 2019. 
(2) Apple (February 2019), "2018 statement on efforts to combat human trafficking and slavery in our business and supply chains," p. 5-7. 
(3) *Apple (February 2019), "2018 statement on efforts to combat human trafficking and slavery in our business and supply chains," p. 8. 
*Apple (2019) "Supplier Responsibility 2019 Progress Report", https://www.apple.com/uk/supplier-responsibility/pdf/GBEN_Apple_Supplier_Responsibility_2019_v2.pdf, p. 25. Accessed 10 September 2019. </t>
  </si>
  <si>
    <t>(1) Apple (2019), "Supplier List", https://www.apple.com/euro/supplier-responsibility/i/generic/pdf/Apple-Supplier-List.pdf. Accessed 9 September 2019.
(2-3) Apple (2019), "Conflict Minerals Report", https://www.apple.com/euro/supplier-responsibility/i/generic/pdf/Apple-Conflict-Minerals-Report.pdf. Accessed 9 September 2019. 
(4) Apple (2018), "Apple Supplier Responsibility 2018 Progress Report," https://www.apple.com/supplier-responsibility/pdf/Apple_SR_2018_Progress_Report.pdf, p. 18</t>
  </si>
  <si>
    <t>(1) Apple discloses a list of its top 200 suppliers which represent 98% of procurement expenditure for materials, manufacturing, and assembly for the financial year 2018. This includes the names and addresses of suppliers.
(2) In its conflict minerals report, Apple discloses a list of smelters and refiners in its supply chains, and the countries in which they are based. 
(3) Apple's conflict minerals report includes a list of countries of origin of 3TG.
(4) Apple discloses that in 2017, it "assessed 756 facilities and nearly 1.3 million people." It does not disclose a second data point.</t>
  </si>
  <si>
    <t xml:space="preserve">(1) *Apple (February 2018), "2017 statement on efforts to combat human trafficking and slavery in our business and supply chains," https://www.apple.com/euro/supplier-responsibility/i/generic/pdf/Apple-Combat-Human-Trafficking-and-Slavery-in-Supply-Chain.pdf, p. 4 and 5. Accessed 16 September 2019.
*Apple (2019) "Supplier Responsibility 2019 Progress Report", https://www.apple.com/uk/supplier-responsibility/pdf/GBEN_Apple_Supplier_Responsibility_2019_v2.pdf, p. 65.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 Apple (2019), "Material Impact Profiles," https://www.apple.com/environment/pdf/Apple_Material_Impact_Profiles_April2019.pdf. Accessed 6 February 2020.
(2) Apple (February 2019), "2018 statement on efforts to combat human trafficking and slavery in our business and supply chains," p. 6. </t>
  </si>
  <si>
    <t xml:space="preserve">(1) The company prohibits the use of employment agencies for hiring and employing student workers. (“Supplier shall not use Third-Party Employment Agencies in connection with the recruitment, hiring, arrangement, management or employment of Student Workers.”) However, it seems to allow employment agencies for all other types of workers. (“Supplier shall have a written policy that addresses Third-Party Employment Agency management requirements specified in Applicable Laws and Regulations and this Standard.”)
(2) Apple's supplier code states that its suppliers "shall ensure that the third-party recruitment agencies it uses are compliant with the provisions of this code." In its supplier responsibility standards (which are intended to guide suppliers in implementing the code of conduct), it states that suppliers should ensure they have a written policy addressing third-party employment agency management requirements. It sets out further details on how to ensure that agencies are compliant with the code, including having staff directly responsible for oversight of the management policy, assessing agencies for risk, and conducting recruitment due diligence. Whilst the code addresses forced labor, child labor, and discrimination, it limits the right to freedom of association with local law only. 
(3) Apple reports that in 2018 it mapped the primary geographic corridors of foreign contract workers in its supply chains, and where they are working, to identify high risk areas. However, it does not disclose any details of where the recruitment agencies in its supply chains are based. </t>
  </si>
  <si>
    <t xml:space="preserve">(1) Apple (2019), "Supplier Responsibility Standards", https://www.apple.com/euro/supplier-responsibility/i/generic/pdf/Apple-Supplier-Responsible-Standards.pdf, p. 12 and 23. 
(2) *Apple (2019), "Supplier Code of Conduct," https://www.apple.com/euro/supplier-responsibility/i/generic/pdf/Apple-Supplier-Code-of-Conduct-January.pdf. Accessed 9 September 2019.
*Apple (2019), "Supplier Responsibility Standards", https://www.apple.com/euro/supplier-responsibility/i/generic/pdf/Apple-Supplier-Responsible-Standards.pdf, p. 12. 
(3) Apple (2019) "Supplier Responsibility 2019 Progress Report", https://www.apple.com/uk/supplier-responsibility/pdf/GBEN_Apple_Supplier_Responsibility_2019_v2.pdf, p. 25. Accessed 10 September 2019. </t>
  </si>
  <si>
    <t>(1-2) *Apple (2019), "Supplier Code of Conduct," https://www.apple.com/euro/supplier-responsibility/i/generic/pdf/Apple-Supplier-Code-of-Conduct-January.pdf. Accessed 9 September 2019.
(1) Apple (2019) "Supplier Responsibility 2019 Progress Report", https://www.apple.com/uk/supplier-responsibility/pdf/GBEN_Apple_Supplier_Responsibility_2019_v2.pdf, p. 26. Accessed 10 September 2019. 
(2) Apple (2017), "Apple Supplier Responsibility 2017 Progress Report," https://www.apple.com/supplier-responsibility/pdf/Apple_SR_2017_Progress_Report.pdf, p. 8.
(2) Apple (2018), "Apple Supplier Responsibility 2018 Progress Report," https://www.apple.com/supplier-responsibility/pdf/Apple_SR_2018_Progress_Report.pdf, p. 18.</t>
  </si>
  <si>
    <t>(1) *Apple (2019) "Supplier Responsibility 2019 Progress Report", https://www.apple.com/uk/supplier-responsibility/pdf/GBEN_Apple_Supplier_Responsibility_2019_v2.pdf, p. 24. Accessed 10 September 2019. 
* Apple (February 2019), "2018 statement on efforts to combat human trafficking and slavery in our business and supply chains," https://www.apple.com/euro/supplier-responsibility/i/generic/pdf/Apple-Combat-Human-Trafficking-and-Slavery-in-Supply-Chain-2018.pdf, p. 6. Accessed 9 September 2019.
(2) *Apple (2019), "Supplier Responsibility Standards", https://www.apple.com/euro/supplier-responsibility/i/generic/pdf/Apple-Supplier-Responsible-Standards.pdf, p. 34.  
*Apple (2019) "Supplier Responsibility 2019 Progress Report", p. 24 and 26.
(3-4) Apple (February 2019), "2018 statement on efforts to combat human trafficking and slavery in our business and supply chains," p. 6. 
(3) Apple, "Apple Supplier Responsibility Standards (Version: 4.5, Effective Date: January 1, 2019)," https://www.apple.com/supplier-responsibility/pdf/Apple-Supplier-Responsible-Standards.pdf, p. 39.
(5) * Apple (February 2019), "2018 statement on efforts to combat human trafficking and slavery in our business and supply chains," p. 5. 
* Apple, "2018 Conflict Minerals Report," https://www.apple.com/euro/supplier-responsibility/i/generic/pdf/Apple-Conflict-Minerals-Report.pdf, p. 13.</t>
  </si>
  <si>
    <t>(1) The company uses the RBA code of conduct as its supplier code of conduct. The code prohibits forced labor, child labor, and discrimination. However, it limits the right to freedom of association to conformance with local law only. 
(2) Yes. Home &gt; Corporate information &gt; About: Sustainability &gt; Supplier Code of Conduct. 
(3) The company uses the RBA Code of Conduct, which is reviewed every three years and includes input from RBA members and external stakeholders, as its supplier code of conduct. 
(4) Best Buy reports that suppliers receive training on the supplier code of conduct as part of the onboarding process. 
(5) In its supplier code, the company requires suppliers to implement "a process to communicate code requirements to suppliers and to monitor supplier compliance to the code."</t>
  </si>
  <si>
    <t xml:space="preserve">(1) *Samsung (2019), "Sustainability Report 2019", https://images.samsung.com/is/content/samsung/p5/uk/pdf/SustainabilityReport2019v2-en.pdf, p. 91, [p. 78]. Accessed 18 September 2019. 
*Samsung (2019), "Modern Slavery Act Statement 2018", https://images.samsung.com/is/content/samsung/p5/uk/pdf/SEUK_Modern_Slavery_Statement_2018_Signed_0407.pdf, p. 2. Accessed 12 September 2019. 
(2) *Samsung (2019), "Sustainability Report 2019", p. 7 and 112.
*Samsung (2020) "Additional Disclosure," https://www.business-humanrights.org/sites/default/files/2020-02%20KnowTheChain%20Addional%20Disclosure%20-%20Samsung.pdf, p. 2. Accessed 7 February 2020. 
*Samsung, "Governance Committee," https://www.samsung.com/global/ir/governance-csr/board-committee/governance/. Accessed 10 February 2020.  </t>
  </si>
  <si>
    <t>(1) *Best Buy (2019), "Corporate Responsibility &amp; Sustainability Report," https://corporate.bestbuy.com/wp-content/uploads/2019/06/FY19-full-report-FINAL-1.pdf, p. 40. Accessed 23 September 2019.  
*Best Buy, "California Transparency in Supply Chains Act," https://www.bestbuy.com/site/help-topics/ca-transparency-act/pcmcat263000050003.c?id=pcmcat263000050003. Accessed 23 September 2019. 
(2) *Best Buy, "California Transparency in Supply Chains Act." 
*Best Buy (2019), "Corporate Responsibility &amp; Sustainability Report," p. 42.
*Best Buy (2020), "Additional Disclosure," https://www.business-humanrights.org/sites/default/files/KnowTheChain%202020%20ICT%20Benchmark%20-%20Additional%20Disclosure%20-%20BBY.pdf, p. 2. Accessed 10 February 2020.
*Best Buy (6 February 2020), "Forced labor not acceptable," https://corporate.bestbuy.com/forced-labor-not-acceptable/. Accessed 10 February 2020.</t>
  </si>
  <si>
    <t>(1) Samsung reports that staff at its headquarters are trained on human rights issues including forced labor, and including procurement staff.  
Samsung states that to raise its employees' awareness of labor and human rights, it has developed regional training programs that take into account cultural characteristics for its overseas production worksites. 
The company discloses it has trained compliance management officers on on-site inspection manuals including those which assess for forced labor. 
(2) Samsung discloses that it helps its suppliers to comply with the supplier code "by organizing regular training sessions". 
The company also reports that following an investigation of all its Malaysian suppliers, it "provided education for the entire suppliers' management and working groups" to prevent the recurrence of charging recruitment fees and withholding identification documents. 
It also reports that it has trained "top management and Human Resources officers of our worksites, suppliers and labor supply agencies" on its policies and guidelines.
It does not disclose the percentage of first-tier suppliers included in its training activities. 
(3) Samsung states that it provides training courses to its first-tier suppliers and provides them with training materials "so that they can cascade their supply chain policies that address forced labor in their own supply chains and/or trains lower-tier suppliers on such policies." It states that this most recently took place in Vietnam in October 2019, for 156 partners. 
It also notes that its "supplier management approach extends to second-tier suppliers based in Korea." 
[Samsung discloses that its key suppliers (which represent 34% of its supply chain and 92% of its procurement spend) receive extra support including a capacity building program, however it is unclear whether this includes supporting suppliers in managing labor conditions in their own supply chains. It also states that "to manage second-tier suppliers, we clearly define first-tier suppliers' responsibilities regarding the working conditions within sub-suppliers" and encourages them to ensure compliance at sub-suppliers.]</t>
  </si>
  <si>
    <t xml:space="preserve">(1) *Samsung (2018), "Additional Disclosure", https://www.business-humanrights.org/sites/default/files/2018-04%20KTC%20ICT_Additional%20disclosure%20Samsung.pdf. Accessed 18 September 2019. 
*Samsung (2019), "Sustainability Report 2019", https://images.samsung.com/is/content/samsung/p5/uk/pdf/SustainabilityReport2019v2-en.pdf, p. 77. Accessed 18 September 2019. 
*Samsung (2020) "Additional Disclosure," https://www.business-humanrights.org/sites/default/files/2020-02%20KnowTheChain%20Addional%20Disclosure%20-%20Samsung.pdf, p. 3. Accessed 7 February 2020. 
(2) *Samsung (2019), "Sustainability Report 2019", p. 90 and 97. 
*Samsung (2020) "Additional Disclosure," p. 3. 
(3) *Samsung (2020) "Additional Disclosure," p. 3. 
*Samsung (2019), "Sustainability Report 2019", p. 92. </t>
  </si>
  <si>
    <t>(1) Best Buy discloses that it "partnered with a Hong Kong-based NGO and created a toolkit for the factories we contract with in China to help identify and prevent forced labor conditions among student workers."
However it does not disclose a second example and engagements below the first-tier of its supply chains. 
(2) Best Buy reports that it is a full member of the Responsible Business Alliance, and that it participates in RBA's board of directors. It does not disclose further detail on how it actively participates in the RBA to address forced labor.</t>
  </si>
  <si>
    <t xml:space="preserve">(1) Best Buy (6 February 2020), "Forced labor not acceptable," https://corporate.bestbuy.com/forced-labor-not-acceptable/. Accessed 10 February 2020.
(2) Best Buy (2019), "Corporate Responsibility &amp; Sustainability Report," https://corporate.bestbuy.com/wp-content/uploads/2019/06/FY19-full-report-FINAL-1.pdf, p. 39. Accessed 23 September 2019. </t>
  </si>
  <si>
    <t>(1) *Samsung, "Responsible Labor Practice", https://www.samsung.com/uk/aboutsamsung/sustainability/responsible-labor-practice/. Accessed 18 September 2019. 
*Samsung (2016), "Guidelines for Apprenticeship Training", https://images.samsung.com/is/content/samsung/p5/uk/aboutsamsung/samsung-guidelines-for-apprenticeship-training-in-india_en.pdf. Accessed 18 September 2019. 
*Samsung (2019), "Modern Slavery Act Statement 2018", https://images.samsung.com/is/content/samsung/p5/uk/pdf/SEUK_Modern_Slavery_Statement_2018_Signed_0407.pdf, p. 4. Accessed 12 September 2019. 
*Samsung (2020) "Additional Disclosure," https://www.business-humanrights.org/sites/default/files/2020-02%20KnowTheChain%20Addional%20Disclosure%20-%20Samsung.pdf, p. 4 and 11. Accessed 7 February 2020. 
(2) *Samsung (2019), "Modern Slavery Act Statement 2018", p. 4. 
*Samsung, "Responsible Labor Practice."</t>
  </si>
  <si>
    <t xml:space="preserve">(1) Best Buy reports that it partners with approximately 170 factories who are mainly in China to produce its private label products. This appears to include 169 supplier factories in China, and one in the US.  It does not disclose the names or addresses of these suppliers. 
(2) Best Buy discloses a list of potential smelters and refiners of 3TG in its supply chains, provided to the company by its suppliers.
(3) The company also discloses a list of potential countries of origin of 3TG in its supply chains, broken down per mineral. 
(4) Best Buy discloses that it sources from 185 factories that employ over 165,000 workers. It reports that of these, approximately less than 200 are foreign migrant workers. </t>
  </si>
  <si>
    <t>(1) Best Buy (2019), "Corporate Responsibility &amp; Sustainability Report," https://corporate.bestbuy.com/wp-content/uploads/2019/06/FY19-full-report-FINAL-1.pdf, p. 39 and 41. Accessed 23 September 2019. 
(2-3) Best Buy (2019), "Conflict Minerals Report 2018", https://corporate.bestbuy.com/wp-content/uploads/2019/01/Form-SD-5.31.18_Filed.pdf. Accessed 23 September 2019. 
(4) *Best Buy (6 February 2020), "Forced labor not acceptable," https://corporate.bestbuy.com/forced-labor-not-acceptable/. Accessed 10 February 2020.</t>
  </si>
  <si>
    <t xml:space="preserve">(1) Samsung discloses a list of the names and addresses of its suppliers comprising 80% of its transaction volume (it reports that this includes those suppliers which agree to be disclosed). 
(2) The company provides a link to its smelter and refiner list.
(3) The company is a member of the Responsible Mineral Initiative and as such works on tracing its raw materials. It provides a smelter and refiner list of 3TG suppliers, but this does not include sourcing countries. Samsung does not disclose the sourcing countries of materials at risk of forced labor and human trafficking. 
(4) Samsung discloses that the number of workers at its first-tier suppliers is 3,700,000. It reports that of these, 1.7% are migrant workers, and 3% are pregnant workers. </t>
  </si>
  <si>
    <t xml:space="preserve">(1) Samsung, "Supplier List", https://www.samsung.com/uk/aboutsamsung/sustainability/supply-chain/. Accessed 12 September 2019. 
(2) Samsung, "Smelter and Refiner list in Samsung's supply chain," https://www.samsung.com/us/smg/content/dam/s7/home/aboutsamsung-051319/082219/Smelter_and_Refiner_List_in_Samsung_supply_chain(2018)_F.pdf. Accessed 7 February 2020. 
(3) Samsung (2019), "Sustainability Report 2019", https://images.samsung.com/is/content/samsung/p5/uk/pdf/SustainabilityReport2019v2-en.pdf, p. 98. Accessed 18 September 2019. 
(4) *Samsung (2020) "Additional Disclosure," https://www.business-humanrights.org/sites/default/files/2020-02%20KnowTheChain%20Addional%20Disclosure%20-%20Samsung.pdf. Accessed 7 February 2020. </t>
  </si>
  <si>
    <t>(1) Best Buy reports that through its RBA membership, it "participates in an annual sensing exercise that seeks to identify potential risks throughout the consumer electronics supply chain." It also reports that it conducts an annual risk assessment of suppliers of its private label products in order to identify which are high, medium, or low risk. The company states that second-tier suppliers are included within the scope of the risk assessment. It also states that its risk assessment takes into account a suppliers' ability to meet the RBA code. In its 2020 additional disclosure, the company states that its risk assessment process assesses for several dimensions of social risk, including "the historical presence of priority non-conformances" such as forced labor. 
In addition, Best Buy reports that it conducts country level risk assessments which use the "World Governance Index, the U.S. Trafficking in Persons Report and the Global Slavery Index, each of which provide indications of forced labor risks." It states that it uses this data to identify where additional due diligence is needed, based on the risks identified. 
[The company also discloses that with BSR it undertook a human rights impact assessment in financial year 2016. It is not clear that this included supply chains. It reports that the assessment concluded that the company operates in a low-risk industry in relation to human rights and that it had effective management systems in place.]
(2) Best Buy reports that it identifies two vulnerable groups of workers as at-risk of forced labor, including migrant workers in Taiwan and student workers in Thailand. 
It also states "we have visibility to allegations and risks of forced labor at some mine sites" and states that such mine sites may be associated with smelters. It states "we help lead industry efforts to engage the smelters in question to determine what actions they are taking to verify and, if necessary, address conditions of forced labor at the mine."</t>
  </si>
  <si>
    <t>(1) *Best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[p. 35]. Accessed 23 September 2019.  
*Best Buy (2020), "Additional Disclosure," https://www.business-humanrights.org/sites/default/files/KnowTheChain%202020%20ICT%20Benchmark%20-%20Additional%20Disclosure%20-%20BBY.pdf, p. 3. Accessed 10 February 2020.
*Best Buy (6 February 2020), "Forced labor not acceptable," https://corporate.bestbuy.com/forced-labor-not-acceptable/. Accessed 10 February 2020.
(2) *Best Buy (2020), "Additional Disclosure," p. 3.
*Best Buy (6 February 2020), "Forced labor not acceptable."</t>
  </si>
  <si>
    <t xml:space="preserve">(1) *Samsung (2019), "Sustainability Report 2019", https://images.samsung.com/is/content/samsung/p5/uk/pdf/SustainabilityReport2019v2-en.pdf, p. 97. Accessed 18 September 2019. 
*Samsung (2017), "Sustainability Report 2017", https://images.samsung.com/is/content/samsung/p5/uk/aboutsamsung/2017/pdf/about-us-sustainability-report-and-policy-sustainability-report-2017-en.pdf, p. 82. Accessed 19 September 2019.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p. 5. Accessed 7 February 2020. 
(2) Samsung (2019), "Modern Slavery Act Statement 2018", https://images.samsung.com/is/content/samsung/p5/uk/pdf/SEUK_Modern_Slavery_Statement_2018_Signed_0407.pdf, p. 7. Accessed 12 September 2019. </t>
  </si>
  <si>
    <t>(1) *Best Buy (2019), "Corporate Responsibility &amp; Sustainability Report," https://corporate.bestbuy.com/wp-content/uploads/2019/06/FY19-full-report-FINAL-1.pdf, p. 46. Accessed 23 September 2019.  
*Best Buy (2020), "Additional Disclosure," https://www.business-humanrights.org/sites/default/files/KnowTheChain%202020%20ICT%20Benchmark%20-%20Additional%20Disclosure%20-%20BBY.pdf, p. 4. Accessed 10 February 2020.
*Best Buy (6 February 2020), "Forced labor not acceptable," https://corporate.bestbuy.com/forced-labor-not-acceptable/. Accessed 10 February 2020.</t>
  </si>
  <si>
    <t>(1) *Samsung (2019), "Sustainability Report 2019", https://images.samsung.com/is/content/samsung/p5/uk/pdf/SustainabilityReport2019v2-en.pdf, p. 98 and 6. Accessed 18 September 2019. 
*Samsung (2020) "Additional Disclosure," https://www.business-humanrights.org/sites/default/files/2020-02%20KnowTheChain%20Addional%20Disclosure%20-%20Samsung.pdf, p. 7. Accessed 7 February 2020.
*Samsung (2019), "Samsung Electronics and Partners Kick Off “Cobalt for Development” Project to Promote Responsible Artisanal Cobalt Mining in the Democratic Republic of Congo," https://news.samsung.com/global/samsung-electronics-and-partners-kick-off-cobalt-for-development-project-to-promote-responsible-artisanal-cobalt-mining-in-the-democratic-republic-of-congo. Accessed 10 February 2020.
(2) Samsung (2017), "Sustainability Report 2017", https://images.samsung.com/is/content/samsung/p5/uk/aboutsamsung/2017/pdf/about-us-sustainability-report-and-policy-sustainability-report-2017-en.pdf, p. 82. Accessed 19 September 2019. 
(3) *Samsung (2019), "Sustainability Report 2019", p. 92.
*Samsung (2020) "Additional Disclosure," p. 7.</t>
  </si>
  <si>
    <r>
      <rPr>
        <sz val="11"/>
        <color theme="9"/>
        <rFont val="Calibri"/>
        <family val="2"/>
        <scheme val="minor"/>
      </rPr>
      <t xml:space="preserve">Best Buy discloses that for prospective new suppliers, it provides training on the RBA code (which covers forced labor). </t>
    </r>
    <r>
      <rPr>
        <sz val="11"/>
        <rFont val="Calibri"/>
        <family val="2"/>
        <scheme val="minor"/>
      </rPr>
      <t xml:space="preserve">
It also states that it conducts a third party audit of 100% of supplier facilities against human rights criteria before the supplier is selected. 
The company reports that when conducting pre-contract screenings, it identifies non-conformances and requires corrective action. Further to this, it states that if potential suppliers are unwilling or unable to address priority violations, they will be rejected. However, it does not provide outcomes of this process.</t>
    </r>
  </si>
  <si>
    <t>*Best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Accessed 23 September 2019.  
*Best Buy (6 February 2020), "Forced labor not acceptable," https://corporate.bestbuy.com/forced-labor-not-acceptable/. Accessed 10 February 2020.</t>
  </si>
  <si>
    <r>
      <t xml:space="preserve">Samsung discloses that it evaluates candidate suppliers on five criteria including labor and human rights. It reports that only those who score at least 80 points (out of 100) will qualify. It states that for the labor and human rights criteria, it uses a checklist of RBA standards. It also reports that "to identify the actual conditions of candidate suppliers, our in-house experts conduct on-site visits to suppliers." </t>
    </r>
    <r>
      <rPr>
        <sz val="11"/>
        <color theme="9"/>
        <rFont val="Calibri"/>
        <family val="2"/>
        <scheme val="minor"/>
      </rPr>
      <t>It reports that in 2019, of those candidate suppliers which were assessed, 18% did not meet its standards.</t>
    </r>
  </si>
  <si>
    <t xml:space="preserve">*Samsung (2019), "Sustainability Report 2019", https://images.samsung.com/is/content/samsung/p5/uk/pdf/SustainabilityReport2019v2-en.pdf, p. 91. Accessed 18 September 2019. 
*Samsung (2020) "Additional Disclosure," https://www.business-humanrights.org/sites/default/files/2020-02%20KnowTheChain%20Addional%20Disclosure%20-%20Samsung.pdf. Accessed 7 February 2020. </t>
  </si>
  <si>
    <t xml:space="preserve">(1) Best Buy states that through its "contracts with vendors and our supplier code of conduct, we require our suppliers to main records that they can certify that they comply with laws regarding slavery and human trafficking in the country in which they are doing business." It also states that it includes language in contracts with suppliers that prohibits the use of forced labor. However, it is not clear that contracts address other ILO core labor standards, and the company does not disclose the contract language.
(2) The company reports that 100% of its supplier contracts require compliance with the supplier code. However, the supplier code limits freedom of association to conformance with local law.
(3) Not disclosed. </t>
  </si>
  <si>
    <t>(1) Best Buy, "California Transparency in Supply Chains Act," https://www.bestbuy.com/site/help-topics/ca-transparency-act/pcmcat263000050003.c?id=pcmcat263000050003. Accessed 23 September 2019. 
(2) Best Buy (2020), "Additional Disclosure," https://www.business-humanrights.org/sites/default/files/KnowTheChain%202020%20ICT%20Benchmark%20-%20Additional%20Disclosure%20-%20BBY.pdf, p. 4. Accessed 10 February 2020.</t>
  </si>
  <si>
    <t>(1) Samsung (2019), "Sustainability Report 2019", https://images.samsung.com/is/content/samsung/p5/uk/pdf/SustainabilityReport2019v2-en.pdf, p. 91. Accessed 18 September 2019. 
(2) *Samsung (2020) "Additional Disclosure," https://www.business-humanrights.org/sites/default/files/2020-02%20KnowTheChain%20Addional%20Disclosure%20-%20Samsung.pdf. Accessed 7 February 2020. 
(3) Samsung (2019), "Sustainability Report 2019", p. 92.</t>
  </si>
  <si>
    <t xml:space="preserve">(1) Samsung (2018), "Samsung Electronics Supplier Code of Conduct Guide," https://images.samsung.com/is/content/samsung/p5/uk/aboutsamsung/2_Samsung-Electronics-Supplier-Code-of-Conduct-Guide_ver3.0_180321.pdf, p. 156. Accessed 19 September 2019. 
(2) *Samsung (2018), "Samsung Electronics Supplier Code of Conduct Guide," https://images.samsung.com/is/content/samsung/p5/uk/aboutsamsung/2_Samsung-Electronics-Supplier-Code-of-Conduct-Guide_ver3.0_180321.pdf, p. 4 and 155.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Accessed 7 February 2020. </t>
  </si>
  <si>
    <t xml:space="preserve">(1) Best Buy's supplier code states that workers shall not be required to pay employers' or agents' recruitment fees, or other related fees, for their employment.
(2) The supplier code states that if such fees have been paid by workers, they shall be repaid to the worker. It reports that in 2018, it found that three factories in Taiwan were allowing recruitment fees to be charged to workers. It states it worked with these suppliers on a corrective action plan which included reimbursing the hiring fee and states that this has been resolved at all factories. Best Buy reports that it verifies that recruitment fees have been repaid through spot checks and third-party audits. </t>
  </si>
  <si>
    <t>(1-2) Best Buy, "Supplier Code of Conduct," https://partners.bestbuy.com/documents/20126/46231/Supplier+Code+of+Conduct.pdf/9d7062b9-2233-e7a9-c51a-2f1a34747927?t=1544638155228. Accessed 23 September 2019.
(2) *Best Buy, "Fiscal Year 2018 Corporate Responsibility &amp; Sustainability Report," https://corporate.bestbuy.com/wp-content/uploads/2018/06/FY18-full-report-FINAL.pdf, p. 43. Accessed 10 February 2020.
*Best Buy (6 February 2020), "Forced labor not acceptable," https://corporate.bestbuy.com/forced-labor-not-acceptable/. Accessed 10 February 2020.</t>
  </si>
  <si>
    <t xml:space="preserve">(1) Best Buy's supplier code states that as part of the hiring process, "workers must be provided with a written employment agreement in their native language that contains a description of terms and conditions of employment prior to the worker departing from his or her country of origin." It further provides that there should be no substitution or changes allowed in the employment agreement once the worker has arrived in the receiving country. However, it does not disclose information on the implementation of this policy provision. 
(2) The supplier code states that employers and agents may not withhold workers' government-issued identification, passports or work permits. It states that where this practice takes place, it requires the practice to be stopped immediately and policies put in place to prevent it from happening again, which are checked in an audit. However, it does not disclose an example of implementation of this policy provision beyond audits. 
(3) Not disclosed. 
The company reports that it developed a student worker toolkit for Chinese suppliers but does not disclose outcomes for workers. </t>
  </si>
  <si>
    <t>(1-2) Best Buy, "Supplier Code of Conduct," https://partners.bestbuy.com/documents/20126/46231/Supplier+Code+of+Conduct.pdf/9d7062b9-2233-e7a9-c51a-2f1a34747927?t=1544638155228. Accessed 23 September 2019. 
(2-3) Best Buy (2020), "Additional Disclosure," https://www.business-humanrights.org/sites/default/files/KnowTheChain%202020%20ICT%20Benchmark%20-%20Additional%20Disclosure%20-%20BBY.pdf, p. 6. Accessed 10 February 2020.</t>
  </si>
  <si>
    <t xml:space="preserve">(1-2) Samsung (2018), "Samsung Electronics Supplier Code of Conduct Guide," https://images.samsung.com/is/content/samsung/p5/uk/aboutsamsung/2_Samsung-Electronics-Supplier-Code-of-Conduct-Guide_ver3.0_180321.pdf, pp. 157-158. Accessed 19 September 2019. 
(3) *Samsung (2019), "Modern Slavery Act Statement 2018", https://images.samsung.com/is/content/samsung/p5/uk/pdf/SEUK_Modern_Slavery_Statement_2018_Signed_0407.pdf, p. 7 and 8. Accessed 12 September 2019. 
*Samsung (2020) "Additional Disclosure," https://www.business-humanrights.org/sites/default/files/2020-02%20KnowTheChain%20Addional%20Disclosure%20-%20Samsung.pdf, p. 11. Accessed 7 February 2020. </t>
  </si>
  <si>
    <t xml:space="preserve">(1) Samsung's migrant worker guidelines state that suppliers should conduct pre-departure and post-arrival training for migrant workers before they leave the sending country and once they arrive in the receiving country, including training on their rights and the company's policies. 
(2) Not disclosed. The company states that it hosts a compliance week twice annually for suppliers and provide training on labor rights. However it is not clear that this is given to suppliers' workers rather than management. In addition it states that during supplier trainings it also trains "a selected group of employees so they themselves can give the training to other employees." However, it is unclear whether this is taken up, i.e., whether suppliers' workers have been trained.
(3) Not disclosed. It reports that it conducted training on migrant worker guidelines for suppliers, and that participants reported understanding the policy following the training, but this appears to be for supplier management rather than workers. 
(4) Not disclosed. 
The company discloses engaging in Cobalt for Development, but it is not clear how it engages with workers directly on the topic of their labor rights. In addition, it reports that it launched a financial literacy project for suppliers' workers but does not disclose any focus on labor rights. </t>
  </si>
  <si>
    <t xml:space="preserve">*Samsung (2018), "Samsung Electronics Supplier Code of Conduct Guide," https://images.samsung.com/is/content/samsung/p5/uk/aboutsamsung/2_Samsung-Electronics-Supplier-Code-of-Conduct-Guide_ver3.0_180321.pdf, pp. 157-158. Accessed 19 September 2019. 
*Samsung (2020) "Additional Disclosure," https://www.business-humanrights.org/sites/default/files/2020-02%20KnowTheChain%20Addional%20Disclosure%20-%20Samsung.pdf, p. 12. Accessed 7 February 2020. </t>
  </si>
  <si>
    <t xml:space="preserve">(1) *Best Buy (2019), "Corporate Responsibility &amp; Sustainability Report," https://corporate.bestbuy.com/wp-content/uploads/2019/06/FY19-full-report-FINAL-1.pdf, p. 41. Accessed 23 September 2019.  
*Best Buy (6 February 2020), "Forced labor not acceptable," https://corporate.bestbuy.com/forced-labor-not-acceptable/. Accessed 10 February 2020.
(3) *Best Buy (6 February 2020), "Forced labor not acceptable." 
*Best Buy (2020), "Additional Disclosure," https://www.business-humanrights.org/sites/default/files/KnowTheChain%202020%20ICT%20Benchmark%20-%20Additional%20Disclosure%20-%20BBY.pdf, p. 8. Accessed 10 February 2020.
(4)  Best Buy, "California Transparency in Supply Chains Act," https://www.bestbuy.com/site/help-topics/ca-transparency-act/pcmcat263000050003.c?id=pcmcat263000050003. Accessed 23 September 2019. 
(5) Best Buy (2019), "Corporate Responsibility &amp; Sustainability Report," p. 42. </t>
  </si>
  <si>
    <t>(1) Not disclosed.
In its "Human Rights Corporate Statement," which was last updated in 2015, the company states that it will conduct remediation where adverse human rights impacts occur, but discloses no detail. 
The company states that if it were to become aware of an allegation of forced labor, it would directly engage with the facility, conduct an audit and require remediation. However it does not provide any information on the teams responsible for dealing with allegations, engaging with affected stakeholders, or timeframes for engagement. 
(2) Not disclosed. The company notes that it is "not aware of any allegations of forced labor being identified in the Best Buy private label supply chain," and does not disclose examples of remedy provided to suppliers' workers for other labor violations.</t>
  </si>
  <si>
    <t>* Best Buy (2015), "Human Rights Corporate Statement," https://corporate.bestbuy.com/wp-content/uploads/2015/11/BBY-Human-Rights-Dec-2015.pdf. Accessed 24 September 2019. 
*Best Buy, "Open &amp; Honest Ethics Line," https://secure.ethicspoint.com/domain/media/en/gui/26171/index.html. Accessed 24 October 2019. 
*Best Buy (2020), "Additional Disclosure," https://www.business-humanrights.org/sites/default/files/KnowTheChain%202020%20ICT%20Benchmark%20-%20Additional%20Disclosure%20-%20BBY.pdf, p. 8. Accessed 10 February 2020.</t>
  </si>
  <si>
    <t xml:space="preserve">*Samsung (2020) "Additional Disclosure," https://www.business-humanrights.org/sites/default/files/2020-02%20KnowTheChain%20Addional%20Disclosure%20-%20Samsung.pdf, p. 16. Accessed 7 February 2020. </t>
  </si>
  <si>
    <t xml:space="preserve">The Guardian (November 2016), "Samsung and Panasonic accused over supply chain labor abuses in Malaysia," https://www.theguardian.com/global-development/2016/nov/21/samsung-panasonic-accused-over-supply-chain-labour-abuses-malaysia. Accessed 19 September 2019. 
(2)-(4) *Company response (12 March 2019): https://www.business-humanrights.org/sites/default/files/documents/190312_BHRRC_%20Samsung%20Response%20Malaysia.pdf
*Samsung (2020) "Additional Disclosure," https://www.business-humanrights.org/sites/default/files/2020-02%20KnowTheChain%20Addional%20Disclosure%20-%20Samsung.pdf, p. 16. Accessed 7 February 2020. </t>
  </si>
  <si>
    <r>
      <t xml:space="preserve">Provided additional disclosure in 2020
</t>
    </r>
    <r>
      <rPr>
        <sz val="10"/>
        <rFont val="Calibri"/>
        <family val="2"/>
        <scheme val="minor"/>
      </rPr>
      <t>(yes / no / sent links)</t>
    </r>
    <r>
      <rPr>
        <b/>
        <sz val="10"/>
        <rFont val="Calibri"/>
        <family val="2"/>
        <scheme val="minor"/>
      </rPr>
      <t xml:space="preserve">
</t>
    </r>
    <r>
      <rPr>
        <sz val="8"/>
        <rFont val="Calibri"/>
        <family val="2"/>
        <scheme val="minor"/>
      </rPr>
      <t>(red = respondd year before; green = did not respond year before / first time responder)</t>
    </r>
  </si>
  <si>
    <r>
      <rPr>
        <sz val="10"/>
        <color theme="9"/>
        <rFont val="Calibri"/>
        <family val="2"/>
        <scheme val="minor"/>
      </rPr>
      <t xml:space="preserve">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 </t>
    </r>
    <r>
      <rPr>
        <sz val="10"/>
        <color theme="1"/>
        <rFont val="Calibri"/>
        <family val="2"/>
        <scheme val="minor"/>
      </rPr>
      <t xml:space="preserve">
It does not report on progress against previous targets.</t>
    </r>
  </si>
  <si>
    <t>Cisco Systems (December 2019), "2019 Corporate Social Responsibility Report", https://www.cisco.com/c/dam/m/en_us/about/csr/csr-report/2019/_pdf/csr-report-2019.pdf, p. 126</t>
  </si>
  <si>
    <t>* Corning Incorporated (25 March 2019), "2019 Statement on Efforts to Combat Human Trafficking and Slavery in Our Supply Chains", https://www.corning.com/media/worldwide/global/documents/Supply%20Chain%20Disclosure%203_25_19%20final.pdf, p. 3-4.
* Corning (Jan 2020), "2020 Additional Disclosure," https://www.business-humanrights.org/sites/default/files/KnowTheChain%202020%20ICT%20Benchmark%20-%20Additional%20Disclosure%20Corning.xlsx.</t>
  </si>
  <si>
    <t>Tokyo Electron Europe Limited (25 September 2019), "UK Modern Slavery Act 2015 Transparency Statement", https://www.tel.com/csr/cms-file/MSA_Statement.pdf. Accessed 1 November 2019.</t>
  </si>
  <si>
    <t xml:space="preserve">(1)*Cisco Systems (undated), "Supplier Code of Conduct", https://www.cisco.com/c/en/us/about/csr/impact/environment/supplier-code-of-conduct.html, Accessed 13 August, 2019.
*Cisco Systems (10 December 2018), "Global Human Rights Policy", https://www.cisco.com/c/dam/assets/csr/pdf/Human-Rights-Policy.pdf, pp. 5-6.
*Cisco Systems (2019), "2019 Additional Disclosure", https://www.business-humanrights.org/sites/default/files/KTC%20ICT%202020%20Benchmark%20-%20Additional%20Disclosure%20-%20Cisco.pdf, p. 1. 
(3) "Supplier Code of Conduct".
(4) Cisco Systems (May, 2019), "2018 Corporate Social Responsibility Report", https://www.cisco.com/c/dam/assets/csr/pdf/CSR-Report-2018.pdf, p. 94.
(5) "2018 Corporate Social Responsibility Report", p. 95. </t>
  </si>
  <si>
    <t>(1)-(5) Corning Incorporated (28 January 2020), "Supplier Code of Conduct", https://www.corning.com/media/worldwide/global/documents/Supplier%20Code%20of%20Conduct%20November%202018.pdf, p. 1.
(4) Corning Incorporated, "Supplier Responsibility", https://www.corning.com/worldwide/en/sustainability/processes/supply-chain-social-responsibility/supplier-responsibility.html. Accessed 4 February 2020.</t>
  </si>
  <si>
    <t>(1) The company's Supplier Code of Conduct includes the ILO core labor standards.
(2) Yes [Home &gt; Supply Chain Transparency (PDF) &gt; Supplier Code of Conduct].
(3) It states that Version 2.0 of its Supplier Code of Conduct was published on 18 July 2019, indicating a regular review process. The company also notes that its supplier code is based on the RBA code (but includes additional expectations). The RBA code is updated every 3 years. [In its 2018 additional disclosure, the company discloses that its policies and standards were reviewed and approved by senior executives prior to release.]
(4) The company states on its Supplier Requirements page that it requires its suppliers to read and understand its Supplier Code of Conduct. It also states that this requirement makes up part of its supplier contracts and that it communicates its requirements to suppliers with a view to scoring them against those requirements, and communicates with suppliers about their compliance with regular business reviews. 
(5) It states that it requires its first tier suppliers to ensure that their own suppliers follow its social and environmental requirements. It also states in its Supplier Code of Conduct that it has established a process to communicate the requirements of its code to suppliers below the first tier and to monitor compliance.</t>
  </si>
  <si>
    <t>(1) Hewlett Packard Enterprise (13 January 2020), "Hewlett Packard Enterprise Supplier Code of Conduct"
https://h20195.www2.hpe.com/v2/getdocument.aspx?docname=c04797632, pp. 2-4.
(3) Hewlett Packard Enterprise (2018), "Additional Disclosure", https://www.business-humanrights.org/sites/default/files/2018-04%20KTC%20ICT_disclosure%202018%20HPE.pdf, p. 1.
(4) Hewlett Packard Enterprise (February 2019), "Supplier SER Requirements", https://www.hpe.com/us/en/pdfViewer.html?docId=a00029574&amp;parentPage=/us/en/about/human-progress/supply-chain-responsibility&amp;resourceTitle=Supplier+SER+requirements+legal+and+regulatory.
(5) *Hewlett Packard Enterprise (reviewed June 2018), "HPE Supply Chain Responsibility: Our Approach", https://h20195.www2.hpe.com/V2/GetDocument.aspx?docname=A00001852ENW.
*"Hewlett Packard Enterprise Supplier Code of Conduct", p. 7.</t>
  </si>
  <si>
    <t>(1)*Foxconn (2016), "Foxconn Supplier Social and Environment Responsibility Code of Conduct", http://www.sser.foxconn.com/Attachment/Template/%E5%AF%8C%E5%A3%AB%E5%BA%B7%E4%BE%9B%E6%87%89%E5%95%86%E7%A4%BE%E6%9C%83%E5%8F%8A%E7%92%B0%E5%A2%83%E8%B2%AC%E4%BB%BB%E8%A1%8C%E7%82%BA%E5%AE%88%E5%89%87.pdf. Accessed 8 October 2019.
*Foxconn (2019), "2019 Additional Disclosure", https://www.business-humanrights.org/sites/default/files/KTC%20ICT%20Benchmark%20Additional%20Disclosure%202020%20-%20Foxconn.pdf, p. 1.
(2)*"2020 Additional Disclosure", pdf, p. 1.
*Foxconn, "Supplier Social &amp; Environmental Resposnibility", http://www.sser.foxconn.com/Portal/SupplierLogon.aspx. Accessed 6 February 2020.
(3)*"2018 Additional Disclosure".
*"2020 Additional Disclosure", pdf, p. 1.
*Foxconn (2016), "Foxconn Supplier Social and Environment Responsibility Code of Conduct", p. 2-3.
(4)*"Supplier Social and Environment Responsibility Code of Conduct", p. 13.
*"2020 Additional Disclosure", pdf, p. 1
(5) "Supplier Social and Environment Responsibility Code of Conduct", p. 3.</t>
  </si>
  <si>
    <r>
      <t>(1) The company uses the RBA Code (version 6.0) as its supplier code of conduct, which covers forced labor, child labor, and discrimination. However, the code limits the right to freedom of association and collective bargaining to conformance with local law.
(2) Yes (Homepage &gt; Supply Chain (Company dropdown menu) &gt; Supplier Code of Conduct &gt; RBA Code of Conduct). 
(3) The company uses the RBA Code of Conduct, which is reviewed every three years and includes input from RBA members and external stakeholders, as its supplier code of conduct. It also states that its Supplier Code of Conduct which incorporates the RBA Code of Conduct "is reviewed regularly and updated with feedback from external stakeholders by the RBA".
(4) Not disclosed. Lam Research states that its Supplier Code of Conduct is communicated to its top direct suppliers through its supplier portal "where it is accessible at any time". However, it does not disclose active efforts to communicate the policy to suppliers such as providing training on its supply chain policy that addresses forced labor or requiring suppliers to sign a compliance pledge every year.
(5) The company states that it is "committed to progressively applying the RBA Code of Conduct to suppliers and to encouraging and supporting suppliers to do the same".</t>
    </r>
    <r>
      <rPr>
        <sz val="11"/>
        <color theme="5"/>
        <rFont val="Calibri"/>
        <family val="2"/>
        <scheme val="minor"/>
      </rPr>
      <t xml:space="preserve"> </t>
    </r>
    <r>
      <rPr>
        <sz val="11"/>
        <rFont val="Calibri"/>
        <family val="2"/>
        <scheme val="minor"/>
      </rPr>
      <t>However, this is not a requirement for suppliers.</t>
    </r>
  </si>
  <si>
    <t xml:space="preserve">(1)-(5) Lam Research (undated), "Supply Chain", https://www.lamresearch.com/company/corporate-social-responsibility/supply-chain/. Accessed 4 February 2020. </t>
  </si>
  <si>
    <t xml:space="preserve">(1)-(5)*Nokia (approved 27 June 2019), "Modern Slavery Statement", https://www.nokia.com/sites/default/files/2019-07/1191-modern-slavery-statement.pdf.
*Nokia (22 January 2018), "An overview of our supplier requirements on corporate responsibility", https://www.nokia.com/sites/default/files/2018-11/an_overview_of_our_supplier_requirements_on_corporate_responsibility_0.pdf.
*Nokia (13 May 2019), "People and Planet Report 2018", https://www.nokia.com/sites/default/files/2019-05/Nokia_People_and_Planet_Report_2018.pdf, pp. 106 and 110.
(3) and (4) Nokia (2020), "2020 Additional Disclosure", https://www.business-humanrights.org/sites/default/files/KTC%202020%20ICT%20Benchmark%20-%20Additional%20Disclosure%20-%20Nokia.pdf, p. 1. </t>
  </si>
  <si>
    <t>(1) Panasonic (1 July 2018), "Supply Chain CSR Promotion Guidelines", https://www.panasonic.com/global/corporate/management/procurement/for-suppliers/pdf/guideline_E.pdf.
(3) "Supply Chain CSR Promotion Guidelines", p. 2.
(4) Panasonic (undated), "Society", https://www.panasonic.com/uk/corporate/sustainability/society.html#Supply_Chain. Accessed 17 October 2019.
(5)*Panasonic (2020), "2020 Additional Disclosure", https://www.business-humanrights.org/sites/default/files/KnowTheChain%202020%20ICT%20benchmark%20-%20Additional%20Disclosure%20-%20Panasonic.pdf, p. 1.
*Panasonic, "Responsible Supply Chain : Enforcement of CSR for Suppliers", https://www.panasonic.com/global/corporate/sustainability/supply_chain/suppliers.html. Accessed 7 February 2020.</t>
  </si>
  <si>
    <t xml:space="preserve">(1) The company uses the RBA Code 6.0 as its supplier code of conduct, which covers forced labor, child labor, and discrimination. However, the code limits the right to freedom of association and collective bargaining to conformance with local law.
(2) Yes (Homepage &gt; CSR &gt; Procurement &gt; Procurement Management &gt; RBA Code of Conduct).
(3) The company uses the RBA Code of Conduct, which is reviewed every three years and includes input from RBA members and external stakeholders, as its supplier code of conduct. 
(4) When disclosing that it assesses compliance with the RBA Code of Conduct, Tokyo Electron discloses that it holds meetings with its suppliers to make them aware of applicable policies and the purpose of the assessment against it. 
(5) The company uses the RBA Code 6.0 which includes a requirement for cascading standards. </t>
  </si>
  <si>
    <t xml:space="preserve">(1)-(5) Tokyo Electron Europe Limited (25 September 2019), "UK Modern Slavery Act 2015 Transparency Statement", https://www.tel.com/csr/cms-file/MSA_Statement.pdf. Accessed 1 November 2019.
*Tokyo Electron (2020), "2020 Additional Disclosure", https://www.business-humanrights.org/sites/default/files/KnowTheChain%202020%20ICT%20benchmark%20-%20Additional%20Disclosure%20Tokyo%20Electron.pdf, p. 1.
*Tokyo Electron, "Procurement Management", https://www.tel.com/csr/procurement/procurement-management/. Accessed 7 February 2020. </t>
  </si>
  <si>
    <t>(1) Cisco states that Mark Chandler, EVP, Chief Legal Officer and Chief Compliance Officer is responsible for overseeing the company's global legal activities and policies, ethics, compliance and regulatory affairs and is the executive sponsor of human rights at Cisco. It states that its Human Rights Working Group (HRWG) "includes experts from across the global business, including supply chain..." and that the HRWG "proactively identifies and responds to the company's most significant human rights risks, opportunities, and impacts" including its supply chain. It discloses that in financial year 2019 it initiated a Supply Chain Human Rights Governance Committee which "establishes executive oversight of human rights risks and opportunities with the supply chain" and allows it to "integrate human rights policies and priorities into business operations". It further states that if a supplier fails to meet its policy requirements it escalates the issue through management "including through the senior executive of supply chain".
(2) Cisco states that its Nomination and Governance Committee of the Board reviews its "policies and programs concerning corporate social responsibility, including environmental, social and governance matters". This implies inclusion of its supply chain labor policies but it does not specify this or provide details.</t>
  </si>
  <si>
    <t>(1)*Cisco Systems (undated), "Executive Officers" (https://investor.cisco.com/corporate-governance/executive-officers/default.aspx). Accessed 9 August, 2019.
*Cisco Systems (May 2019), "2018 Corporate Social Responsibility Report", https://www.cisco.com/c/dam/assets/csr/pdf/CSR-Report-2018.pdf, p. 86.
*Cisco Systems (December 2019), "2019 Corporate Social Responsibility Report", https://www.cisco.com/c/dam/m/en_us/about/csr/csr-report/2019/_pdf/csr-report-2019.pdf, p. 126.
(2) *Cisco Systems (24 October 2018), "Board of Directors" (https://investor.cisco.com/corporate-governance/board-of-directors/default.aspx). Accessed 9 August, 2019.
*Cisco Systems (undated), "Committees" (https://investor.cisco.com/corporate-governance/committees/default.aspx). Accessed 9 August, 2019.
*Cisco Systems (May, 2019), "2018 Corporate Social Responsibility Report", https://www.cisco.com/c/dam/assets/csr/pdf/CSR-Report-2018.pdf, p. 26.
*"2019 Corporate Social Responsibility Report", p. 26.</t>
  </si>
  <si>
    <t>(1)-(2) Corning Incorporated, "Governance", https://www.corning.com/worldwide/en/sustainability/processes/supply-chain-social-responsibility/governance.html. Accessed 4 February 2020.
(2) Corning Incorporated (February 2020), "Corporate Relations Committee of the Board of Directors. Committee Charter," https://s22.q4cdn.com/662497847/files/board_committees/2020/02/07/3-Corp-Relations-Committee-Charter.pdf</t>
  </si>
  <si>
    <t>(1) Not disclosed. Panasonic discloses that "Chief Procurement Officer (CPO) is Senior Managing Executive Officer Yoshiyuki Miyabe" and that the department responsible is the Global Procurement Company. It states that each of its group companies and their business divisions and other affiliated companies has its own procurement department. It states that it is responsible for "CSR procurement" at a company-wide level and that it works together with the group companies and their business divisions to strenthen its efforts in this area.
However, it does not explicitly state where responsibility for the implementation of supply chain policies relevant to forced labor lies. 
(2) Not disclosed.</t>
  </si>
  <si>
    <t xml:space="preserve">(1)*Panasonic (1 July 2018), "Supply Chain CSR Promotion Guidelines", https://www.panasonic.com/global/corporate/management/procurement/for-suppliers/pdf/guideline_E.pdf, p. 17.
*Panasonic, "Responsible Supply Chain", https://www.panasonic.com/global/corporate/sustainability/supply_chain.html. Accessed 7 February 2020.
*Panasonic (2019), "2019 Additional Disclosure", https://www.business-humanrights.org/sites/default/files/KnowTheChain%202020%20ICT%20benchmark%20-%20Additional%20Disclosure%20-%20Panasonic.pdf, p. 2. </t>
  </si>
  <si>
    <t>(1) Ericsson states in its 2020 Additional Disclosure that it has a Responsible Sourcing program in its Sourcing organization with a strategic area for Human Rights and includes due diligence activities for modern slavery, forced labor and human trafficking. It states that this program holds responsibility for the implementation of the Ericsson Code of Conduct for Business Partners through contractual agreements with suppliers. It states that there is a program manager who is responsible for this strategic area who works closely with the Human Rights Expert in its Sustainability and CR organization. It states that progress in this area is reported to the Sustainability and CR organization on a quarterly basis.
(2) It discloses that the Board of Directors is briefed at least annually on sustainability and corporate responsibility performance and risk. It also discloses that in 2018 amongst these briefings were responsible sourcing. However, it does not explicitly disclose oversight by the board or a board committee for policies relevant to forced labor.</t>
  </si>
  <si>
    <t>(1) Ericsson (2020), "2020 Additional Disclosure", https://www.business-humanrights.org/sites/default/files/KnowTheChain%202020%20ICT%20Benchmark%20-%20Additional%20Disclosure%20-%20Ericsson.pdf, p. 2.
(2)*Ericsson (2018) "Sustainability and Corporate Responsibility Report", https://www.ericsson.com/495ba6/assets/local/about-ericsson/sustainability-and-corporate-responsibility/documents/2018/sustainability-and-corporate-responsibility-report-2018.pdf, p. 169.
*Ericsson, "Corporate Governance", https://www.ericsson.com/en/about-us/corporate-governance. Accessed 16 September 2019. 
*Ericsson, "Board of Directors", https://www.ericsson.com/en/about-us/corporate-governance/board-of-directors. Accessed 5 February 2020.</t>
  </si>
  <si>
    <t>(1) The company states that it has established "a human rights project team with representatives from our legal/compliance, human resources, procurement, logistics and CSR departments." It states this team conducts the CSR assessments (which the company reports are used to assess compliance with the RBA Code), analyses assessment results, and implements mitigation actions. It does not disclose further detail in relation to the extent it focuses on supply chains. 
[Tokyo Electron states that the results of its RBA-certified audits are reported to the presidents of the local group companies and that the corporate management team monitors the group-wide measures for improvement and the progress of each initiative.  However, it does not disclose further information on these responsibilities. However, it does not disclose whether thsi relates to own operations only, or includes supply chains, and does not make clear the responsibility for implementation of its suppliers code (which covers forced labor).]
(2) Not disclosed.</t>
  </si>
  <si>
    <t xml:space="preserve">*Tokyo Electron Europe Limited (25 September 2019), "UK Modern Slavery Act 2015 Transparency Statement", https://www.tel.com/csr/cms-file/MSA_Statement.pdf, p. 3. Accessed 1 November 2019.
*Tokyo Electron (undated), "TEL's CSR", https://www.tel.com/csr/telcsr/. Accessed 12 September 2019. </t>
  </si>
  <si>
    <t>(1)*Cisco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126.
(2)*"Cisco Statement on the Prevention of Slavery and Human Trafficking", p. 3.
*"2019 Corporate Social Responsibility Report", p. 127.
(3) Cisco Systems (May, 2019), "2018 Corporate Social Responsibility Report", https://www.cisco.com/c/dam/assets/csr/pdf/CSR-Report-2018.pdf, p. 33.
(3) "2018 Corporate Social Responsibility Report", p. 104.</t>
  </si>
  <si>
    <t>(1) Corning Incorporated (January 2020), "Corning Incorporated 2020 Statement on Efforts to Combat Human Trafficking and Slavery in Our Supply Chains", https://www.corning.com/worldwide/en/sustainability/processes/supply-chain-social-responsibility/supplier-responsibility/statement-on-human-trafficking-and-slavery.html. Accessed 4 February 2020.
(2)*"Corning Incorporated 2020 Statement on Efforts to Combat Human Trafficking and Slavery in Our Supply Chains".
*Corning Incorporated, "Accountability", https://www.corning.com/worldwide/en/sustainability/processes/supply-chain-social-responsibility/accountability.html. Accessed 4 February 2020.</t>
  </si>
  <si>
    <t>(1)-(3)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t>
  </si>
  <si>
    <t xml:space="preserve">(1) Foxconn discloses that it provides training on its Code of Conduct (which includes provisions prohibiting forced labor, but does not apply to upstream suppliers) which is mandatory for all new and existing employees. In its 2018 Additional Disclosure, the company notes that the training for its employees include "The training includes workers' rights, such as rights entitled by laws, women rights." However it does not provide further details and does not disclose training of procurement staff on supply chain requirements related to forced labor.
(2) It discloses organizing an annual meeting with suppliers but it does not disclose the topics covered in this meeting. It also discloses creating "an online SER [Social and Environmental Responsibility] management platform for suppliers to learn about the EICC [now RBA] regulations and Foxconn's policies regarding SER". In its 2018 Additional Disclosure, the company notes that it provides capacity-building trainings to medium and high risk suppliers. It states in its 2020 Additional Disclosure that it "uses supplier management system to manage [suppliers]. When suppliers log in, they can have trainings on the website... and Foxconn holds Supplier Meeting every year. In this August, Foxconn provided training courses to the suppliers with RBA." However, it does not disclose the percentage of suppliers trained.
(3) Not disclosed.
</t>
  </si>
  <si>
    <t>(1) *Foxconn (2018), "Social and Environmental Responsibility Report", http://ser.foxconn.com/javascript/pdfjs/web/viewer.html?file=/upload/serReport/f5915802-4e39-4cb2-914b-48dbf433a557_.pdf&amp;page=1, p. 17. Accessed 8 October 2019.
* Foxconn (undated), "Foxconn Global Code of Conduct Policy: Social and Environmental Responsibility (SER)", http://ser.foxconn.com/javascript/pdfjs/web/viewer.html?file=/upload/policyAttachments/979c9ad3-a8e3-4eb6-9779-86ce2e51c8a3_.pdf&amp;page=1, p. 4-5.
* "2018 Additional Disclosure", https://www.business-humanrights.org/sites/default/files/2018-04%20KTC%20ICT%20benchmark%20research_Foxconn_v1.xlsx.
(2) Foxconn (undated), "Stakeholder Engagement", http://ser.foxconn.com/viewPrivyIdentify_show.action. Accessed 8 October 2019.
* "2018 Additional Disclosure"
*Foxconn (2020), "2020 Additional Disclosure", https://www.business-humanrights.org/sites/default/files/KTC%20ICT%20Benchmark%20Additional%20Disclosure%202020%20-%20Foxconn.pdf, p. 2.</t>
  </si>
  <si>
    <t xml:space="preserve">(1)*Nokia (13 May 2019), "People and Planet Report 2018", https://www.nokia.com/sites/default/files/2019-05/Nokia_People_and_Planet_Report_2018.pdf, p. 90.
*Nokia (2020), "2020 Additional Disclosure", https://www.business-humanrights.org/sites/default/files/KTC%202020%20ICT%20Benchmark%20-%20Additional%20Disclosure%20-%20Nokia.pdf, p. 2. 
(2) "People and Planet Report 2018", p. 111, 113, 114 and p 182.
(3) "2020 Additional Disclosure", p. 2. </t>
  </si>
  <si>
    <t>(1) NVIDIA (2018), "Slavery and Human Trafficking Statement", https://www.nvidia.com/content/dam/en-zz/Solutions/about-us/documents/NVIDIA%20Slavery%20and%20Human%20Trafficking%20Statement%202018.pdf, pp. 2, 15 and 26.
*NVIDIA (2019), "NVIDIA Corporate Social Responsibility Report", https://s22.q4cdn.com/364334381/files/doc_downloads/governance_documents/2019/FY2019-NVIDIA-CSR-Social-Responsibility.pdf, p. 62.
*NVIDIA (202), "2020 Additional Disclosure", https://www.business-humanrights.org/sites/default/files/KnowTheChain%202020%20ICT%20benchmark%20-%20Additional%20Disclosure%20-%20NVIDIA.pdf, p. 2.
(2)*"Slavery and Human Trafficking Statement", p. 2. 
*"NVIDIA Corporate Social Responsibility Report", p. 62.</t>
  </si>
  <si>
    <r>
      <t>(1) Panasonic discloses training all new permanent staff on its Code of Conduct that includes training on respect of human rights. Its Code of Conduct provides that "the Company will not employ people against their will".</t>
    </r>
    <r>
      <rPr>
        <sz val="11"/>
        <color theme="1"/>
        <rFont val="Calibri"/>
        <family val="2"/>
        <scheme val="minor"/>
      </rPr>
      <t xml:space="preserve">
It states on its Responsible Supply Chain page: "[t]o ensure that employees involved in procurement activities better understand CSR procurement, and in order to raise their awareness of CSR procurement, we have created internal rules and manuals on CSR procurement, and disseminated the necessary information via handouts, our intranet, and training sessions."  It is not clear that this includes training on forced labor in supply chains.
[It also states that in 2019 it investigated human rights risks at more than 100 electronics and electric suppliers in China and that it presented th results and discussed possible preventative measures at training meetings in three cities in China. This appears to be internal, however, rather than being applicable to the company's supply chains.]</t>
    </r>
    <r>
      <rPr>
        <sz val="11"/>
        <rFont val="Calibri"/>
        <family val="2"/>
        <scheme val="minor"/>
      </rPr>
      <t xml:space="preserve">
(2) Not disclosed. It discloses that it requires suppliers to conduct training for its managers and workers "to achieve improvement objectives and targets". However,  it does not disclose providing training for suppliers. It also discloses having "CSR supplier meetings" for suppliers in China and Southeast Asia and that 400 suppliers attended in China and 3,000 suppliers attended in Southeast Asia. However, it does not disclose whether forced labor was a topic covered in these meetings.
(3) Not disclosed.</t>
    </r>
  </si>
  <si>
    <t>(1) Panasonic (2019), "Slavery and Human Trafficking Statement 2019", https://www.panasonic.com/content/dam/Panasonic/uk/en/static-page/2019-PUK-MSA-statement-190927.pdf, p.4.
*Panasonic, "Responsible Supply Chain", https://www.panasonic.com/global/corporate/sustainability/supply_chain.html. Accessed 7 February 2020.
*Panasonic, "Respect for Human Rights", https://www.panasonic.com/global/corporate/sustainability/human_rights.html#education. Accessed 7 February 2020.
(2)*Panasonic (undated), "Society", https://www.panasonic.com/uk/corporate/sustainability/society.html#Supply_Chain. Accessed 17 October 2019.
*Panasonic (1 July 2018), "Supply Chain CSR Promotion Guidelines", https://www.panasonic.com/global/corporate/management/procurement/for-suppliers/pdf/guideline_E.pdf, p. 18.</t>
  </si>
  <si>
    <t>(1) *Ericsson, "Respect for Human Rights", https://www.ericsson.com/en/about-us/sustainability-and-corporate-responsibility/responsible-business/human-rights. Accessed 16 September 2019.
*Ericsson (26 February 2019) "Modern Slavery and Human Trafficking Statement", https://www.ericsson.com/493221/assets/local/about-ericsson/sustainability-and-corporate-responsibility/documents/2018/ericsson_statement_on_modern_slavery_2018.pdf, pp. 2 and 4.
*Ericsson (2018) "Sustainability and Corporate Responsibility Report", https://www.ericsson.com/495ba6/assets/local/about-ericsson/sustainability-and-corporate-responsibility/documents/2018/sustainability-and-corporate-responsibility-report-2018.pdf, p. 181.
*Ericsson (2020), "2020 Additional Disclosure", https://www.business-humanrights.org/sites/default/files/KnowTheChain%202020%20ICT%20Benchmark%20-%20Additional%20Disclosure%20-%20Ericsson.pdf, p. 2.
(2) "2020 Additional Disclosure", p. 2.
(3) "2020 Additional Disclosure", pp. 2-3.</t>
  </si>
  <si>
    <t xml:space="preserve">Tokyo Electron states that it conducts training on the RBA code of conduct. However it is not clear to whom this training is provided.
(1) The company states that "to ensure a high level of understanding of the risks of modern slavery and human trafficking in our supply chains and our business, we provide human rights training to all our employees." It does not provide further detail on this training and does not comment on whether procurement staff specifically are trained on its supply chain standard addressing forced labor. 
[It also discloses that in 2019 there was 100% participation in human rights training amongst its "management foundation". However, it does not give any further detail on what was included in this training.]
(2)-(3) Not disclosed. </t>
  </si>
  <si>
    <t xml:space="preserve">*Tokyo Electron Europe Limited (25 September 2019), "UK Modern Slavery Act 2015 Transparency Statement", https://www.tel.com/csr/cms-file/MSA_Statement.pdf, p. 3. Accessed 1 November 2019.
*Tokyo Electron (undated), "Identifying Material Issues", https://www.tel.com/csr/materiality/. Accessed 12 September 2019. 
*Tokyo Electron (July 2018), "Tokyo Electron Sustainability Report 2018", https://www.tel.com/csr/report/cms-file/sr2018_all_e.pdf, p. 48. </t>
  </si>
  <si>
    <r>
      <t xml:space="preserve">(1) Not disclosed. Cisco states in its CSR report that it engages with global and local organizations "including governments, nonprofits, multilateral organizations, and peers". It also states that it has been a strategic partner of the World Economic Forum (WEF) since 2002 and that its Government Affairs team "develops and influences pro-technology public policies and regulations". However, its Government Affairs team "defends and advances Cisco’s business interests before policymakers around the world" and the company does not detail engagement on forced labor and human trafficking with stakeholders in countries in which its first tier suppliers and suppliers below the first tier operate.
(2) The company discloses it participates as a full member of the </t>
    </r>
    <r>
      <rPr>
        <b/>
        <sz val="11"/>
        <rFont val="Calibri"/>
        <family val="2"/>
        <scheme val="minor"/>
      </rPr>
      <t xml:space="preserve">RBA </t>
    </r>
    <r>
      <rPr>
        <sz val="11"/>
        <rFont val="Calibri"/>
        <family val="2"/>
        <scheme val="minor"/>
      </rPr>
      <t xml:space="preserve">(confirmed by RBA) including sharing audit reports via the RBA-ONLINE database. From its 2017 CSR Annual Report it discloses that its sits on the RBA board and states that it "contributes to the development and periodic revision of the EICC Code of Conduct". It states in its updated modern slavery statement that it participates in the RBA's </t>
    </r>
    <r>
      <rPr>
        <b/>
        <sz val="11"/>
        <rFont val="Calibri"/>
        <family val="2"/>
        <scheme val="minor"/>
      </rPr>
      <t>Responsible Labor Initiative</t>
    </r>
    <r>
      <rPr>
        <sz val="11"/>
        <rFont val="Calibri"/>
        <family val="2"/>
        <scheme val="minor"/>
      </rPr>
      <t xml:space="preserve"> but does not disclose further details on this. It also states that it is participating in the </t>
    </r>
    <r>
      <rPr>
        <b/>
        <sz val="11"/>
        <rFont val="Calibri"/>
        <family val="2"/>
        <scheme val="minor"/>
      </rPr>
      <t>BSR Working Group on Human Rights</t>
    </r>
    <r>
      <rPr>
        <sz val="11"/>
        <rFont val="Calibri"/>
        <family val="2"/>
        <scheme val="minor"/>
      </rPr>
      <t xml:space="preserve"> which, it states, is "a forum for companies from all industries to share ideas and exchange best practices" and that it works with BSR to improve its human rights program. The company also states that it is part of the UN Global Compact Supply Chain Advisory Group and Corporate Social Responsibility Asia. </t>
    </r>
  </si>
  <si>
    <t>(1)*Cisco Systems (May, 2019), "2018 Corporate Social Responsibility Report", https://www.cisco.com/c/dam/assets/csr/pdf/CSR-Report-2018.pdf, p. 28-29.
*Cisco Systems (undated), "Government Affairs", https://www.cisco.com/c/en/us/about/government-affairs.html, Accessed 9 August 2019.
*Cisco Systems (undated), "High Tech Policy", https://blogs.cisco.com/gov. Accessed 9 August 2019.
(2)*Cisco Systems (2018), "2018 Additional Disclosure",  https://www.business-humanrights.org/sites/default/files/KnowTheChain%20-%20ICT%20Sector%20Engagement%20Questions_Cisco_0.pdf.
*Cisco Systems (January 2020), "Cisco Statement on the Prevention of Slavery and Human Trafficking", https://www.cisco.com/c/dam/en_us/about/supply-chain/cisco-modern-slavery-statement.pdf, p. 4. 
*"2018 Corporate Social Responsibility Report", p. 89 and 95. 
*Cisco Systems (October 2018), "2017 Corporate Social Responsibility Report 2017", https://www.cisco.com/c/dam/assets/csr/pdf/CSR-Report-2017.pdf, p. 33 and 70.</t>
  </si>
  <si>
    <t xml:space="preserve">(1)-(2)*Hewlett Packard Enterprise (approved 3 April 2019), "Statement Pursuant to the
California Transparency in
Supply Chains Act of 2010 and the
UK Modern Slavery Act of 2015", https://assets.ext.hpe.com/is/content/hpedam/documents/a00005000-5999/a00005807/a00005807enw.pdf, p. 5 and 7. 
*Hewlett Packard Enterprise (reviewed June 2018), "HPE Supply Chain Responsibility: Our Approach", https://h20195.www2.hpe.com/V2/GetDocument.aspx?docname=A00001852ENW.
(1) Hewlett Packard Enterprise (2020), "2020 Additional Disclosure", https://www.business-humanrights.org/sites/default/files/2020-01%20HPE%20Supplement%20for%20KTC.pdf, p. 1. </t>
  </si>
  <si>
    <t>(1)-(2)*Lam Research (2018), "Lam Research Corporate Social Responsibility Report", https://www.lamresearch.com/wp-content/uploads/2019/09/Lam-Research-Corporate-Social-Responsibility-Report-2018.pdf, p. 6.
*Lam Research (undated), "Supply Chain", https://www.lamresearch.com/company/corporate-social-responsibility/supply-chain/. Accessed 4 February 2020. 
*Lam Research (2018), "Additional Disclosure", https://business-humanrights.org/sites/default/files/KnowTheChain%20-%20ICT%20Sector%20Engagement%20Questions_Lam%20Research.pdf.</t>
  </si>
  <si>
    <t>(2) NVIDIA (2019), "NVIDIA Corporate Social Responsibility Report", https://s22.q4cdn.com/364334381/files/doc_downloads/governance_documents/2019/FY2019-NVIDIA-CSR-Social-Responsibility.pdf, pp. 26, 55 and 62.
*NVIDIA (2020), "2020 Additional Disclosure", https://www.business-humanrights.org/sites/default/files/KnowTheChain%202020%20ICT%20benchmark%20-%20Additional%20Disclosure%20-%20NVIDIA.pdf, p. 2.</t>
  </si>
  <si>
    <t>(1) Not disclosed.
(2) Not disclosed. It states that it "participate[s] as a presenter at investigative briefings held by the Japan Electronics and Information Technology Industries Association's Responsible Minerals Trade Working Group, and [uses] the same investigative manuals and procedures as Japanese automobile manufacturers and the Japan Auto Parts Industries Association." It outlines a number of other initiatives with which it is enageged on its Respect for Human Rights page, such as participation in the Japanese Business Federation's task force on its Charter of Corporate Behavior, and formulating the Joint Declaration Toward Correcting Business Practices that Lead to Long Working Schedules. However it does not disclose active engagement on forced labor issues.</t>
  </si>
  <si>
    <t>(2)*Panasonic (2019), "Sustainability Data Book 2019", https://www.panasonic.com/global/corporate/sustainability/pdf/sdb2019e.pdf#page=154, p. 121.
*Panasonic, "Respect for Human Rights", https://www.panasonic.com/global/corporate/sustainability/human_rights.html#education. Accessed 7 February 2020.</t>
  </si>
  <si>
    <t>(1) Ericsson (2020), "2020 Additional Disclosure", https://www.business-humanrights.org/sites/default/files/KnowTheChain%202020%20ICT%20Benchmark%20-%20Additional%20Disclosure%20-%20Ericsson.pdf, p. 3.
(2) "2020 Additional Disclosure", pp. 3-4.</t>
  </si>
  <si>
    <t>1) Cisco Systems (2019), "Cisco Supplier List", https://www.cisco.com/c/dam/en_us/about/supply-chain/cisco-supplier-list.pdf.
2) *"Supplier Information".
*"Supply Chain Sustainability".
*Cisco Systems (2018), "Specialized Disclosure Report", https://www.cisco.com/c/dam/en_us/about/citizenship/environment/docs/conflict-minerals-disclosure-report-2018.pdf, pp. 13-20.
3) *Cisco Systems (May, 2019), "Cisco Supplier Guide: Sustainability, Risk and Security", https://www.cisco.com/c/dam/en_us/about/supplier/supplier-guide.pdf. Accessed 13 August 2019, p. 96.
*Cisco Systems (May, 2019), "2018 Corporate Social Responsibility Report, https://www.cisco.com/c/dam/assets/csr/pdf/CSR-Report-2018.pdf. Accessed 13 August 2019.
*Cisco Systems (2019) "Cisco Responsible Minerals Policy", https://www.cisco.com/c/dam/en_us/about/citizenship/environment/docs/responsible-minerals-policy.pdf. Accessed 13 August 2019.
*"Specialized Disclosure Report", p. 21.
4) Cisco Systems (December 2019), "2019 Corporate Social Responsibility Report", https://www.cisco.com/c/dam/m/en_us/about/csr/csr-report/2019/_pdf/csr-report-2019.pdf, p. 79.</t>
  </si>
  <si>
    <t>(1) Not disclosed. [Corning states that in 2018 its supply chain was comprised of suppliers from 75 countries with 88 per cent of suppliers in 10 countries. It does not disclose the names and addresses of its first-tier suppliers. It discloses a full list of sourcing regions, and the names of its 10 largest sourcing countries, but not a full list of sourcing countries.]
(2) In its Specialized Disclosure Report, Corning discloses a list of smelters and refiners, including names and countries, of 3TG that are potentially used in its supply chains.
(3) It includes another list of potential countries of origin for conflict minerals. It discloses that it uses the Responsible Minerals Initiative ("RMI") Conflict Minerals Reporting Template. It also states that it requires its suppliers to source conflict-free raw materials in accordance with the Responsible Minerals Assurance Process (RMAP).
(4) Not disclosed.</t>
  </si>
  <si>
    <t>(1) Corning Incorporated, "Governance", https://www.corning.com/worldwide/en/sustainability/processes/supply-chain-social-responsibility/governance.html. Accessed 4 February 2020.
(2)-(3) *Corning Incorporated (1 March 2019), "Conflict Minerals Policy", https://www.corning.com/media/worldwide/global/documents/Conflict_Minerals_Policy.pdf.
*Corning Incorporated (30 May 2019), "Specialized Disclosure Report", https://d18rn0p25nwr6d.cloudfront.net/CIK-0000024741/9eef91d8-6938-4bc4-8221-5f7896cd623a.pdf.</t>
  </si>
  <si>
    <t xml:space="preserve">(1) Nokia discloses the names of its first tier final assembly suppliers. It states: "In 2018, we had business with approximately 14 000 suppliers, 80 percent of our total supplier spend was distributed across approximately 450 suppliers. Our final assembly included our own factories in Finland, India and Poland as well as Flextronics, Foxconn, Jabil and Sanmina supplier sites. The latter 4 are largest suppliers of Nokia, including over 20 factories and significant share of Nokia spend." However, it does not disclose the addresses of these suppliers.
(2) In its Specialized Disclosure Report, Nokia discloses a list of smelters and refiners, including names and countries, of 3TG that are potentially used in its supply chains.
(3) It further includes a list of potential countries of origin of the raw materials 3TG.
(4) Nokia states in its 2020 Additional Disclosure that "# of workers, gender, migrant worker ratio etc are looked at as part of audits and assessments. As there are over 14000 suppliers globally this is not measured and reported for the entire supply chain." It states in its People and Planet report that the number of workers covered by CR reports has reached 49,000. It does not disclose a second data point. </t>
  </si>
  <si>
    <t xml:space="preserve">(1) *Nokia (13 May 2019), "People and Planet Report 2018", https://www.nokia.com/sites/default/files/2019-05/Nokia_People_and_Planet_Report_2018.pdf, p. 106.
(2)-(3)*Nokia (undated), "Specialized Disclosure Report", https://nokia.gcs-web.com/node/14981/html. Accessed 29 August 2019.
(4) * "People and Planet Report 2018", p. 109.
* Nokia (2020), "2020 Additional Disclosure", https://www.business-humanrights.org/sites/default/files/KTC%202020%20ICT%20Benchmark%20-%20Additional%20Disclosure%20-%20Nokia.pdf, p. 3. </t>
  </si>
  <si>
    <t>NVIDIA states in its 2020 Additional Disclosure that it "would not disclose confidential supplier information" but that it is available in suppliers' CSR reports.
(1) Not disclosed. NVIDIA discloses that Taiwan Semiconductor Manufacturing Company (TSMC) and Samsung manufacture its semiconductor wafers and that its two main contract manufacturers for company or partner-branded devices are Foxconn and BYD. It also discloses that Foxconn, Samsung and BYD are RBA members. However, it does not disclose any additional details on its first-tier suppliers. It is not clear what percentage of the company's spend this covers.
(2) In its Specialized Disclosure Report, NVIDIA discloses a list of smelters and refiners, including names and countries, of 3TG that are potentially used in its supply chains. It discloses that it is a member of the RMI and its work groups and that its due diligence program conforms with the OECD's Due Diligence Guidance for Responsible Supply Chains of Minerals from Conflict-Affected and High-Risk Areas.
(3) It further includes a list of potential countries of origin of the raw materials 3TG.
(4) Not disclosed.</t>
  </si>
  <si>
    <t xml:space="preserve">Note: NVIDIA (2019), "2020 Additional Disclosure", https://www.business-humanrights.org/sites/default/files/KnowTheChain%202020%20ICT%20benchmark%20-%20Additional%20Disclosure%20-%20NVIDIA.pdf, p. 3.
(1) NVIDIA (2019), "NVIDIA Corporate Social Responsibility Report", https://s22.q4cdn.com/364334381/files/doc_downloads/governance_documents/2019/FY2019-NVIDIA-CSR-Social-Responsibility.pdf, p. 25. 
(2)-(3) NVIDIA (31 May 2019), "Specialized Disclosure Report", http://d18rn0p25nwr6d.cloudfront.net/CIK-0001045810/b5dcd39c-692a-449d-9fc7-9f4185906db7.pdf. 
*NVIDIA (21 May 2019), "Conflict Minerals Policy", http://images.nvidia.com/content/includes/gcr/pdf/nvidia-conflict-minerals-policy.pdf. </t>
  </si>
  <si>
    <t xml:space="preserve">(1) Ericsson (2020), "2020 Additional Disclosure", https://www.business-humanrights.org/sites/default/files/KnowTheChain%202020%20ICT%20Benchmark%20-%20Additional%20Disclosure%20-%20Ericsson.pdf, p. 4.
(2)*Ericsson, "Conflict Minerals", https://www.ericsson.com/en/about-us/sustainability-and-corporate-responsibility/responsible-business/responsible-sourcing/conflict-minerals. Accessed 16 September 2019.
*Ericsson (20 January 2015), "Statement on Sourcing of Conflict Minerals", https://www.ericsson.com/en/about-us/sustainability-and-corporate-responsibility/responsible-business/responsible-sourcing/conflict-minerals.
*Ericsson (31 December 2018), "Conflict Minerals Report", https://www.ericsson.com/49c138/assets/local/investors/documents/financial-reports-and-filings/conflicts-mineral/conflict-minerals-report-2018.pdf. 
(3)*Ericsson (2018) "Sustainability and Corporate Responsibility Report", https://www.ericsson.com/495ba6/assets/local/about-ericsson/sustainability-and-corporate-responsibility/documents/2018/sustainability-and-corporate-responsibility-report-2018.pdf, p. 181.
*"2020 Additional Disclosure", p. 4. 
(4) "2020 Additional Disclosure", pp. 4-5. </t>
  </si>
  <si>
    <t>(1) Cisco states in its Statement on the Prevention of Slavery and Human Trafficking that it uses a risk-based approach to "evaluate and address" risks of forced labor and human trafficking. It states that it conducts an annual risk assessment which includes an evaluation of indicators relating to forced labor including "the potential presence of vulnerable workers groups or operations located within a country with weak government response". It also states that the outputs of this risk assessment identify the suppliers it will request to demonstrate conformance with its code using RBA's assessment tools such as the Supplier Self-Assessment Questionaire (SAQ) and Validated Audit Process (VAP). It further states that it will either convene or attend teleconferences, webinars or meetings to "better understand and monitor risks associated with labor recruitment practices". It conducted its first Human Rights Impact Assessment (HRIA) in 2017 to "identify impacts and opportunities, determine how they can be managed, and understand how we perform against the UN Guiding Principles (UNGPs) on Business and Human Rights". It states that it relies on sources such as the UN Human Development Index, World Bank Governance Indicators and "other indicators for environmental performance and the presence of forced labor" to "assess vulnerabilities and protections in the geographies where suppliers operate".
It further discloses that, together with BSR it conducted a human rights impact assessment on its supply chains. The analysis was based on the UNGP's and assessed to what extent Cisco's supply chain assessment and audit process identifies human rights risks. Outlining its supplier engagement process, Cisco stated that as part of its risk assessment it will start in 2018 to conduct a "macro-level screening based on spend, commodity, geography, etc" and its 2018 report discloses using "a combination of publicly available indices, geographic information, and past audit findings to assess unique risks." It states that this risk assessment may include a consideration of specific high-risk commodities or regions" which then helps it "better deploy targeted capacity-building".
(2) The HRIA conducted by BSR included an assessment of risks which includes a consideration of the risks inherent in certain geographical areas and in relation to certain commodities. It points to raw materials and grievance mechanisms as areas which pose higher risks in its supply chains. However, it discloses limited details in relation to this. In its 2019 sustainability report it provides a list of its audit findings by category and it also provides details on findings relating to forced labor. However, it does not provide additional detail on its risk assessment process beyond audit findings. [It states that in financial year 2019 it conducted "a focused assessment of manufacturing and component suppliers with vulnerable worker populations such as migrant workers, young workers, interns and student workers". It does not disclose the details of these findings.]</t>
  </si>
  <si>
    <t xml:space="preserve">(1)*Cisco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p. 91-105.
*Cisco Systems (December 2019), "2019 Corporate Social Responsibility Report", https://www.cisco.com/c/dam/m/en_us/about/csr/csr-report/2019/_pdf/csr-report-2019.pdf, p. 118. 
* Cisco Systems (October 2018), "2017 Corporate Social Responsibility Report 2017", https://www.cisco.com/c/dam/assets/csr/pdf/CSR-Report-2017.pdf, p. 32 and 77.
(2) *"2018 Corporate Social Responsibility Report", p. 98*Cisco Systems (October 2018), "2017 Corporate Social Responsibility Report 2017", https://www.cisco.com/c/dam/assets/csr/pdf/CSR-Report-2017.pdf, p. 77. 
*"2019 Corporate Social Responsibility Report", pp. 121, 125 and 128.
</t>
  </si>
  <si>
    <t xml:space="preserve">(1)-(2)*Hewlett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 Hewlett Packard Enterprise (2020), "2020 Additional Disclosure", https://www.business-humanrights.org/sites/default/files/2020-01%20HPE%20Supplement%20for%20KTC.pdf, p. 1. </t>
  </si>
  <si>
    <t>(1) In its 2018 Additional Disclosure the company notes that "Foxconn classfied suppliers to three categories, high risk, medium risk, low risk, according to their risk assessment. About high and medium- risk suppliers, Foxconn will do on-site audits." It states in its 2020 Additional Disclosure that it "requires suppliers submitting SAQ which includes forced labor risk items. As performing on-site audits, auditors check strictly according to the SAQ." However, it does not disclose conducting risk assessments on its supply chain that include forced labor risks (beyond auditing).  
[Foxconn discloses that its Code of Conduct is regularly monitored by its Global Social and Environmental Responsibility Committee. It also discloses that it conducts risk assessments in the context of health and safety and in the context of ion and greenhouse gas emissions. ]
(2) Not disclosed. It states that "no human trafficking and forced labor are identified". However, it does not appear to carry out a risk assessment (beyond auditing) that assesses such risks, and does not disclose further details</t>
  </si>
  <si>
    <t>(1)*Foxconn (2018), "Social and Environmental Responsibility Report", http://ser.foxconn.com/javascript/pdfjs/web/viewer.html?file=/upload/serReport/f5915802-4e39-4cb2-914b-48dbf433a557_.pdf&amp;page=1, pp. 6,  17 and 38. Accessed 8 October 2019.
*Foxconn, "2018 Additional Disclosure", https://www.business-humanrights.org/sites/default/files/2018-04%20KTC%20ICT%20benchmark%20research_Foxconn_v1.xlsx. Accessed 8 October 2019.
*Foxconn (2020), "2020 Additional Disclosure", https://www.business-humanrights.org/sites/default/files/KTC%20ICT%20Benchmark%20Additional%20Disclosure%202020%20-%20Foxconn.pdf, p. 3.
(2) *Foxconn (2020), "2020 Additional Disclosure", p. 3.</t>
  </si>
  <si>
    <t>(1) It states in its 2020 Additional Disclosure that it requires its first-tier suppliers to submit an annual written survey to "understand the status of CSR promotion at each production partner". It states that this includes "specific questions to confirm appropriate monitoring systems and measures that ensure forced labor and other human rights violations do not occur." However, it does not disclose how it assesses the risk of forced labor at suppliers outside of self-assessment and monitoring processes.
[Nintendo discloses conducting interviews with high-risk suppliers. It also discloses having conducted a pilot survey for cobalt in 2018 as a result of risks of child labor and "inferior working environments" in mines in the DRC. It discloses that it used the RMI's Cobalt Reporting Template in this process. However, it does not specifically refer to forced labor.]
(2) Not disclosed.</t>
  </si>
  <si>
    <t>(1) *Nintendo (2020), "2020 Additional Disclosure", https://www.business-humanrights.org/sites/default/files/KnowTheChain%20ICT%20benchmark%20Additional%20Disclosure%202020%20-%20Nintendo.pdf, p. 3.
*Nintendo (undated), "Putting Smiles on the Faces of Our Supply Chains", https://www.nintendo.co.jp/csr/en/report/partners/index.html#production. Accessed 11 October 2019.</t>
  </si>
  <si>
    <t>(1) Nokia states it has conducted risk assessments on its direct suppliers by product, service and geography. It considers workforce skill level and risk of informal employment as part of this assessment. It also states that it undertook a human rights impact assessment (HRIA) which was conducted by the Business and Human Rights Group (the BHR Group) (a consultancy focused on human rights in the ICT sector). It states that it also undertook an external HRIA by the Global Network Initiative which appears to only include freedom of expression and the right to privacy.  However, it does not provide further detail on the process. (The company states that the BHR executive summary should be publicly available, however this document could not be identified) 
(2) Nokia states in its Modern Slavery Statement that its risk assessment concluded that the risks of forced labor in its supply chains is highest in Asia-Pacific and China. It publishes an aggregate map of countries with significant supplier locations, highlighting the degree of modern slavery risks in these countries. However it is not clear that this covers different tiers of its supply chains.</t>
  </si>
  <si>
    <t>(1)*NVIDIA (2019), "Corporate Social Responsibility 2019-2020", https://s22.q4cdn.com/364334381/files/doc_downloads/governance_documents/2019/NVIDIA_2019-2020_CSR_Snapshot.pdf, pp. 3 and 61. 
*NVIDIA (2020), "2020 Additional Disclosure", https://www.business-humanrights.org/sites/default/files/KnowTheChain%202020%20ICT%20benchmark%20-%20Additional%20Disclosure%20-%20NVIDIA.pdf, p. 3.</t>
  </si>
  <si>
    <t>The company discloses that it "will build and operate" a human rights impact assessment. However, it does not disclose having any such program already in place.
(1) Not disclosed. Tokyo Electron discloses that it conducts a CSR assessment which is used to monitor compliance with the RBA code of conduct. It states that the assessment "enables us to identify and assess major and minor potential risk areas in our supply chain and take steps to mitigate such risks." This includes asking suppliers to complete a CSR survey and self-assessment questionnaires to evaluate risks throughout the chain. It is not clear whether this focuses on the whole supply chain, as opposed to individual supplier assessments. The company does not disclose further detail on sources used as part of the assessment.  
(2) Not disclosed.</t>
  </si>
  <si>
    <t>*Tokyo Electron Europe Limited (25 September 2019), "UK Modern Slavery Act 2015 Transparency Statement", https://www.tel.com/csr/cms-file/MSA_Statement.pdf, p. 2. Accessed 1 November 2019.
*Tokyo Electron (2019), "Sustainability Report 2019," https://www.tel.com/csr/report/cms-file/2019sr_all_en.PDF, p. 45. Accessed 1 November 2019. 
*Tokyo Electron (undated), "Related Policy", https://www.tel.com/csr/related-policy/. Accessed 12 September 2019.</t>
  </si>
  <si>
    <t xml:space="preserve">(1)*Corning Incorporated, "Social", https://www.corning.com/worldwide/en/sustainability/processes/supply-chain-social-responsibility/social.html. Accesseed 5 February 2020.
*Corning Incorporated, "Conflict Minerals Policy", https://www.corning.com/worldwide/en/sustainability/processes/supply-chain-social-responsibility/social/conflict-minerals-policy.html. Accessed 5 February 2020.
(2)-(4) Corning Incorporated, "Accountability", https://www.corning.com/worldwide/en/sustainability/processes/supply-chain-social-responsibility/accountability.html. Accessed 4 February 2020.
</t>
  </si>
  <si>
    <t>(1) Foxconn (2018), "Social and Environmental Responsibility Report", http://ser.foxconn.com/javascript/pdfjs/web/viewer.html?file=/upload/serReport/f5915802-4e39-4cb2-914b-48dbf433a557_.pdf&amp;page=1, p. 18. Accessed 8 October 2019.
(2) *Foxconn (2019), "2020 Additional Disclosure", https://www.business-humanrights.org/sites/default/files/KTC%20ICT%20Benchmark%20Additional%20Disclosure%202020%20-%20Foxconn.pdf, p. 4.</t>
  </si>
  <si>
    <t>(1)*Nokia (undated), "Specialized Disclosure Report", https://nokia.gcs-web.com/node/14981/html. Accessed 29 August 2019.
*Nokia (2 September 2019), "Nokia Responsible Minerals Policy", https://www.nokia.com/sites/default/files/2019-09/Responsible%20minerals%20policy_ext.pdf.
*Nokia (approved 27 June 2019), "Modern Slavery Statement", https://www.nokia.com/sites/default/files/2019-07/1191-modern-slavery-statement.pdf.
*Nokia (13 May 2019), "People and Planet Report 2018", https://www.nokia.com/sites/default/files/2019-05/Nokia_People_and_Planet_Report_2018.pdf, pp. 115 and 116.
*Nokia (undated), "Conflict Minerals Policy", https://www.nokia.com/sites/default/files/2018-12/nokia_conflict_minerals_policy_0_0.pdf.
(2)*"People and Planet Report 2018", p. 7. 
*Nokia (2020), "2020 Additional Disclosure", https://www.business-humanrights.org/sites/default/files/KTC%202020%20ICT%20Benchmark%20-%20Additional%20Disclosure%20-%20Nokia.pdf, p. 4. 
(3) "People and Planet Report 2018", p. 116.</t>
  </si>
  <si>
    <t>(1) *Ericsson (2020), "2020 Additional Disclosure", https://www.business-humanrights.org/sites/default/files/KnowTheChain%202020%20ICT%20Benchmark%20-%20Additional%20Disclosure%20-%20Ericsson.pdf, p. 6.
*Ericsson, "Respect for Human Rights", https://www.ericsson.com/en/about-us/sustainability-and-corporate-responsibility/responsible-business/human-rights. Accessed 16 September 2019.
*Ericsson (2018) "Sustainability and Corporate Responsibility Report", https://www.ericsson.com/495ba6/assets/local/about-ericsson/sustainability-and-corporate-responsibility/documents/2018/sustainability-and-corporate-responsibility-report-2018.pdf, p. 181.
(3) "2020 Additional Disclosure", p. 6.</t>
  </si>
  <si>
    <t xml:space="preserve">*Corning Incorporated (25 March 2019), "2019 Statement on Efforts to Combat Human Trafficking and Slavery in Our Supply Chains", https://www.corning.com/media/worldwide/global/documents/Supply%20Chain%20Disclosure%203_25_19%20final.pdf.
*Corning Incorporated (undated), "Visibility", https://www.corning.com/emea/en/sustainability/processes/supply-chain-social-responsibility/supply-chain-visibility.html. Accessed 10 September 2019. </t>
  </si>
  <si>
    <t xml:space="preserve">*Hewlett Packard Enterprise (reviewed June 2018), "HPE Supply Chain Responsibility: Our Approach", https://h20195.www2.hpe.com/V2/GetDocument.aspx?docname=A00001852ENW, p. 6. 
*Hewlett Packard Enterprise (May 2019) "Living Progress Data Summary", https://h20195.www2.hpe.com/v2/Getdocument.aspx?docname=a00071279enw&amp;page=27, p. 18. 
*Hewlett Packard Enterprise (2020), "2020 Additional Disclosure", https://www.business-humanrights.org/sites/default/files/2020-01%20HPE%20Supplement%20for%20KTC.pdf, p. 2. </t>
  </si>
  <si>
    <t>Foxconn discloses that its supplier selection or procurement processes "take social responsibility and environmental benefit into full consideration". It states in its 2020 Additional Disclosure that it "conducts a CSR risk assessment on new suppliers that includes forced labor". However, it is unclear whether this takes place prior to onboarding and it does not disclose outcomes of this process.</t>
  </si>
  <si>
    <t>*Foxconn (2018), "Social and Environmental Responsibility Report", http://ser.foxconn.com/javascript/pdfjs/web/viewer.html?file=/upload/serReport/f5915802-4e39-4cb2-914b-48dbf433a557_.pdf&amp;page=1, p. 40. 
*Foxconn (2019), "2019 Additional Disclosure", https://www.business-humanrights.org/sites/default/files/KTC%20ICT%20Benchmark%20Additional%20Disclosure%202020%20-%20Foxconn.pdf, p. 4.</t>
  </si>
  <si>
    <t>Nokia (13 May 2019), "People and Planet Report 2018", https://www.nokia.com/sites/default/files/2019-05/Nokia_People_and_Planet_Report_2018.pdf, pp. 106-109.</t>
  </si>
  <si>
    <t>Panasonic discloses that it "makes it a condition of doing business that the suppliers practice CSR. Panasonic conducts checks from a perspective that encompasses such aspects as human rights, labor, health and safety, protecting the global environment, and information security." It states that it requires suppliers to complete a CSR self-assessment before it starts doing business with them. However, it neither provides further details nor outcomes.</t>
  </si>
  <si>
    <t>*Panasonic (2019), "Sustainability Data Book 2019", https://www.panasonic.com/global/corporate/sustainability/pdf/sdb2019e.pdf#page=154, p. 117.
*Panasonic, "Responsible Supply Chain", https://www.panasonic.com/global/corporate/sustainability/supply_chain.html. Accessed 7 February 2020.</t>
  </si>
  <si>
    <t>*Ericsson (2018) "Invest and Grow", https://www.ericsson.com/492985/assets/local/investors/documents/financial-reports-and-filings/annual-reports/ericsson-annual-report-2018-en.pdf, p. 30. 
*Ericsson (2020), "2020 Additional Disclosure", https://www.business-humanrights.org/sites/default/files/KnowTheChain%202020%20ICT%20Benchmark%20-%20Additional%20Disclosure%20-%20Ericsson.pdf, p. 6.</t>
  </si>
  <si>
    <t>(1) In its Cisco Statement on the Prevention of Slavery and Human Trafficking the company states that "suppliers must agree to comply" with its Supplier Code of Conduct when they sign a master purchasing agreement, purchasing order "or equivalent terms and condictions with Cisco". It further states that it "require[s]" suppliers to reacknowledge the code when it is updated. Its Code of Conduct is the RBA Code of Conduct which incorporates the ILO core labor standards. However, the code limits the right to freedom of association and collective bargaining to conformance with local law. The company does not disclose the language of these contracts.
(2) Not disclosed.
(3) Not disclosed. Cisco states in its 2018 Corporate Social Responsibility Report that it "requires" its suppliers' suppliers to adhere to its Code of Conduct, however it does not state that it requires its suppliers to incorporate it into their own supplier contracts. Similarly its Cisco Supplier Ethics Policy states that "[s]upplier[s] shall ensure that its employees, subcontractors, agents, and third parties assigned to provide services or products to Cisco act consistently with this Supplier Ethics Policy”. However, it does not state that it requires its suppliers to integrate such standards into their contracts with their suppliers.</t>
  </si>
  <si>
    <t>(1)*Cisco Systems (revised January 2019), "Cisco Statement on the Prevention of Slavery and Human Trafficking", https://www.cisco.com/c/dam/en_us/about/supply-chain/cisco-antislavery-statement-2019.pdf.
*Responsible Business Alliance (revised January 2018), "Code of Conduct", http://www.responsiblebusiness.org/media/docs/RBACodeofConduct6.0_English.pdf.
(2) Cisco Systems (May 2019), "2018 Corporate Social Responsibility Report", https://www.cisco.com/c/dam/assets/csr/pdf/CSR-Report-2018.pdf.
(3)*"2018 Corproate Social Responsibility Report".
*Cisco (2019), "Cisco Supplier Ethics Policy", https://www.cisco.com/c/dam/en_us/about/ac50/ac142/sdbd/Documents/english-cisco-supplier-ethics-policy.pdf, p. 1.</t>
  </si>
  <si>
    <t xml:space="preserve">(1) Corning states that its Supplier Code of Conduct is contained within the standard terms and conditions which make up all of its contracts and purchase orders. However, the company's supplier code limits the right of freedom of association and collective bargaining to compliance with local law only. 
(2) It states that 100% of supplier contracts and purchase orders include such standards. However, the company's supplier code limits the right of freedom of association and collective bargaining to compliance with local law only. 
(3) It states that suppliers are "required" to include equivalent provisions to those in its Supplier Code of Conduct in agreements with their own suppliers. However, while the company's supplier code addresses forced labor, child labor and discrimination, it limits the right to freedom of association to compliance with local law only. </t>
  </si>
  <si>
    <t>(1) and (2) Corning Incorporated, "Supplier Responsibility", https://www.corning.com/worldwide/en/sustainability/processes/supply-chain-social-responsibility/supplier-responsibility.html. Accessed 5 February 2020.
(3)*Corning Incorporated (16 July 2019), "Supplier Code of Conduct", https://www.corning.com/media/worldwide/global/documents/Supplier%20Code%20of%20Conduct%20November%202018.pdf, p. 1.
* "Supplier Responsibility".</t>
  </si>
  <si>
    <t>(1) The company states that its supplier agreements require its suppliers to comply with its Supplier Code of Conduct. In its 2020 Additional Disclosure the company also discloses the language of the standard contract provisions used in supplier contracts that incorporates its Supplier Code of Conduct.
(2) Not disclosed.
(3) Not disclosed. It states that its Supplier Code of Conduct requires its suppliers to communicate the requirements contained within it to next-tier suppliers and to monitor their compliance with its requirements. It further states that this compliance is evaluated through its third party audits. It states that "[t]he HPE Code is a total supply chain requirement. At a minimum, Suppliers shall require their next tier Suppliers to acknowledge and implement the HPE Code and flow down the requirements of the HPE Code down to their sub-tier Suppliers." However it does not appear to require its suppliers to integrate such standards as a contractual obligation with their own suppliers.</t>
  </si>
  <si>
    <t xml:space="preserve">(1)*Hewlett Packard Enterprise (February 2019), "Supplier SER Requirements", https://www.hpe.com/us/en/pdfViewer.html?docId=a00029574&amp;parentPage=/us/en/about/human-progress/supply-chain-responsibility&amp;resourceTitle=Supplier+SER+requirements+legal+and+regulatory.
*Hewlett Packard Enterprise (2020), "2020 Additional Disclosure", https://www.business-humanrights.org/sites/default/files/2020-01%20HPE%20Supplement%20for%20KTC.pdf, p. 2. 
(3)*Hewlett Packard Enterprise (approved 3 April 2019), "Statement Pursuant to the
California Transparency in
Supply Chains Act of 2010 and the
UK Modern Slavery Act of 2015", https://h20195.www2.hpe.com/V2/GetDocument.aspx?docname=A00005807ENW.
*Hewlett Packard Enterprise (13 January 2020), "Hewlett Packard Enterprise Supplier Code of Conduct"
https://h20195.www2.hpe.com/v2/getdocument.aspx?docname=c04797632, pp. 2 and 8.
*Hewlett Packard Enterprise (2019), "2019 Additional Disclosure", https://www.business-humanrights.org/sites/default/files/2020-01%20HPE%20Supplement%20for%20KTC.pdf, p. 2. </t>
  </si>
  <si>
    <t>(1) and (3) 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t>
  </si>
  <si>
    <t>(1)*Panasonic (1 July 2018), "Supply Chain CSR Promotion Guidelines", https://www.panasonic.com/global/corporate/management/procurement/for-suppliers/pdf/guideline_E.pdf, p. 2.
*Panasonic (undated), "Procurement Policy", https://www.panasonic.com/global/corporate/management/procurement/policy.html. Accessed 17 October 2019.
*Panasonic, "Responsible Supply Chain", https://www.panasonic.com/global/corporate/sustainability/supply_chain.html. Accessed 7 February 2020.</t>
  </si>
  <si>
    <t>(1) Ericsson (29 March 2018) "Ericsson's General Purchasing Conditions", https://www.ericsson.com/496375/assets/local/about-ericsson/sourcing/documents/conditions-and-guidelines/gpc-template-version-2018-03-29-final.pdf, p. 2. 
(2) Ericsson (2020), "2020 Additional Disclosure", https://www.business-humanrights.org/sites/default/files/KnowTheChain%202020%20ICT%20Benchmark%20-%20Additional%20Disclosure%20-%20Ericsson.pdf, p. 7.
(3)*"2020 Additional Disclosure", p. 7. 
*Ericsson (2018) "Sustainability and Corporate Responsibility Report", https://www.ericsson.com/495ba6/assets/local/about-ericsson/sustainability-and-corporate-responsibility/documents/2018/sustainability-and-corporate-responsibility-report-2018.pdf, p. 169.</t>
  </si>
  <si>
    <t>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(2019), "2019 Additional Disclosure", https://www.business-humanrights.org/sites/default/files/KTC%20ICT%202020%20Benchmark%20-%20Additional%20Disclosure%20-%20Cisco.pdf.
2)*"2018 Corporate Social Responsibility Report".
*"Cisco Statement on the Prevention of Slavery and Human Trafficking".
3)*"2018 Corporate Social Responsibility Report".
*"Cisco Statement on the Prevention of Slavery and Human Trafficking".</t>
  </si>
  <si>
    <t>(2) Corning Incorporated (16 July 2019), "Supplier Code of Conduct", https://www.corning.com/media/worldwide/global/documents/Supplier%20Code%20of%20Conduct%20November%202018.pdf, p. 1.</t>
  </si>
  <si>
    <t>(1) Not disclosed.
(2) It discloses that it requests its suppliers to inform their own suppliers "including temporary employment agencies and independent contractors" of its Procurement Guidelines.
It states in its 2020 Additional Disclosure that it "require that the CSR Procurement Guidelines be provided to and applied by all of [its] business
partners, including labor-outsourcing partners (as indicated in the CSR Procurement Guidelines: III.6, pg. 26)" and clarifies that the descriptions,  “labor-outsourcing partner” and “temporary employment agencies” include recruitment agencies and " any other type of employer which provides non-direct employment". Its Procurement Guidelines cover forced labor, child labor, and discrimination, but do not explicitly protect the right to freedom of association and collective bargaining). 
(3) Not disclosed.</t>
  </si>
  <si>
    <t>(2)*Nintendo (revised 5 August 2019), "Nintendo CSR Procurement Guidelines", https://www.nintendo.co.jp/csr/en/q_and_a/pdf/Nintendo_CSR_Procurement_Guidelines_en.pdf, pp. 3 and 26. 
*Nintendo (2020), "2020 Additional Disclosure", https://www.business-humanrights.org/sites/default/files/KnowTheChain%20ICT%20benchmark%20Additional%20Disclosure%202020%20-%20Nintendo.pdf, p. 4.</t>
  </si>
  <si>
    <t>(1) Not disclosed. Nokia states in its 2020 Additonal Disclosure that it monitors the direct employment rate across the network of final assembly suppliers and states that "it is one of the KPIs and it is set to maximum 10%". It is unclear whether it is referring to direct employment or the use of employment/ recruitment agencies in this context. It does not disclose a policy requiring direct employment in its supply chains.
(2)-(3) Not disclosed.</t>
  </si>
  <si>
    <t xml:space="preserve">(1) Nokia (2020), "2020 Additional Disclosure", https://www.business-humanrights.org/sites/default/files/KTC%202020%20ICT%20Benchmark%20-%20Additional%20Disclosure%20-%20Nokia.pdf, p. 5. </t>
  </si>
  <si>
    <t xml:space="preserve">(1) and (2) Ericsson (2020), "2020 Additional Disclosure", https://www.business-humanrights.org/sites/default/files/KnowTheChain%202020%20ICT%20Benchmark%20-%20Additional%20Disclosure%20-%20Ericsson.pdf, p. 7.
(3) "2020 Additional Disclosure", pp. 2-3 and 7. </t>
  </si>
  <si>
    <t>1) Responsible Business Alliance (January 2018), "RBA Code of Conduct (6.0)", http://www.responsiblebusiness.org/media/docs/RBACodeofConduct6.0_English.pdf.
2)*"RBA Code of Conduct".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127.</t>
  </si>
  <si>
    <r>
      <t>(1) The company states that its Supply Chain Foreign Migrant Worker standard prohibits worker paid recruitment fees. It is also a member of the Leadership Group for responsible recruitment.
(2)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(also see 7.2.2)</t>
    </r>
    <r>
      <rPr>
        <sz val="11"/>
        <color rgb="FFFF0000"/>
        <rFont val="Calibri"/>
        <family val="2"/>
        <scheme val="minor"/>
      </rPr>
      <t xml:space="preserve">
</t>
    </r>
    <r>
      <rPr>
        <sz val="11"/>
        <rFont val="Calibri"/>
        <family val="2"/>
        <scheme val="minor"/>
      </rPr>
      <t>As one step towards ensuring preventing fees from being paid by workers, it also states that in collaboration with Verité, it mapped the legal regulations and financial costs of recruitment along a number of common recruitment corridors (also see 4.3)</t>
    </r>
  </si>
  <si>
    <t>(1) [NVIDIA discloses a policy that its human resources managers are required to ensure that employees are not charged recruitment fees. However, this appears to be only applicable internally.] The company also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evidence of the payment of recruitment fees by suppliers.</t>
  </si>
  <si>
    <t xml:space="preserve">(1) and (2) NVIDIA (2018), "Slavery and Human Trafficking Statement", https://www.nvidia.com/content/dam/en-zz/Solutions/about-us/documents/NVIDIA%20Slavery%20and%20Human%20Trafficking%20Statement%202018.pdf, p. 1.
(2)*NVIDIA (2020), "2020 Additional Disclosure", https://www.business-humanrights.org/sites/default/files/KnowTheChain%202020%20ICT%20benchmark%20-%20Additional%20Disclosure%20-%20NVIDIA.pdf, p. 4.
*NVIDIA (2019), "Corporate Social Responsibility 2019-2020", https://s22.q4cdn.com/364334381/files/doc_downloads/governance_documents/2019/NVIDIA_2019-2020_CSR_Snapshot.pdf, p. 27. </t>
  </si>
  <si>
    <t xml:space="preserve">(1) *Ericsson (5 June 2019), "Ericsson Code of Conduct for Business Partners", https://www.ericsson.com/49d5cd/assets/local/about-ericsson/sustainability-and-corporate-responsibility/documents/supplier-code-of-conduct/ericsson-code-of-conduct-english.pdf.
*Ericsson (2020), "2020 Additional Disclosure", https://www.business-humanrights.org/sites/default/files/KnowTheChain%202020%20ICT%20Benchmark%20-%20Additional%20Disclosure%20-%20Ericsson.pdf, p. 7.
(2) *Ericsson (2020), "2020 Additional Disclosure", p. 7.
</t>
  </si>
  <si>
    <t>(1) The company states that it has adopted RBA Code 6.0 which includes a provision that workers shall not be required to pay employers’ or agents’ recruitment fees or other related fees for their employment. 
(2) The company states that it has adopted RBA Code 6.0 which includes a provision that employment related fees paid by workers shall be reimbursed to the workers. However, it does not demonstrate active implementation of this provision.</t>
  </si>
  <si>
    <t>(1)-(2)*Tokyo Electron Europe Limited (30 June 2018), "Human Rights Transparency Statement", https://www.tel.com/csr/cms-file/MSA_Statement.pdf.
*Tokyo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4.</t>
  </si>
  <si>
    <t>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pp. 125 and 127.
2)*"2018 Corporate Social Responsibility Report".
*"Cisco Statement on the Prevention of Slavery and Human Trafficking".</t>
  </si>
  <si>
    <t>(1) Nokia states in its 2020 Additional Disclosure: "[r]ecruitment agencies are considered as suppliers to Nokia suppliers, and according to Nokia Supplier Requirements we expect our suppliers to cascade all of our requirements to the next tier and monitor the adherence on a risk basis, no matter whether those are materials, services or indirect suppliers." However, it does not disclose evidence that audits of recruitment agencies have been undertaken, such as the number or percentage of agencies audited, a summary of audit outcomes, or details on progress made over time.
(2) Not disclosed.</t>
  </si>
  <si>
    <t>It states in its 2020 Additional Disclosure that it requires its suppliers to comply with its Procurement Policy and that it monitors compliance with this on an annual basis. However, it does not state that this obligation extends to employment and recruitment agencies used by its suppliers.
(1)-(2) Not disclosed.</t>
  </si>
  <si>
    <t>(1)-(2)*Tokyo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t>
  </si>
  <si>
    <t>(1) *Responsible Business Alliance (january 2018), "RBA Code of Conduct (6.0)", http://www.responsiblebusiness.org/media/docs/RBACodeofConduct6.0_English.pdf.
*Cisco Systems (December 2019), "2019 Corporate Social Responsibility Report", https://www.cisco.com/c/dam/m/en_us/about/csr/csr-report/2019/_pdf/csr-report-2019.pdf, p. 127.
(2)*"RBA Code of Conduct (6.0)".
*Cisco Systems (revised January 2019), "Cisco Statement on the Prevention of Slavery and Human Trafficking", https://www.cisco.com/c/dam/en_us/about/supply-chain/cisco-antislavery-statement-2019.pdf.
3)*Cisco Systems (May 2019), "2018 Corporate Social Responsibility Report", https://www.cisco.com/c/dam/assets/csr/pdf/CSR-Report-2018.pdf.</t>
  </si>
  <si>
    <t xml:space="preserve">(2)-(3)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(2) * Nokia (2020), "2020 Additional Disclosure", https://www.business-humanrights.org/sites/default/files/KTC%202020%20ICT%20Benchmark%20-%20Additional%20Disclosure%20-%20Nokia.pdf, p. 6
*Nokia (13 May 2019), "People and Planet Report 2018", https://www.nokia.com/sites/default/files/2019-05/Nokia_People_and_Planet_Report_2018.pdf, p. 108.  </t>
  </si>
  <si>
    <t>(1) and (2) NVIDIA (4 January 2016), "Combatting Trafficking in Persons Policy", http://images.nvidia.com/content/includes/gcr/pdf/nvidia-combatting-trafficking-in-persons-policy.pdf. 
*NVIDIA (2020), "2020 Additional Disclosure", https://www.business-humanrights.org/sites/default/files/KnowTheChain%202020%20ICT%20benchmark%20-%20Additional%20Disclosure%20-%20NVIDIA.pdf, p. 5.
(3) *NVIDIA (2019), "Corporate Social Responsibility 2019-2020", https://s22.q4cdn.com/364334381/files/doc_downloads/governance_documents/2019/NVIDIA_2019-2020_CSR_Snapshot.pdf, pp. 61-62.</t>
  </si>
  <si>
    <t>(1)*Ericsson (5 June 2019), "Ericsson Code of Conduct for Business Partners", https://www.ericsson.com/49d5cd/assets/local/about-ericsson/sustainability-and-corporate-responsibility/documents/supplier-code-of-conduct/ericsson-code-of-conduct-english.pdf, p. 9. 
*Ericsson (2020), "2020 Additional Disclosure", https://www.business-humanrights.org/sites/default/files/KnowTheChain%202020%20ICT%20Benchmark%20-%20Additional%20Disclosure%20-%20Ericsson.pdf, p. 9.
(2)*"Ericsson Code of Conduct for Business Partners", p. 8.
*"2020 Additional Disclosure", p. 9.
(3) "2020 Additional Disclosure", pp. 7 and 9.</t>
  </si>
  <si>
    <t xml:space="preserve">(1) The company states that it has adopted RBA Code 6.0 which requires that workers be provided with a written employment agreement in their native language prior to the worker departing from his or her country of origin. However, it does not demonstrate implementation of this policy.
(2) The company states that it has adopted RBA Code 6.0 which prohibits passport retention and restrictions on workers’ freedom of movement. However, it does not give evidence of implementation of this policy.
(3) Not disclosed.  </t>
  </si>
  <si>
    <t>(1)-(3)*Tokyo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
*Tokyo Electron (2019), "2019 Additional Disclosure", https://www.business-humanrights.org/sites/default/files/KnowTheChain%202020%20ICT%20benchmark%20-%20Additional%20Disclosure%20Tokyo%20Electron.pdf, p. 4.</t>
  </si>
  <si>
    <t xml:space="preserve">(1) Not disclosed. Foxconn states in its 2020 Additional Disclosure that its Supplier Social and Environment Responsibility Code of Conduct is available on its website, and that it is "communicated to workers in its supply chains." However, it does not disclose active efforts to communicate this policy to workers in its supply chain e.g. through training suppliers' workers or requiring its suppliers to train their workers on its supply chain policies that address forced labor and human trafficking.
(2)-(4) Not disclosed. </t>
  </si>
  <si>
    <t>(1) Foxconn (2020), "2020 Additional Disclosure", https://www.business-humanrights.org/sites/default/files/KTC%20ICT%20Benchmark%20Additional%20Disclosure%202020%20-%20Foxconn.pdf, p. 6.</t>
  </si>
  <si>
    <t>(1) Not disclosed. Nintendo states in its 2020 Additional Disclosure that its CSR Procurement Guidelines are available in Chinese, Japanese and English. However, it does not disclose efforts to actively communicate these guidelines to suppliers' workers, e.g. through providing training to suppliers' workers or requiring its suppliers to provide training on these standards to their workers.
(2)-(4) Not disclosed.</t>
  </si>
  <si>
    <t>(1) *Nintendo (2020), "2020 Additional Disclosure", https://www.business-humanrights.org/sites/default/files/KnowTheChain%20ICT%20benchmark%20Additional%20Disclosure%202020%20-%20Nintendo.pdf, p. 5.</t>
  </si>
  <si>
    <t xml:space="preserve">(1)*Nokia (2018), "An Overview of Supplier Requirements on Corporate Responsibility", https://www.nokia.com/sites/default/files/2018-11/an_overview_of_our_supplier_requirements_on_corporate_responsibility_0.pdf, p. 2.
* Nokia (2020), "2020 Additional Disclosure", https://www.business-humanrights.org/sites/default/files/KTC%202020%20ICT%20Benchmark%20-%20Additional%20Disclosure%20-%20Nokia.pdf, p. 6
(3) "2020 Additional Disclosure", p. 6.
*Nokia (13 May 2019), "People and Planet Report 2018", https://www.nokia.com/sites/default/files/2019-05/Nokia_People_and_Planet_Report_2018.pdf, p. 110. </t>
  </si>
  <si>
    <t xml:space="preserve">Note: Ericsson (2020), "2020 Additional Disclosure", https://www.business-humanrights.org/sites/default/files/KnowTheChain%202020%20ICT%20Benchmark%20-%20Additional%20Disclosure%20-%20Ericsson.pdf, pp. 9-10.
(2)*Ericsson (2018) "Sustainability and Corporate Responsibility Report", https://www.ericsson.com/495ba6/assets/local/about-ericsson/sustainability-and-corporate-responsibility/documents/2018/sustainability-and-corporate-responsibility-report-2018.pdf, p. 181.
*"2020 Additional Disclosure", pp. 4-5.
(3)"2020 Additional Disclosure", p. 9. </t>
  </si>
  <si>
    <t>In its 2020 Additional Disclosure, Foxconn discloses that its supply chain policy states that "suppliers should respect the right of all employees to form and join unions freely, have collective bargaining and participate in peaceful assemblies, under China Labor Union Law." It does not disclose efforts to protect freedom of association in it supply chain beyond this policy commitment.
(1)-(4) Not disclosed.</t>
  </si>
  <si>
    <t>Note: Foxconn (2020), "2020 Additional Disclosure", https://www.business-humanrights.org/sites/default/files/KTC%20ICT%20Benchmark%20Additional%20Disclosure%202020%20-%20Foxconn.pdf, p. 7.</t>
  </si>
  <si>
    <t>(3) Nokia (13 May 2019), "People and Planet Report 2018", https://www.nokia.com/sites/default/files/2019-05/Nokia_People_and_Planet_Report_2018.pdf, p. 114.</t>
  </si>
  <si>
    <t>(1) Not disclosed.
(2) Not disclosed. Ericsson states in its 2020 Aditional Disclosure that it is a signatory to the UN Global Compact and that it is a member of the RBA. However, it does not disclose that it is party to an enforceable supply chain labor rights agreement.
(3) Not disclosed. Ericsson states in its Code of Conduct for Business Partners that where freedom of association and collective bargaining is restricted by law, suppliers are expected to allow alternate forms of association. However, it does not disclose what steps it takes to ensure that such alternate forms of association are enabled.
(4) Not disclosed.</t>
  </si>
  <si>
    <t xml:space="preserve">(2) Ericsson (2020), "2020 Additional Disclosure", https://www.business-humanrights.org/sites/default/files/KnowTheChain%202020%20ICT%20Benchmark%20-%20Additional%20Disclosure%20-%20Ericsson.pdf, p. 10.
(3) Ericsson (5 June 2019), "Ericsson Code of Conduct for Business Partners", https://www.ericsson.com/49d5cd/assets/local/about-ericsson/sustainability-and-corporate-responsibility/documents/supplier-code-of-conduct/ericsson-code-of-conduct-english.pdf, p. 9. </t>
  </si>
  <si>
    <t>1)*Cisco Systems (revised January 2019), "Cisco Statement on the Prevention of Slavery and Human Trafficking", https://www.cisco.com/c/dam/en_us/about/supply-chain/cisco-antislavery-statement-2019.pdf.
*Cisco Systems (undated), "Cisco Ethicsline", https://www.cisco.com/c/en/us/about/corporate-social-responsibility/ethics-office/ethicsline.html.
*Cisco Systems (undated), "Supplier Code of Conduct", https://www.cisco.com/c/en/us/about/csr/impact/environment/supplier-code-of-conduct.html, Accessed 24 October 2019.
2)*"Statement on the Prevention of Slavery and Human Trafficking".
*Cisco Systems (December 2019), "2019 Corporate Social Responsibility Report", https://www.cisco.com/c/dam/m/en_us/about/csr/csr-report/2019/_pdf/csr-report-2019.pdf, p. 127.
3)*"Statement on the Prevention of Slavery and Human Trafficking".
*Cisco Systems (May 2019), "2018 Corporate Social Responsibility Report", https://www.cisco.com/c/dam/assets/csr/pdf/CSR-Report-2018.pdf.
4)*"Statement on the Prevention of Slavery and Human Trafficking".
*"2018 Corporate Social Responsibility Report".
*"2019 Corporate Social Responsibility Report", p. 127.
5)*"Statement on the Prevention of Slavery and Human Trafficking".
*"2018 Corporate Social Responsibility Report".</t>
  </si>
  <si>
    <t xml:space="preserve">(1) In its 2020 Additional Disclosure the company states that "[a]ccording to the Supplier undertaking, suppliers are required to provide grievance mechanisms to their workers." It does not appear to have a mechanism open to workers' legitimate representatives.
The company's contact website provides an email address and a telephone number for a "stakeholders contact", but it is unclear whether supply chain labor related grievances can be submitted.
[Internal only: The company has a hotline available to its employees, where they can report rights protection concerns. Foxconn's Code of Conduct states that its internal system for continuous improvement should include a grievance mechanism.]
(2)-(5) Not disclosed. </t>
  </si>
  <si>
    <t xml:space="preserve">
(1)*Foxconn (2020), "2020 Additional Disclosure", https://www.business-humanrights.org/sites/default/files/KTC%20ICT%20Benchmark%20Additional%20Disclosure%202020%20-%20Foxconn.pdf, p. 7.
*Foxconn (undated), "Contact Us", https://www.foxconn.com/en/usercontact.html. Accessed 15 October 2019.
* Foxconn (2016), "Foxconn Supplier Social and Environment Responsibility Code of Conduct", http://www.sser.foxconn.com/Attachment/Template/%E5%AF%8C%E5%A3%AB%E5%BA%B7%E4%BE%9B%E6%87%89%E5%95%86%E7%A4%BE%E6%9C%83%E5%8F%8A%E7%92%B0%E5%A2%83%E8%B2%AC%E4%BB%BB%E8%A1%8C%E7%82%BA%E5%AE%88%E5%89%87.pdf.</t>
  </si>
  <si>
    <t>(1) The company discloses that concerns relating to ethics violations can be reported through its Ethics and Compliance email address or sent anonymously through its third-party EthicsPoint Helpline which is open to workers in its supply chains. Its Global Standards of Business Conduct include commitments to address forced labor in its supply chains.
(2)-(3) Not disclosed.
(4) Not disclosed. The company discloses that results on its Ethics and Compliance Helpline, as well as investigations and trends, are reported quarterly to its Board of Directors. However it does not appear to disclose this information.
(5) Not disclosed. Lam Research's EthicsLine is publicly available and it states that "anyone may report a concern related to potential misconduct involving Lam including, without limitation employees, contractors, suppliers and customers". However it does not disclose evidence that the mechanism is available and used by workers below the first tier in its supply chains.</t>
  </si>
  <si>
    <t>(1)*Lam Research (2018), "Lam Research Corporate Social Responsibility Report", https://www.lamresearch.com/wp-content/uploads/2019/09/Lam-Research-Corporate-Social-Responsibility-Report-2018.pdf, p. 9. 
*Lam Research (undated), "Global Standards of Business Conduct", https://investor.lamresearch.com/static-files/215ed252-5e75-4615-ba31-dc4be5f177f6, p. 3. 
*Lam Research, "EthicsPoint", https://secure.ethicspoint.com/domain/media/en/gui/35911/index.html. Accessed 4 February 2020. 
(4) "Lam Research Corporate Social Responsibility Report", p. 9.
(5)*"EthicsPoint".
*Lam Research (2019), "2019 Additional Disclosure", https://www.business-humanrights.org/sites/default/files/KTC%202020%20ICT%20benchmark%20-%20Additional%20Disclosure%20-%20Lam%20Research.pdf, p. 6.</t>
  </si>
  <si>
    <t>(1)*Nintendo (revised 5 August 2019), "Nintendo CSR Procurement Guidelines", https://www.nintendo.co.jp/csr/en/q_and_a/pdf/Nintendo_CSR_Procurement_Guidelines_en.pdf, p. 14. 
*Nintendo (2020), "2020 Additional Disclosure", https://www.business-humanrights.org/sites/default/files/KnowTheChain%20ICT%20benchmark%20Additional%20Disclosure%202020%20-%20Nintendo.pdf, p. 6.</t>
  </si>
  <si>
    <t>(1) Nokia requires its suppliers to have in place a complaint mechanism which their workers can use to report unethical conduct, unfair treatment and violations of company policies.
In addition, Nokia states in its Modern Slavery Statement that its Ethics Helpline is open to both employees and to external stakeholders and that it allows for anonymous reporting. It states that it is open to violations of its Code of Conduct (which covers human rights expectations regarding suppliers) and any other policy. 
(2) The Nokia Business Ethics Helpline is managed by an independent third party and is available 24/7. It states that reports can be made in more than 23 different languages. However, the company does not disclose how the mechanism is communicated to suppliers' workers.
(3) Not disclosed.
(4) Not disclosed. Nokia states that in 2018, 887 concerns were raised via the helpline, of which 58 related to working with suppliers and that 24% of these cases were reported by third party suppliers. It states that 72 complaints were made to its Ethics Helpline of which 25 were found to be valid. However, it does not explicitly evidence that the mechanism is used by suppliers' workers.
(5) Not disclosed.</t>
  </si>
  <si>
    <t>(1)*NVIDIA (2019), "NVIDIA Corporate Social Responsibility Report", https://s22.q4cdn.com/364334381/files/doc_downloads/governance_documents/2019/FY2019-NVIDIA-CSR-Social-Responsibility.pdf, p. 26.
*NVIDIA (2018), "2018 Additional Disclosure", https://www.business-humanrights.org/sites/default/files/2018-04%20KTC%20ICT_Additional%20disclosure%202018%20-%20NVIDIA.pdf.</t>
  </si>
  <si>
    <t xml:space="preserve">(1)-(4)*Ericsson (2018) "Sustainability and Corporate Responsibility Report", https://www.ericsson.com/495ba6/assets/local/about-ericsson/sustainability-and-corporate-responsibility/documents/2018/sustainability-and-corporate-responsibility-report-2018.pdf, p. 170.
*Ericsson (5 June 2019), "Ericsson Code of Conduct for Business Partners", https://www.ericsson.com/49d5cd/assets/local/about-ericsson/sustainability-and-corporate-responsibility/documents/supplier-code-of-conduct/ericsson-code-of-conduct-english.pdf, p. 13. 
(2), (4) and (5) Ericsson (2020), "2020 Additional Disclosure", https://www.business-humanrights.org/sites/default/files/KnowTheChain%202020%20ICT%20Benchmark%20-%20Additional%20Disclosure%20-%20Ericsson.pdf, p. 11. </t>
  </si>
  <si>
    <t>(1) Tokyo Electron states that it has established a Supplier Hotline which it confirms is accessible to supplier's workers.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(2)-(5) Not disclosed.</t>
  </si>
  <si>
    <t>(1)*Tokyo Electron (2020), "2020 Additional Disclosure", https://www.business-humanrights.org/sites/default/files/KnowTheChain%202020%20ICT%20benchmark%20-%20Additional%20Disclosure%20Tokyo%20Electron.pdf, p. 6.
*Tokyo Electron, "Supplier Hotline", https://secure.tel.com/eng/contactus/hotline/input. Accessed 7 February 2020.</t>
  </si>
  <si>
    <t xml:space="preserve">Cisco is a RBA Full Member, and as such is required to undertake audits on at least 25% of high-risk major supplier facilities (may include own facilities), and to demonstrate this to the RBA. It states that it audits high risk suppliers based on RBA's Validated Assessment Program (VAP) to assess conformance to its Code of Conduct.
(1) Not disclosed.
(2) VAP includes a review of relevant documents, such as working hour records, payroll, deductions and benefits.
(3) VAP includes worker interviews in local languages. However, there is no indication that interviews are undertaken off-site.
(4) VAP includes visits to associated production facilities, and related worker housing (including dormitories, hostels and any off-site housing of workers/migrant workers).
(5) Cisco states in its 2018 CSR report that "auditors use the RBA’s standard protocols and audit tools to review documentation, conduct site tours, and assess how suppliers monitor their own suppliers". It states in its 2019 Corporate Social Responsibility Report that in financial year 2019 it began working with a small number of component suppliers to better understand its next tier supplier base. It states that "[t]hese component suppliers conducted RBA audits of their major suppliers and collaborated with Cisco to monitor supplier improvement". </t>
  </si>
  <si>
    <t>(1) Corning Incorporated, "Accountability", https://www.corning.com/worldwide/en/sustainability/processes/supply-chain-social-responsibility/accountability.html. Accessed 4 February 2020.
(3) Corning Incorporated (undated), "Social Responsibility Audit", https://www.corning.com/emea/en/sustainability/processes/supply-chain-social-responsibility/accountability/social-responsibility-audit.html. Accessed 10 September 2019.
(4) *Corning Incorporated, "Accountability",  https://www.corning.com/worldwide/en/sustainability/processes/supply-chain-social-responsibility/accountability.html. Accessed 5 February 2020.
*Corning Incorporated, "Sustainability", https://www.corning.com/worldwide/en/sustainability/processes/supply-chain-social-responsibility/supplier-responsibility/statement-on-human-trafficking-and-slavery.html. Accessed 5 February 2020.</t>
  </si>
  <si>
    <t xml:space="preserve">(1)-(2) Hewlett Packard Enterprise (May 2019) "Living Progress Data Summary", https://h20195.www2.hpe.com/v2/Getdocument.aspx?docname=a00071279enw&amp;page=27.
*Hewlett Packard Enterprise (approved 3 April 2019), "Statement Pursuant to the
California Transparency in
Supply Chains Act of 2010 and the
UK Modern Slavery Act of 2015",  https://h20195.www2.hpe.com/V2/GetDocument.aspx?docname=A00005807ENW, p. 6.
(3) and (4) "Statement Pursuant to the
California Transparency in
Supply Chains Act of 2010 and the
UK Modern Slavery Act of 2015", p. 4.
(5)*"Living Progress Data Summary", p. 17.
*"Statement Pursuant to the California Transparency in Supply Chains Act of 2010 and the UK Modern Slavery Act of 2015", p. 6. </t>
  </si>
  <si>
    <t>(1), (4) and (5) Nintendo (undated), "Putting Smiles on the Faces of Our Supply Chains", https://www.nintendo.co.jp/csr/en/report/partners/index.html#production. Accessed 11 October 2019.
(4) Nintendo (2020), "2020 Additional Disclosure", https://www.business-humanrights.org/sites/default/files/KnowTheChain%20ICT%20benchmark%20Additional%20Disclosure%202020%20-%20Nintendo.pdf, p. 7.</t>
  </si>
  <si>
    <t xml:space="preserve">
(1) Nokia states that in 2018 it conducted 364 supply chain audits of which 75 were on-site audits focused on forced labor and the environment. It further states that 38 on-site audits were assessed against its full set of supplier requirements and 251 were assessed against EcoVadis scorecards. It states that the 75 on-site audits represent 4% of its suppliers.
(2)-(3) Not disclosed.
(4) In addition to using internal auditors and an EcoVadis auditing program, Nokia further states that it is "aligned with key elements of the social accountability standard SA8000". 
It states in its 2020 Additional Disclosure that "[a]ll of Nokia CR auditors are trained by Social Accountability International 5 day training course on SA8000 standard [which covers forced labor] that provides guidance on how to spot issues. Furthermore, experienced auditors are training new auditors and sharing the knowledge." However, it does not provide further details on the qualifications of the auditors to detect forced labor.
(5) Nokia discloses instances of non-compliance under a number of categories including child labor, forced labor, freedom of association, discrimination, working hours and remuneration. It also discloses the number of potential risk areas identified and the number of recommendations for improvement for each category. It discloses that as a result of its 2018 audits it found seven cases where it saw a potential risk of forced labor at suppliers in China, India and Mexico.</t>
  </si>
  <si>
    <t>(1) *Nokia (13 May 2019), "People and Planet Report 2018", https://www.nokia.com/sites/default/files/2019-05/Nokia_People_and_Planet_Report_2018.pdf, p. 182.
(2)-(3) "People and Planet Report 2018".
(4) *Nokia (approved 27 June 2019), "Modern Slavery Statement", https://www.nokia.com/sites/default/files/2019-07/1191-modern-slavery-statement.pdf, p. 7-8.
*"People and Planet Report 2018", p. 109.
*Nokia (2020), "2020 Additional Disclosure", https://www.business-humanrights.org/sites/default/files/KTC%202020%20ICT%20Benchmark%20-%20Additional%20Disclosure%20-%20Nokia.pdf, p. 7.
(5) *"People and Planet Report 2018", p. 109 and 113.</t>
  </si>
  <si>
    <t>1) Cisco Systems (May 2019) "2018 Corporate Social Responsibility Report", https://www.cisco.com/c/dam/assets/csr/pdf/CSR-Report-2018.pdf, p. 94 and 99.
2)"2018 Corporate Social Responsibility Report", p. 98.
3)*Cisco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117.
4)*"Cisco Statement on the Prevention of Slavery and Human Trafficking", p. 3.
*"2019 Corporate Social Responsibility Report", p. 127.</t>
  </si>
  <si>
    <t>(1) and (2) Corning Incorporated, "Accountability", https://www.corning.com/worldwide/en/sustainability/processes/supply-chain-social-responsibility/accountability.html. Accessed 4 February 2020.
(2) Corning Incorporated (undated), "Social Responsibility Audit", https://www.corning.com/emea/en/sustainability/processes/supply-chain-social-responsibility/accountability/social-responsibility-audit.html. Accessed 10 September 2019.
(3)*Corning Incorporated (25 March 2019), "2019 Statement on Efforts to Combat Human Trafficking and Slavery in Our Supply Chains", https://www.corning.com/media/worldwide/global/documents/Supply%20Chain%20Disclosure%203_25_19%20final.pdf.
*"Social Responsibility Audit". Accessed 10 September 2019.
*Corning Incorporated (undated), "Accountability", https://www.corning.com/emea/en/sustainability/processes/supply-chain-social-responsibility/accountability.html. Accessed 10 September 2019.</t>
  </si>
  <si>
    <t>(1) In its 2018 Additional Disclosure, in relation to a corrective action plan process for suppliers, it discloses that it "issue[s] formal letters of complaint to [suppliers] senior management, and flag non-compliance issues to customers". Foxconn states in its 2020 Additional Disclosure that it "publishes Supplier CSR Management Rule and requires suppliers submitting CAP within certain period, CAP should include findings root cause analysis, corrective and preventive measures if supplier came with findings or violations. Then, Foxconn conducts close audits based on provided CAPs and findings. Supplier qualifications will be frozen or penalized if suppliers did not provide corrective measures or refuse to do it."
(2) In its 2018 Additional Disclosure, in relation to verifying implementation of corrective action plans, the company states that it "help[s] the unqualified suppliers to do capacity building and conducts audits next year."
(3) Foxconn states in its 2020 Additional Disclosure that "Supplier qualifications will be frozen or penalized if suppliers did not provide corrective measures or refuse to do it."
(4) Not disclosed. Foxconn discloses its corrective action process as outlined in (1). However, it does not outline an example of this process in practice.</t>
  </si>
  <si>
    <t>(1)-(2) Foxconn (2018), "Additional Disclosure", https://www.business-humanrights.org/sites/default/files/2018-04%20KTC%20ICT%20benchmark%20research_Foxconn_v1.xlsx.
(1) and (3) Foxconn (2020), "2020 Additional Disclosure", https://www.business-humanrights.org/sites/default/files/KTC%20ICT%20Benchmark%20Additional%20Disclosure%202020%20-%20Foxconn.pdf, p. 9.</t>
  </si>
  <si>
    <t>(1)-(2)*Nintendo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t>
  </si>
  <si>
    <t>(1) and (4) *Nokia (13 May 2019), "People and Planet Report 2018", https://www.nokia.com/sites/default/files/2019-05/Nokia_People_and_Planet_Report_2018.pdf, p. 109-110.
(1), (2) and (3) Nokia (2020), "2020 Additional Disclosure", https://www.business-humanrights.org/sites/default/files/KTC%202020%20ICT%20Benchmark%20-%20Additional%20Disclosure%20-%20Nokia.pdf, p. 8.</t>
  </si>
  <si>
    <t xml:space="preserve">(1)-(2) NVIDIA (2019), "NVIDIA Corporate Social Responsibility Report", https://s22.q4cdn.com/364334381/files/doc_downloads/governance_documents/2019/FY2019-NVIDIA-CSR-Social-Responsibility.pdf, p. 27. 
(4)*NVIDIA (2019), "NVIDIA Corporate Social Responsibility Report", https://s22.q4cdn.com/364334381/files/doc_downloads/governance_documents/2019/FY2019-NVIDIA-CSR-Social-Responsibility.pdf, pp. 27 and 62.
*NVIDIA (2018), "Slavery and Human Trafficking Statement", https://www.nvidia.com/content/dam/en-zz/Solutions/about-us/documents/NVIDIA%20Slavery%20and%20Human%20Trafficking%20Statement%202018.pdf, p. 2.  </t>
  </si>
  <si>
    <t>(1) Ericsson (2018) "Sustainability and Corporate Responsibility Report", https://www.ericsson.com/495ba6/assets/local/about-ericsson/sustainability-and-corporate-responsibility/documents/2018/sustainability-and-corporate-responsibility-report-2018.pdf, p. 170.
(2) Ericsson (26 February 2019) "Modern Slavery and Human Trafficking Statement", https://www.ericsson.com/493221/assets/local/about-ericsson/sustainability-and-corporate-responsibility/documents/2018/ericsson_statement_on_modern_slavery_2018.pdf p. 5.
*Ericsson (2020), "2020 Additional Disclosure", https://www.business-humanrights.org/sites/default/files/KnowTheChain%202020%20ICT%20Benchmark%20-%20Additional%20Disclosure%20-%20Ericsson.pdf, p. 13.
(3) and (4) "2020 Additional Disclosure", p. 13.</t>
  </si>
  <si>
    <t>(1) *Cisco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 p. 3.
(2)*"Cisco Statement on the Prevention of Slavery and Human Trafficking", p. 3.
*Cisco Systems (December 2019), "2019 Corporate Social Responsibility Report", https://www.cisco.com/c/dam/m/en_us/about/csr/csr-report/2019/_pdf/csr-report-2019.pdf, p. 127.</t>
  </si>
  <si>
    <t>(1) Not disclosed. Corning discloses a process for handling allegations related to "(a) suspected misconduct, illegal activities, fraud or abuse relating to the company's accounting, internal accounting controls or auditing matters, (b) possible violations of federal or state securities laws or regulations, (c) possible violations of other federal or state laws, such as the U.S. Foreign Corrupt Practices Act, or (d) possible violations of Corning’s Code of Conduct." The company's code od conduct does not coverlabor or human rights nor its supply chains, and the company does not disclose such a process for handling allegations relating to its supply chain policies that address forced labor.
(2) Not disclosed.</t>
  </si>
  <si>
    <t>(1)*Corning Incorporated (7 October 2019), "Corning Incorporated: Whistleblower Policy", https://s22.q4cdn.com/662497847/files/doc_downloads/governance_documents/2019/07/Whistleblower-Policy_7_10_2019_final.pdf.
*Corning Incorporated (undated), "Code of Conduct", http://q4live.s22.clientfiles.s3-website-us-east-1.amazonaws.com/662497847/files/doc_downloads/code_of_conduct/Corning_Code_of_Conduct.pdf. Accessed 10 February 2020.</t>
  </si>
  <si>
    <t>(1)*Hewlett Packard Enterprise (2019), "2019 Additional Disclosure", https://www.business-humanrights.org/sites/default/files/2020-01%20HPE%20Supplement%20for%20KTC.pdf, p. 4. 
*Hewlett Packard Enterprise, "EthicsPoint", https://secure.ethicspoint.com/domain/media/en/gui/44841/index.html. Accessed 7 January 2020.
*Hewlett Packard Enterprise (undated), "About EthicsPoint", https://secure.ethicspoint.com/domain/media/en/gui/44841/faq.pdf, p. 3. 
(2)*"Statement Pursuant to the California Transparency in Supply Chains Act of 2010 and the UK Modern Slavery Act of 2015", p. 6.
*Hewlett Packard Enterprise (approved 3 April 2019), "Statement Pursuant to the
California Transparency in Supply Chains Act of 2010 and the UK Modern Slavery Act of 2015", https://h20195.www2.hpe.com/V2/GetDocument.aspx?docname=A00005807ENW, p. 5.</t>
  </si>
  <si>
    <t>(1)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It states in its 2020 Additional Disclosure that it  "will require suppliers to immediately stop the violation and takes preventive plans if suppliers were found issues of forced labor and human trafficking". It does not provide details on time frames, responsibilities and investigation and remediation processes.
(2) Not disclosed. The company notes that there are no forced labor cases found in its supply chains, but also does not provide evidence of remediating other labor violations in its supply chains.</t>
  </si>
  <si>
    <t>(1)*Foxconn (2018), "Additional Disclosure", https://www.business-humanrights.org/sites/default/files/2018-04%20KTC%20ICT%20benchmark%20research_Foxconn_v1.xlsx.
*Foxconn (2020), "2020 Additional Disclosure", https://www.business-humanrights.org/sites/default/files/KTC%20ICT%20Benchmark%20Additional%20Disclosure%202020%20-%20Foxconn.pdf, p. 9.
(2) Foxconn (2020), "2020 Additional Disclosure", p. 9.</t>
  </si>
  <si>
    <t xml:space="preserve">(1)*Nokia (13 May 2019), "People and Planet Report 2018", https://www.nokia.com/sites/default/files/2019-05/Nokia_People_and_Planet_Report_2018.pdf, p. 96.
*Nokia (2020), "2020 Additional Disclosure", https://www.business-humanrights.org/sites/default/files/KTC%202020%20ICT%20Benchmark%20-%20Additional%20Disclosure%20-%20Nokia.pdf, p. 9.
*Nokia, "Nokia's Buisiness Ethics Helpline", https://secure.ethicspoint.com/domain/media/en/gui/478/index.html. Accessed 7 February 2020.
(2) Nokia (approved 27 June 2019), "Modern Slavery Statement", https://www.nokia.com/sites/default/files/2019-07/1191-modern-slavery-statement.pdf.
*Nokia (13 May 2019), "People and Planet Report 2018", https://www.nokia.com/sites/default/files/2019-05/Nokia_People_and_Planet_Report_2018.pdf, p. 110 and 113-114. </t>
  </si>
  <si>
    <t xml:space="preserve">(1) *Ericsson (2018) "Sustainability and Corporate Responsibility Report", https://www.ericsson.com/495ba6/assets/local/about-ericsson/sustainability-and-corporate-responsibility/documents/2018/sustainability-and-corporate-responsibility-report-2018.pdf, p. 170.
*Ericsson (2020), "2020 Additional Disclosure", https://www.business-humanrights.org/sites/default/files/KnowTheChain%202020%20ICT%20Benchmark%20-%20Additional%20Disclosure%20-%20Ericsson.pdf, p. 13.
(2)  "2020 Additional Disclosure", p. 14. </t>
  </si>
  <si>
    <t>HP discloses that in 2020 it is rolling out its program to understand how final assembly suppliers are auditing their own suppliers, based on the RBA code (which covers forced labor), to its display and printer suppliers. 
It does not disclose progress against any previous targets.</t>
  </si>
  <si>
    <t xml:space="preserve">*HP (2020), "Additional HP Disclosure for Know The Chain," https://www.business-humanrights.org/sites/default/files/2020-01%20KTC%20HP%20additional%20disclosure.pdf. Accessed 4 February 2020. </t>
  </si>
  <si>
    <t>The company states that its 2025 objective is to audit 100% of high risk suppliers, representing approximately 500 suppliers worldwide. Its audit includes an assessment of forced labor risks.
It does not disclose progress against any previous targets.</t>
  </si>
  <si>
    <t xml:space="preserve">*STMicroelectronics (2020), "Additional Disclosure," https://www.business-humanrights.org/sites/default/files/KnowTheChain%202020%20ICT%20benchmark%20-%20Additional%20Disclosure%20STMicroelectronics.pdf. Accessed 3 February 2020. </t>
  </si>
  <si>
    <r>
      <t>(1) Dell's Supplier Principles state</t>
    </r>
    <r>
      <rPr>
        <sz val="11"/>
        <color theme="5"/>
        <rFont val="Calibri"/>
        <family val="2"/>
        <scheme val="minor"/>
      </rPr>
      <t xml:space="preserve"> </t>
    </r>
    <r>
      <rPr>
        <sz val="11"/>
        <rFont val="Calibri"/>
        <family val="2"/>
        <scheme val="minor"/>
      </rPr>
      <t>that it "expects" its suppliers and their suppliers to comply with the RBA Code of Conduct (its supplier code links to RBA code version 6.0) which covers forced labor, child labor, and discrimination. However, the code limits the right to freedom of association and collective bargaining to conformance with local law.
(2) Yes. Homepage &gt; Corporate Responsibility &gt; (hover over Social Impact) Sustainable Supply Chain &gt; Accountability (Learn more) &gt; RBA Code of Conduct.
(3) The company uses the RBA Code of Conduct, which is reviewed every three years and includes input from RBA members and external stakeholders, as its supplier code of conduct.
(4) The company discloses that its Supplier Principles which include provisions to address forced labor and human trafficking form part of its standard contract language for all suppliers. It also states that new supplier orientations are hosted quarterly, and include training on the full RBA code and the company's vulnerable worker policy. 
(5) Dell discloses that it "expects" its suppliers and their suppliers to comply with the RBA Code of Conduct which has provisions on forced labor and human trafficking.</t>
    </r>
  </si>
  <si>
    <t xml:space="preserve">(1) and (4) Dell (revised December 2017), "Dell Supplier Principles", https://i.dell.com/sites/doccontent/corporate/corp-comm/en/Documents/dell-supplier-principles.pdf, p. 2.
(1) Dell (undated), "Policies and Positions", https://corporate.delltechnologies.com/en-gb/social-impact/reporting/policies-and-positions.htm. Accessed 16 October 2019.
(4) *Dell (July 2019), "Statement Against Slavery and Human Trafficking",  https://i.dell.com/sites/doccontent/corporate/corp-comm/en/Documents/dell-california-trafficking.pdf, p.1.
*Dell (December 2019), "At Dell Technologies, people are a priority," https://blog.dell.com/en-us/at-dell-technologies-people-are-a-priority/. Accessed 3 January 2020. </t>
  </si>
  <si>
    <t xml:space="preserve">(1) Hitachi (2018), "Hitachi Group CSR Procurement Guideline," http://www.hitachi.com/procurement/csr/csr/__icsFiles/afieldfile/2019/07/31/HSC_CSR_GB_E.pdf. Accessed 11 October 2019. 
(4-5) *Hitachi (2018), "Sustainability Report 2018", http://www.hitachi.com/sustainability/download/pdf/en_sustainability2018.pdf, p. 74. Accessed 10 October 2019. 
*Hitachi, "Sustainability Report 2019," http://www.hitachi.com/sustainability/download/pdf/en_sustainability2019_24.pdf, p. 116 and 117. Accessed 3 February 2020. </t>
  </si>
  <si>
    <t xml:space="preserve">(1) Dell discloses that its procurement executives review monthly reports on suppliers that include audit findings with any risks of forced labor and human trafficking and that they "hold suppliers accountable to address the risks". 
In addition, the company reports that its supply chain risk, tools and governance organization has a social and environmental responsibility (SER) team, which "consists of programs and operations teams responsible for reducing the risk of forced labor within the supply chain." It states this team works with procurement and manufacturing, and "includes specialists to monitor and train suppliers." 
(2) Not disclosed. Dell reports that its Board of Directors has an audit comittee, which "reviews updates from a multi-tier system of committees that meet quarterly, headed by the Global Risk and Compliance Council...which embeds risk management into operating processes and provides policy oversight." One such committee is the Enterprise Risk Steering Committee, which the company states coordinates "significant enterprise risk and response across business units, functions and geographies including review and approval of relevant risk management policies, standards and procedures." It states that there is a global enterprise risk assessment process "informed by external emerging risks, but also internal speak up mechanisms, investigations, remediation and continued improvement." However it is not clear that this includes oversight of forced labor risks in supply chains. </t>
  </si>
  <si>
    <t xml:space="preserve">(1) *Dell (July 2019), "Statement Against Slavery and Human Trafficking",  https://i.dell.com/sites/doccontent/corporate/corp-comm/en/Documents/dell-california-trafficking.pdf, p.2. 
*Dell (2020), "Additional Disclosure," https://www.business-humanrights.org/sites/default/files/KnowTheChain%202020%20ICT%20Benchmark%20-%20Additional%20Disclosure%20-%20Dell.pdf. Accessed 3 February 2020. 
(2) *Dell (2020), "Additional Disclosure." </t>
  </si>
  <si>
    <r>
      <t xml:space="preserve">(1) NXP discloses that the supplier code of conduct (which covers forced labor) is "owned by" its sustainability office, and approved by a social responsibility board comprising six executive directors. The company states that its </t>
    </r>
    <r>
      <rPr>
        <b/>
        <sz val="11"/>
        <rFont val="Calibri"/>
        <family val="2"/>
        <scheme val="minor"/>
      </rPr>
      <t>social responsibility board</t>
    </r>
    <r>
      <rPr>
        <sz val="11"/>
        <rFont val="Calibri"/>
        <family val="2"/>
        <scheme val="minor"/>
      </rPr>
      <t xml:space="preserve"> (a body comprised of corporate executives) also meets twice a year to discuss suppliers' performance including in relation to slavery and human trafficking. 
NXP discloses that its </t>
    </r>
    <r>
      <rPr>
        <b/>
        <sz val="11"/>
        <rFont val="Calibri"/>
        <family val="2"/>
        <scheme val="minor"/>
      </rPr>
      <t>social responsibility team</t>
    </r>
    <r>
      <rPr>
        <sz val="11"/>
        <rFont val="Calibri"/>
        <family val="2"/>
        <scheme val="minor"/>
      </rPr>
      <t xml:space="preserve"> is responsible for establishing policies and standards that meet or exceed the requirements of industry groups and customers. It states it is also responsible for conducting supply chain risk assessments with NXP's purchasing group to identify high-risk suppliers, and tracking and verifying suppliers' corrective actions. The team also works with external stakeholders such as NGOs and government agencies on issues such as slavery and human trafficking.
(2) Not disclosed. The company does not disclose board-level oversight including non-executive directors. While it refers to a Social Responsibility board, this is comprised of executive NXP leaders, not independent board directors. The company does disclose a board of directors comprised of non-executive directors but it is not clear that any have oversight of the companies policies on forced labor in supply chains. </t>
    </r>
  </si>
  <si>
    <t xml:space="preserve">(1) *NXP, "Supplier Engagement", https://www.nxp.com/about/about-nxp/about-nxp/corporate-responsibility/engagement/supplier-engagement:SUPPLIER-RESPONSIBILITY. Accessed 16 September 2019. 
*NXP Semiconductors (2019), "2018 Slavery and Human Trafficking Statement", https://www.nxp.com/docs/en/company-information/2018-NXP-MSA.pdf, p. 8. Accessed 4 October 2019. 
(2)  *NXP, "Supplier Engagement",
*NXP (2020), "Additional disclosure," https://www.business-humanrights.org/sites/default/files/KnowTheChain%20ICT%202020%20benchmark%20-%20Additional%20Disclosure%20-%20NXP.pdf. Accessed 4 February 2020. 
*NXP, "NXP Leadership Team," https://www.nxp.com/company/our-company/about-nxp/nxp-leadership-team:NXP-LEADERSHIP. Accessed 4 February 2020. </t>
  </si>
  <si>
    <t>(1) Dell discloses that it “conducts training for supply chain management professionals and manufacturing operations teams on the RBA Code of Conduct.” It discloses that global commodity managers and “other key relationship owners” receive this training and that it is conducted through a combination of in-person training, all-day workshops and online learning and that human trafficking is consistently covered in this training. 
(2) Dell discloses providing training to 811 leaders from 252 of its suppliers' factories in 2018. It discloses that instructors lead training sessions on its social and environmental requirements and on the RBA Code of Conduct. It also discloses that over 350 of its suppliers' factories are registered in its online training platforms which "supplement the RBA e-Learning Academy" and that the topics covered in 2018 include "managing worker feedback" and "working with labor brokers". It also discloses providing on-site training, roundtables, and networking sessions to "allow suppliers to connect with sustainability practitioners and provide deep dives into best practices" and that one of the topics covered in these sessions in 2018 included worker engagement and grievance mechanisms. It further discloses that in 2018 it held three workshops which covered the RBA Code of Conduct and which were attended by representatives from 45 supplier factories. The company also reports that new supplier orientations are hosted quarterly, and include training on the full RBA code and the company's vulnerable woker policy. However, it does not disclose the percentage of suppliers trained.
(3) The company discloses a pilot model which it states it is trialling with two of its larger suppliers "to assess and increase the efficiency of their own supplier audit organizations." It states that examples of what the model includes are a reinforcement of skills for social environmental responsibility focus areas, including capacity building in 2018 and 2019 "reaching auditors who perform multiple functions and have not yet received specific SER training." Other examples include "train-the-trainer" for sub-tier suppliers, and establishing risk assessment processes "and ensure the cascade into other stages of the supply chain to enable targeting of high-risk areas."
[Dell discloses holding workshops on the RBA audit protocols and sharing its own experience monitoring “OSPs”. It further discloses that it “provided suppliers with a self-assessment tool designed to monitor OSPs, audit tools, and included what we learned about closing corrective actions related to OSPs. In 2018, we shared our tools with 45 of our suppliers to support their efforts monitoring OSPs in their supply chain.” However, it is unclear what the company is referring to as “OSPs” and it does not seem to provide capacity-building for its suppliers to self-manage their supply chains.]</t>
  </si>
  <si>
    <t xml:space="preserve">(1) Dell (July 2019), "Statement Against Slavery and Human Trafficking",  https://i.dell.com/sites/doccontent/corporate/corp-comm/en/Documents/dell-california-trafficking.pdf, p.2.
(2) *Dell (2018), "Supply Chain Sustainability Progress", https://corporate.delltechnologies.com/content/dam/delltechnologies/assets/corporate/pdf/progress-made-real-reports/scs-report-2018.pdf, pp. 4 and 11.
*Dell (December 2019), "At Dell Technologies, people are a priority," https://blog.dell.com/en-us/at-dell-technologies-people-are-a-priority/. Accessed 3 January 2020. 
(3) *"Supply Chain Sustainability Progress", p. 11.
*Dell (December 2019), "At Dell Technologies, people are a priority," https://blog.dell.com/en-us/at-dell-technologies-people-are-a-priority/. Accessed 3 January 2020. </t>
  </si>
  <si>
    <t xml:space="preserve">(1) The company states that in 2016, it held a four-part webinar for employees responsible for procurement and human resources in Southeast Asia, because "the risk of forced labor is expected to be higher." It states that it invited speakers from NGOs and "businesses implementing advanced countermeasures were invited to lead the webinars." [It is assumed that the countermeasures refer to measures taken to address forced labor risks.] The company also states that it has developed an e-learning program for its employees which draws on specific case studies to convey "the importance of preventing forced labor and human trafficking problems before they occur." 
(2) Hitachi reports that it organizes procurement seminars for "information sharing and building capacity purpose." It reports that a procurement seminar in 2019 included "fundamental CSR philosophy, the CSR audit situation...and Hitachi's related policies." It is assumed that this includes its CSR Procurement Guidelines. However it is not clear what percentage of the company's first-tier suppliers have been trained on forced labor. 
(3) Not disclosed. Hitachi reports holding procurement seminars but it is not clear that this includes suppliers below the first-tier, or focus for first-tier suppliers on how to cascade policies to the next tier of suppliers. </t>
  </si>
  <si>
    <t xml:space="preserve">(1) *Hitachi (2018), "Sustainability Report 2018", http://www.hitachi.com/sustainability/download/pdf/en_sustainability2018.pdf, p. 55. Accessed 10 October 2019.
(2) *Hitachi (2020), "Additional Disclosure," https://www.business-humanrights.org/sites/default/files/KTC%20ICT%20Benchmark%20Additional%20Disclosure%202020%20-%20Hitachi.pdf. Accessed 3 February 2020. 
*Hitachi, "Sustainability Report 2019," http://www.hitachi.com/sustainability/download/pdf/en_sustainability2019_24.pdf, p. 117. Accessed 3 February 2020. 
</t>
  </si>
  <si>
    <t xml:space="preserve">(1) *HP (March 2019), "Modern Slavery Act Transparency Statement", https://h20195.www2.hp.com/V2/GetDocument.aspx?docname=c05388050, p. 6. Accessed 5 September 2019. 
*HP (2019), "Sustainable Impact Report 2018", http://h20195.www2.hp.com/v2/GetDocument.aspx?docname=c06293935, p. 74. Accessed 9 September 2019. 
(2) *HP (March 2019), "Modern Slavery Act Transparency Statement", https://h20195.www2.hp.com/V2/GetDocument.aspx?docname=c05388050, p. 6. Accessed 5 September 2019. 
*HP (2019), "Sustainable Impact Report 2018", p. 73 and 83. 
(3) *HP (2020), "Additional HP Disclosure for Know The Chain," https://www.business-humanrights.org/sites/default/files/2020-01%20KTC%20HP%20additional%20disclosure.pdf. Accessed 4 February 2020. 
* HP (2019), "Sustainable Impact Report 2018", p. 74. </t>
  </si>
  <si>
    <t>(1) Not disclosed.
(2) Canon discloses that it has committed to membership of the Responsible Business Alliance, which includes focus on eradicating forced labor. It does not disclose how it actively participates in this initiative. 
[Canon reports that it is a member of the Responsible Minerals Initiative, Japan Electronics and Information Technology Industries Association (JEITA), World Business Council for Sustainable Development,  CSR Europe, Council for Better Corporate Citizenship. 
It does not disclose details of its engagement with these initiatives, and does not disclose whether forced labor is addressed through such engagements.]</t>
  </si>
  <si>
    <t xml:space="preserve">*Canon (2017), "KnowTheChain engagement questions", https://www.business-humanrights.org/sites/default/files/KnowTheChain%20-%20ICT%20Sector%20Engagement%20Questions_Canon.pdf. Accessed 29 August 2019. 
*Canon (December 2019), "Canon commits to membership of the Responsible Business Alliance," https://global.canon/en/csr/news/20191225.html. Accessed 3 February 2020. </t>
  </si>
  <si>
    <t xml:space="preserve">(1)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2. Accessed 5 September 2019. 
*HP (2019), "Sustainable Impact Report 2018", http://www8.hp.com/h20195/v2/GetPDF.aspx/c06293935.pdf, p. 74. Accessed 6 September 2019. </t>
  </si>
  <si>
    <t xml:space="preserve">(1) Not disclosed.
(2) Microchip discloses that it has joined the Responsible Business Alliance as of January 2020. The company does not yet report on how it actively participates in this initiative. </t>
  </si>
  <si>
    <t xml:space="preserve">Microchip (January 2020), "Microchip joins Responsible Business Alliance (RBA) - the global industry coalition dedicated to corporate social responsibility," https://www.microchip.com/en/pressreleasepage/microchip-joins-responsible-business-alliance. Accessed 4 February 2020. </t>
  </si>
  <si>
    <t>(1) Not disclosed. NXP discloses that it works with Elevate's workplace of choice program on foreign migrant worker protection. It states that the program is helping to assess its Malaysian facility. However, this appears to take place within the company's own operations only. 
NXP also reports that it engages with Verite, but it is not clear whether this engagement involves the company's supply chains. The company also does not report engagement with local stakeholders on forced labor. 
[NXP states that it is a member of the Global Business Initiative, through which it engages with governments and civil society on human rights and alignment with the UN Guiding Principles but does not disclose any focus on forced labor. It also reports that it joined the European Partnership for Responsible Minerals, which is a partnership with governments, NGOs, and the private sector "aiming to increase the demand for responsibly sourced minerals" and improving human rights and working conditions in mining areas, but does not disclose how the initiative addresses forced labor specifically.]
[In addition it reports that its representatives speak at modern slavery and human rights conferences, such as the United Nations Forum on Business and Human Rights "on the topic of human rights due diligence across value chains" and the Modern Slavery Convention in London, and the Consumer Goods Forum on Ethical Recruitment in Singapore. However beyond  conferences targeted at peers, it is not clear how it engaged local stakeholders such as NGOs, unions, etcin contexts in which its suppliers operate.]
(2) NXP discloses that it is a full member of the Responsible Business Alliance, and has been elected to the Board of Directors. It discloses participating in RBA conferences such as the launch of the Responsible Labor Initiative, outreach meetings, and forced labor events. 
The company also reports that it is a member of the Global Business Coalition against Human Trafficking, which it states is a global coalition of companies committed to eradicating human trafficking in supply chains, including forced labor. It reports this is a forum for sharing best practices.</t>
  </si>
  <si>
    <t>(1-2) *NXP Semiconductors (2018), "2017 Slavery and Human Trafficking Statement", https://www.nxp.com/docs/en/supporting-information/HUMAN-TRAFICKING-STATEMENT-2017.pdf, pp. 7-8. Accessed 16 September 2019. 
*NXP Semiconductors (2019), "2018 Slavery and Human Trafficking Statement", https://www.nxp.com/docs/en/company-information/2018-NXP-MSA.pdf, p. 11 and 12. Accessed 4 February 2020. 
*NXP (2020), "Additional disclosure," https://www.business-humanrights.org/sites/default/files/KnowTheChain%20ICT%202020%20benchmark%20-%20Additional%20Disclosure%20-%20NXP.pdf. Accessed 4 February 2020.</t>
  </si>
  <si>
    <t xml:space="preserve">(1) Not disclosed. STMicroelectronics states that participating in initiatives such as the RBA and Enterprises pour les Droits de l'Homme enables it to "work with customers and suppliers to take the lead on understanding and addressing our risks in regions where we operate" but does not disclose examples of how it has worked with NGOs to address supply chain forced labor risks in local contexts. 
(2) The company discloses that it is a member of the RBA since 2005. However, it does not disclose detail on how it actively participates in this initiative to address forced labor risks. </t>
  </si>
  <si>
    <t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39. Accessed 1 October 2019. 
(2)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t>
  </si>
  <si>
    <t>(1) NXP discloses a supplier list comprising 98% of its procurement expenditure for 2018. It includes the names, but not addresses, of its suppliers. 
(2) In its conflict minerals report, NXP discloses a list of smelters and refiners of 3TG in its supply chains. 
(3) NXP discloses that it is a member of the Responsible Minerals Initiative. It also discloses a list of the countries of origin for 3TG in its supply chains. 
(4) The company states that during audits in 2018, 559 workers were interviewed, of which 33% were male and 67% were female. In 2017, the company disclosed that the total number of workers was approximately 31,000. 
[The company's audit operations manual states that as part of worker interviews the company records the gender breakdown; age range of interviewed workers and length of service; the shift they are working; whether they attended freely; whether they were coerced; and any issues of privacy. However, the company does not disclose all of this information.]</t>
  </si>
  <si>
    <t xml:space="preserve">(1) Not disclosed. Qualcomm reports a list of the names (but not addresses) of its nine "primary" semiconductor manufacturing suppliers, comprising nine suppliers and states that they are in the Asia-Pacific region. It is not clear what percentage of the company's spend this covers (nor a full list of sourcing countries). 
[The company also states that most of its foundry, semiconductor assembly and test suppliers are in the Asia-Pacific region.] 
(2) Qualcomm discloses a list of smelters and refiners in its supply chains, including the countries in which they are based.
(3) Qualcomm states that it is a member of the Responsible Minerals Initiative, and as such works on tracing its raw materials. However, it does not disclose the sourcing countries of raw materials at risk of forced labor. 
(4) Not disclosed. The company reports that through RBA instruments such as self-assessment questionnaires, it assesses suppliers' workforce including gathering information on gender and age, and whether there are migrant or student workers. However, it does not disclose any data points on this information. </t>
  </si>
  <si>
    <t xml:space="preserve">(1) *Qualcomm, "Supply Chain Management", https://www.qualcomm.com/company/sustainability/priorities/sustainable-product-design/supply-chain-management. Accessed 23 August 2019.  
*Qualcomm (2018), "2018 Sustainability Report", https://www.qualcomm.com/media/documents/files/2018-qualcomm-sustainability-report.pdf, p. 5. Accessed 23 August 2019. 
*Qualcomm (2020), "Additional disclosure," https://www.business-humanrights.org/sites/default/files/KTC%202020%20ICT%20benchmark%20-%20Additional%20Disclosure%20-%20Qualcomm.pdf. Accessed 3 February 2020. 
(2-3) Qualcomm (2018), "Conflict Minerals Report", https://www.qualcomm.com/media/documents/files/2018-conflict-minerals-report.pdf. Accessed 23 August 2019. 
(4) Qualcomm (2018), "Further additional disclosure", https://www.business-humanrights.org/sites/default/files/KTC%20ICT_Additional%20disclosure%202018%20Qualcomm%202.pdf. Accessed 27 August 2019. </t>
  </si>
  <si>
    <t xml:space="preserve">(1) HP discloses that it assesses emerging risks in its supply chains at global, regional, and local levels. It uses information from its supplier monitoring program, worker engagement, its stakeholder network, and other external sources to look for risks of forced labor and human trafficking. It reports that it engages with stakeholders through interviews and capability building, including industry bodies, governments, socially responsible investors, and NGOs to understand risks of forced labor. It also refers to external data including research, reports, indices from governments and reputable research institutions. It considers risk indicators for forced labor to be the employment of vulnerable groups, the use of third party agent in the recruitment or management of workers, and supplier operations in at-risk geographic areas. The company specifies that it has direct business relationships with suppliers that represent up to four tiers of manufacturing "including materials, components, sub-assemblies, branded components, and final assembly suppliers" and states all these tiers are included in its supplier risk assessment program. 
HP states that its foreign migrant worker risk assessment for manufacturing suppliers considers where the supplier is based, the manufacturing process, supplier reputational and business information, and external stakeholder information. 
(2) HP discloses that it believes foreign migrant workers are especially at risk "for exploitative labor practices and forced labor." It also notes that student dispatch workers in its supply chains may be more vulnerable to risks of modern slavery. 
Additionally, the company states that forced labor risks occur through the recruitment process, highlighting that labor agents may withhold workers' documentation, charge fees, "give deceptive information, and provide contracts that foreign worker cannot understand."
The company states that its supplier risk assessment program includes multiple tiers of its supply chains but does not specify which tiers of its supply chain it has identified forced labor risks in. </t>
  </si>
  <si>
    <t xml:space="preserve">(1) *HP, "CA Transparency in Supply Chains Act of 2010," http://h20195.www2.hp.com/V2/GetDocument.aspx?docname=c06009255, pp. 1-2.
*HP (March 2019), "Modern Slavery Act Transparency Statement", https://h20195.www2.hp.com/V2/GetDocument.aspx?docname=c05388050, p. 2. Accessed 5 September 2019. 
*HP (2020), "Additional HP Disclosure for Know The Chain," https://www.business-humanrights.org/sites/default/files/2020-01%20KTC%20HP%20additional%20disclosure.pdf. Accessed 4 February 2020. 
(2) *HP (March 2019), "Modern Slavery Act Transparency Statement", p. 3.
*HP, "People: Labor", https://www8.hp.com/us/en/hp-information/global-citizenship/society/capabilitybuilding.html?jumpid=in_r138_us/en/corp/supplier_ser_requirements/in-page-nav/labor. Accessed 9 September 2019. 
*HP (2020), "Additional HP Disclosure for Know The Chain." </t>
  </si>
  <si>
    <r>
      <t xml:space="preserve">(1) NXP discloses that all of its approximately 10,000 suppliers are included in its annual risk assessment. It reports that it uses Maplecroft data to identify countries with human rights issues including forced labor and migrant worker index. It states that it also analyzes which suppliers are critical to its products and annual spend. NXP also reports that it engages with Versik Maplecroft and Verité Cumulus as part of the risk assessment annually, which provides it with an overview of inherent risk and predictive models including for forced labor. [It states Cumulus maps the company's labor agencies, though it is not clear that this refers to labor agencies used by the company's suppliers.]
NXP reports that both geographic risk and product risk are taken into account. Countries where suppliers are based which have weak regulations and inadequate enforcement of labor rights will be assigned a risk score. Use of foreign migrant workers will also factor into the geographic risk. It states that product risk includes an assessment of the materials used. These risk scores are updated on an annual basis. 
(2) The company states that its high-risk suppliers are in Asia, and the top three high risk countries are </t>
    </r>
    <r>
      <rPr>
        <b/>
        <sz val="11"/>
        <rFont val="Calibri"/>
        <family val="2"/>
        <scheme val="minor"/>
      </rPr>
      <t>Thailand, China</t>
    </r>
    <r>
      <rPr>
        <sz val="11"/>
        <rFont val="Calibri"/>
        <family val="2"/>
        <scheme val="minor"/>
      </rPr>
      <t xml:space="preserve">, and </t>
    </r>
    <r>
      <rPr>
        <b/>
        <sz val="11"/>
        <rFont val="Calibri"/>
        <family val="2"/>
        <scheme val="minor"/>
      </rPr>
      <t>Malaysia</t>
    </r>
    <r>
      <rPr>
        <sz val="11"/>
        <rFont val="Calibri"/>
        <family val="2"/>
        <scheme val="minor"/>
      </rPr>
      <t xml:space="preserve">. 
For foreign migrant workers specifically, the company states that suppliers in Taiwan, China, Malaysia, </t>
    </r>
    <r>
      <rPr>
        <b/>
        <sz val="11"/>
        <rFont val="Calibri"/>
        <family val="2"/>
        <scheme val="minor"/>
      </rPr>
      <t>Singapore</t>
    </r>
    <r>
      <rPr>
        <sz val="11"/>
        <rFont val="Calibri"/>
        <family val="2"/>
        <scheme val="minor"/>
      </rPr>
      <t xml:space="preserve"> and </t>
    </r>
    <r>
      <rPr>
        <b/>
        <sz val="11"/>
        <rFont val="Calibri"/>
        <family val="2"/>
        <scheme val="minor"/>
      </rPr>
      <t>Korea</t>
    </r>
    <r>
      <rPr>
        <sz val="11"/>
        <rFont val="Calibri"/>
        <family val="2"/>
        <scheme val="minor"/>
      </rPr>
      <t xml:space="preserve"> are marked as at-risk. 
NXP also discloses that the most critical human rights issues in its business, including supply chains, include </t>
    </r>
    <r>
      <rPr>
        <b/>
        <sz val="11"/>
        <rFont val="Calibri"/>
        <family val="2"/>
        <scheme val="minor"/>
      </rPr>
      <t>no fees, contracts, and retention of passports</t>
    </r>
    <r>
      <rPr>
        <sz val="11"/>
        <rFont val="Calibri"/>
        <family val="2"/>
        <scheme val="minor"/>
      </rPr>
      <t xml:space="preserve">. 
NXP also states that </t>
    </r>
    <r>
      <rPr>
        <b/>
        <sz val="11"/>
        <rFont val="Calibri"/>
        <family val="2"/>
        <scheme val="minor"/>
      </rPr>
      <t>passport retention by labor brokers of migrant workers in Malaysia</t>
    </r>
    <r>
      <rPr>
        <sz val="11"/>
        <rFont val="Calibri"/>
        <family val="2"/>
        <scheme val="minor"/>
      </rPr>
      <t xml:space="preserve"> is commonplace, and that the use of recruitment and labor agencies increases the risk of forced labor. 
In its 2020 additional disclosure, the company points to risks of forced labor and other forms of modern slavery by </t>
    </r>
    <r>
      <rPr>
        <b/>
        <sz val="11"/>
        <rFont val="Calibri"/>
        <family val="2"/>
        <scheme val="minor"/>
      </rPr>
      <t>sub-tier labor agents in Indonesia</t>
    </r>
    <r>
      <rPr>
        <sz val="11"/>
        <rFont val="Calibri"/>
        <family val="2"/>
        <scheme val="minor"/>
      </rPr>
      <t>. It identifies this as a sending country of foreign migrant workers, and its video identifies risks of passport retention and excessive working hours. 
[NXP discloses that it has identified risks within its mineral supply chains and states this is "multi-level tiered well below NXP's supply chain" and that it works with sub-suppliers to address the risks it has identified. It does not specify that forced labor has been identified as a risk.]</t>
    </r>
  </si>
  <si>
    <t xml:space="preserve">(1-2) *NXP Semiconductors (2018), "2017 Slavery and Human Trafficking Statement", https://www.nxp.com/docs/en/supporting-information/HUMAN-TRAFICKING-STATEMENT-2017.pdf, p. 14 and 17. Accessed 16 September 2019. 
*NXP Semiconductors (2019), "2018 Slavery and Human Trafficking Statement", https://www.nxp.com/docs/en/company-information/2018-NXP-MSA.pdf, p. 21, 22, and 10. Accessed 4 October 2019. 
*NXP (2020), "Additional disclosure," https://www.business-humanrights.org/sites/default/files/KnowTheChain%20ICT%202020%20benchmark%20-%20Additional%20Disclosure%20-%20NXP.pdf. Accessed 4 February 2020.
*NXP, "Corporate Responsibility: NXP's Ethical Recruiting Documentary," https://www.nxp.com/company/our-company/about-nxp/corporate-responsibility:CORP_SOCIAL_RESP. Accessed 4 February 2020. </t>
  </si>
  <si>
    <t xml:space="preserve">(1) *Dell (2017), "Responsible Sourcing: Raw Materials Sourcing Report", https://i.dell.com/sites/doccontent/corporate/corp-comm/en/Documents/sourcing-report.pdf?newtab=true, pp. 3-4 and 6-8.
*Dell (2018), "Supply Chain Sustainability Progress", https://corporate.delltechnologies.com/content/dam/delltechnologies/assets/corporate/pdf/progress-made-real-reports/scs-report-2018.pdf, p. 19.
*Dell, "Conflict Minerals Report," https://www.sec.gov/Archives/edgar/data/1571996/000157199619000022/exhibit101.htm. Accessed 9 January 2020. 
*Dell, "Responsible Sourcing Policy," http://i.dell.com/sites/doccontent/corporate/corp-comm/en/Documents/conflict-minerals-policy.pdf?newtab=true. Accessed 9 January 2020.
(3) *Dell (revised December 2017), "Dell Supplier Principles", https://i.dell.com/sites/doccontent/corporate/corp-comm/en/Documents/dell-supplier-principles.pdf, p. 5.
*Dell (December 2019), "At Dell Technologies, people are a priority," https://blog.dell.com/en-us/at-dell-technologies-people-are-a-priority/. Accessed 3 January 2020. </t>
  </si>
  <si>
    <t xml:space="preserve">(1) *Hitachi, "Sustainability Report 2019," http://www.hitachi.com/sustainability/download/pdf/en_sustainability2019_24.pdf, p. 118 and 119. Accessed 3 February 2020. 
*Hitachi, "Hitachi Group Codes of Conduct", http://www.hitachi.com/corporate/about/conduct/pdf/conduct_e.pdf. Accessed 15 October 2019. </t>
  </si>
  <si>
    <t xml:space="preserve">*Microchip (2019), "Specialized Disclosure Report", http://ww1.microchip.com/downloads/en/DeviceDoc/Form%20SD%20and%20CMR%20as%20filed%205-31-2019%20(Conflict%20Minerals).pdf. Accessed 20 August 2019. 
*Microchip, "Sustainability Report 2018," http://ww1.microchip.com/downloads/en/Legal_Documents/2018%20Microchip%20Sustainability%20Report.pdf, p. 31. Accessed 10 February 2020. </t>
  </si>
  <si>
    <t xml:space="preserve">(1) *NXP Semiconductors (2018), "2017 Slavery and Human Trafficking Statement", https://www.nxp.com/docs/en/supporting-information/HUMAN-TRAFICKING-STATEMENT-2017.pdf, p. 14. Accessed 16 September 2019. 
*NXP (February 2019), "NXP's responsibly sourced minerals policy", https://www.nxp.com/docs/en/supporting-information/NXP-STATEMENT-CONFLICT-MINERALS.pdf, p. 13. Accessed 18 September 2019. 
*NXP, "Conflict Minerals", https://www.nxp.com/about/about-nxp/about-nxp/corporate-responsibility/conflict-minerals:CONFLICT-MINERALS. Accessed 18 September 2019. 
*NXP (2019), "Conflict Minerals Report 2018", https://www.nxp.com/docs/en/nxp/supporting-information/NXP-SEC-EXCHANGE.pdf. Accessed 17 September 2019. 
(2-3) *NXP Semiconductors (2018), "2017 Slavery and Human Trafficking Statement", p. 14. 
*NXP Semiconductors (2019), "2018 Slavery and Human Trafficking Statement", https://www.nxp.com/docs/en/company-information/2018-NXP-MSA.pdf, p. 25 and 28. Accessed 4 October 2019. 
*NXP, "Supplier scorecard criteria", https://www.business-humanrights.org/sites/default/files/2%20NXP%20Score%20Card%20Criteria.pdf. Accessed 18 September 2019.
(4) NXP Semiconductors (2019), "2018 Slavery and Human Trafficking Statement", p. 25.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</si>
  <si>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*STMicroelectronics (2018), "Conflict Minerals Report 2017," https://investors.st.com/static-files/0f4c2f2c-cc5b-4b87-a314-0127910907f2. Accessed 2 October 2019. </t>
  </si>
  <si>
    <t>Dell discloses in its Supplier Principles that compliance with these principles, which include provisions on forced labor "is a condition of doing business with Dell". Dell discloses that its “supplier governance begins with a thorough review of potential suppliers and partners prior to onboarding” that includes site surveys and manufacturing qualification. It states that the assessment includes an evaluation of factors that indicate risks of forced labor, and if a supplier is classified as high risk, they complete an audit based on the RBA code of conduct as part of the qualification process. It states that if a supplier does not meet the requirements, it works with them to improve their performance and complete corrective actions. However, it does not disclose outcomes of this process.</t>
  </si>
  <si>
    <t xml:space="preserve">*Dell (2018), "Dell Supply Chain Assurance", https://i.dell.com/sites/csdocuments/CorpComm_Docs/en/supply-chain-assurance.pdf?newtab=true, p. 3.
*Dell (revised December 2017), "Dell Supplier Principles", https://i.dell.com/sites/doccontent/corporate/corp-comm/en/Documents/dell-supplier-principles.pdf, p. 1.
*Dell (2020), "Additional Disclosure," https://www.business-humanrights.org/sites/default/files/KnowTheChain%202020%20ICT%20Benchmark%20-%20Additional%20Disclosure%20-%20Dell.pdf. Accessed 3 February 2020. 
</t>
  </si>
  <si>
    <t xml:space="preserve">*HP (2019), "Sustainable Impact Report 2018", http://www8.hp.com/h20195/v2/GetPDF.aspx/c06293935.pdf, p. 81. Accessed 6 September 2019. 
*HP (2016), "Supply chain responsibility: our approach," http://www8.hp.com/h20195/v2/getpdf.aspx/c04945685.pdf, p. 5, 3. Accessed 9 September 2019.
*HP (2020), "Additional HP Disclosure for Know The Chain," https://www.business-humanrights.org/sites/default/files/2020-01%20KTC%20HP%20additional%20disclosure.pdf. Accessed 4 February 2020. </t>
  </si>
  <si>
    <t xml:space="preserve">Microchip, "Sustainability Report 2018," http://ww1.microchip.com/downloads/en/Legal_Documents/2018%20Microchip%20Sustainability%20Report.pdf, p. 32. Accessed 10 February 2020.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</si>
  <si>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70 and 77. Accessed 1 October 2019. 
*STMicroelectronics (2020), "Additional Disclosure," https://www.business-humanrights.org/sites/default/files/KnowTheChain%202020%20ICT%20benchmark%20-%20Additional%20Disclosure%20STMicroelectronics.pdf. Accessed 3 February 2020. </t>
  </si>
  <si>
    <r>
      <t xml:space="preserve">(1) HP discloses that it has purchasing agreements or purchase order terms and conditions in place with direct suppliers, which requires them to comply with regulations on forced labor and human trafficking as specified in its supplier code of conduct. However, it does not disclose the contract language and the supplier code of conduct limits the right to freedom of association to conformance with local law only. 
(2) Not disclosed. The company states the percentage of suppliers with such contracts may vary as it onboards new suppliers and terminates others. 
(3) The company's </t>
    </r>
    <r>
      <rPr>
        <sz val="11"/>
        <color theme="9"/>
        <rFont val="Calibri"/>
        <family val="2"/>
        <scheme val="minor"/>
      </rPr>
      <t>foreign migrant worker standard requires suppliers to have direct contracts with recruitment agents which include adherence to the HP supplier code of conduct</t>
    </r>
    <r>
      <rPr>
        <sz val="11"/>
        <rFont val="Calibri"/>
        <family val="2"/>
        <scheme val="minor"/>
      </rPr>
      <t xml:space="preserve">. However, the supplier code of conduct limits the right to freedom of association to conformance with local law only, and this appears to apply to agencies only rather than lower-tier suppliers. </t>
    </r>
  </si>
  <si>
    <t xml:space="preserve">(1) HP, "CA Transparency in Supply Chains Act of 2010," http://h20195.www2.hp.com/V2/GetDocument.aspx?docname=c06009255, p. 3. 
(2) *HP (2020), "Additional HP Disclosure for Know The Chain," https://www.business-humanrights.org/sites/default/files/2020-01%20KTC%20HP%20additional%20disclosure.pdf. Accessed 4 February 2020. 
(3) HP (2015), "HP Supply Chain Foreign Migrant Worker Standard", http://h20195.www2.hp.com/V2/GetDocument.aspx?docname=c04484646. Accessed 6 September 2019. </t>
  </si>
  <si>
    <t>(1) NXP discloses that in 2015 it introduced language into supplier contracts which requires them to comply with the supplier code of conduct which covers forced labor and other ILO core labor standards, but limits the right to freedom of association to conformance with local law only. 
(2) Not disclosed. The company states that 99% of its suppliers have signed the supplier code of conduct conformity statement, but does not disclose the percentage of contracts which include the code. 
(3) Not disclosed. In its auditable standards, NXP states that it is a minimum requirement that "ethic business policies are incorporated into contracts (or similar) with suppliers and onsite contractors." This appears to refer to business ethics rather than policies relating to forced labor and other labor rights standards (the standard refers to bribery, corruption, extortion and embezzlement).</t>
  </si>
  <si>
    <t xml:space="preserve">(1) NXP, "Supplier Engagement", https://www.nxp.com/about/about-nxp/about-nxp/corporate-responsibility/engagement/supplier-engagement:SUPPLIER-RESPONSIBILITY. Accessed 16 September 2019. 
(2) NXP Semiconductors (2018), "2017 Slavery and Human Trafficking Statement", https://www.nxp.com/docs/en/supporting-information/HUMAN-TRAFICKING-STATEMENT-2017.pdf, p. 14. Accessed 16 September 2019. 
(3) NXP (2018), "NXP Auditable Standards on Social Responsibility," https://www.nxp.com/docs/en/supporting-information/NXP-Auditable-Standards-on-Social-esponsibility.pdf, p. 83. Accessed 4 February 2020. </t>
  </si>
  <si>
    <t xml:space="preserve">(1) Qualcomm discloses its purchase order terms and conditions, which include a clause requiring suppliers to comply with the supplier code of conduct (RBA Code version 6). The RBA code incorporates forced labor, child labor and non-discrimination, but limits the right to freedom of association and collective bargaining to conformance with local law.
(2) The company reports that 100% of its supplier contracts require conformance to the supplier code of conduct. It states this includes the top 90% of its product-related spend. While the company's supplier code incorporates forced labor, child labor and non-discrimination, it limits the right to freedom of association and collective bargaining to conformance with local law. 
(3) Not disclosed. Qualcomm states that its code requirements include that suppliers shall require next-tier suppliers to acknowledge and implement the code, but does not report that it is required to be integrated into their contracts with next-tier suppliers. </t>
  </si>
  <si>
    <t xml:space="preserve">(1) Qualcomm (1 February 2019), "Qualcomm terms and conditions of purchase", https://sp.qualcomm.com/procurement/TandC/QCOM_GTC_of_Purchase.pdf, p. 19. Accessed 23 August 2019. 
(2-3) *Qualcomm (2020), "Additional disclosure," https://www.business-humanrights.org/sites/default/files/KTC%202020%20ICT%20benchmark%20-%20Additional%20Disclosure%20-%20Qualcomm.pdf. Accessed 3 February 2020. </t>
  </si>
  <si>
    <t xml:space="preserve">(1) STMicroelectronics reports that the RBA code is integrated into contracts. The RBA Code covers forced labor, child labor, and discrimination. However, the code limits the right to freedom of association and collective bargaining to conformance with local law.
(2) Not disclosed. The company states that 93% of material supplier and 89% of equipment and parts suppliers have signed an agreement to comply with the RBA code, but it is not clear that this refers to supplier contracts. 
(3) Not disclosed. It discloses that suppliers commit to deploying the RBA code, and they are required to deploy it to their suppliers, but does not comment on whether they are required to integrate the code into contracts. </t>
  </si>
  <si>
    <t xml:space="preserve">*STMicroelectronics (2020), "Additional Disclosure," https://www.business-humanrights.org/sites/default/files/KnowTheChain%202020%20ICT%20benchmark%20-%20Additional%20Disclosure%20STMicroelectronics.pdf. Accessed 3 February 2020.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*STMicroelectronics (2019), "2019 Sustainability Report", https://www.st.com/content/ccc/resource/corporate/financial/quarterly_report/group0/ed/d9/47/32/a4/d6/42/01/ST_Sustainability_Report_2019/files/ST_Sustainability_Report_2019.pdf/_jcr_content/translations/en.ST_Sustainability_Report_2019.pdf, p. 77. Accessed 1 October 2019. </t>
  </si>
  <si>
    <r>
      <t xml:space="preserve">(1) </t>
    </r>
    <r>
      <rPr>
        <sz val="11"/>
        <color theme="9"/>
        <rFont val="Calibri"/>
        <family val="2"/>
        <scheme val="minor"/>
      </rPr>
      <t xml:space="preserve">Dell discloses holding a workshop for suppliers in 2018 to which it "invited a supplier skilled in managing risks associated with labor agents to present on their practices". </t>
    </r>
    <r>
      <rPr>
        <sz val="11"/>
        <rFont val="Calibri"/>
        <family val="2"/>
        <scheme val="minor"/>
      </rPr>
      <t>It disclosed that this supplier emphasised how direct hiring of workers reduces risks of excessive fees being charged to migrant workers. However, it does not disclose a policy requiring direct employment in its supply chains.
(2) Not disclosed. Dell discloses that its supplier audits include monitoring suppliers' management and oversight of their own suppliers "with a particular emphasis on labor brokers". However, it does not explicitly disclose requiring employment and recruitment agencies used by its suppliers to respect the ILO core labor standards.
In its 2020 additional disclosure, the company states "suppliers are to cascade RBA requirements down to their suppliers (including labor agents) per the management systems section of the RBA code." However it is not clear within the company's supplier principles or vulnerable worker policy that labor agents are required to comply. 
(3) Not disclosed.</t>
    </r>
  </si>
  <si>
    <t xml:space="preserve">(1) Dell (2018), "Supply Chain Sustainability Progress", https://corporate.delltechnologies.com/content/dam/delltechnologies/assets/corporate/pdf/progress-made-real-reports/scs-report-2018.pdf, p. 11.
(2)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*Dell, "Human Rights and Labor Policy Statement," https://i.dell.com/sites/doccontent/corporate/corp-comm/en/Documents/human-rights-labor.pdf. Accessed 3 February 2020. </t>
  </si>
  <si>
    <t xml:space="preserve">*HP (2015), "HP Supply Chain Foreign Migrant Worker Standard", http://h20195.www2.hp.com/V2/GetDocument.aspx?docname=c04484646. Accessed 6 September 2019. </t>
  </si>
  <si>
    <t xml:space="preserve">(1) Not disclosed. The company reports that it has sought to eliminate outsourcing agents "and work directly with source country agents." However, it is unclear that these efforts relate to the company's supply chains. 
(2-3) Not disclosed. STMicroelectronics states that suppliers commit to deploying the RBA code but does not comment on whether recruitment and employment agencies are required to comply.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</si>
  <si>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t>
  </si>
  <si>
    <r>
      <t>(1) HP's foreign migrant worker standard states that foreign migrant workers shall not be required to pay for employment, and the costs and fees associated with recruitment (including travel and processing) should be covered by the supplier. 
(2) The company's foreign migrant worker standard states that suppliers should pay the costs of recruitment directly wherever possible, and where it is not possible or where the worker is legally required to pay a fee, the worker should be reimbursed "as soon as practicable upon arrival, but no later than one month after the worker's arrival in the receiving country." HP reports that it has "confirmed" remediation to more than 1000 workers in its operations and supply chains "including more than $1.2 million USD in repayments."</t>
    </r>
    <r>
      <rPr>
        <sz val="11"/>
        <color theme="5"/>
        <rFont val="Calibri"/>
        <family val="2"/>
        <scheme val="minor"/>
      </rPr>
      <t xml:space="preserve"> </t>
    </r>
    <r>
      <rPr>
        <sz val="11"/>
        <rFont val="Calibri"/>
        <family val="2"/>
        <scheme val="minor"/>
      </rPr>
      <t xml:space="preserve">
</t>
    </r>
    <r>
      <rPr>
        <sz val="11"/>
        <color theme="9"/>
        <rFont val="Calibri"/>
        <family val="2"/>
        <scheme val="minor"/>
      </rPr>
      <t xml:space="preserve">It also provides some information on how it works to prevent payment of fees: It reports that it works to build suppliers' capabilities through partnering with external organizations "that can provide guidance on the ethical management of recruiting foreign migrant workers" and states that this can involve the external organization conducting their own worker interviews, reviewing documentation, and researching migration costs. </t>
    </r>
  </si>
  <si>
    <t xml:space="preserve">(1) HP (2015), "HP Supply Chain Foreign Migrant Worker Standard", http://h20195.www2.hp.com/V2/GetDocument.aspx?docname=c04484646. Accessed 6 September 2019. 
(2) *HP (March 2019), "Modern Slavery Act Transparency Statement", https://h20195.www2.hp.com/V2/GetDocument.aspx?docname=c05388050, p. 6. Accessed 5 September 2019. 
*HP (2020), "Additional HP Disclosure for Know The Chain," https://www.business-humanrights.org/sites/default/files/2020-01%20KTC%20HP%20additional%20disclosure.pdf. Accessed 4 February 2020. </t>
  </si>
  <si>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Qualcomm discloses that 100% of suppliers disclosed in their RBA self-assessment questionnaire that no fees had been paid by workers. However, Qualcomm does not disclose any evidence of fee repayment to workers in its supply chains, or further details on a process for verifying whether workers have paid fees beyond a self-assessment questionnaire. </t>
  </si>
  <si>
    <t xml:space="preserve">(1-2) Qualcomm, "Supply chain management", https://www.qualcomm.com/company/sustainability/priorities/sustainable-product-design/supply-chain-management. Accessed 23 August 2019. 
(2) *Qualcomm (2020), "Additional disclosure," https://www.business-humanrights.org/sites/default/files/KTC%202020%20ICT%20benchmark%20-%20Additional%20Disclosure%20-%20Qualcomm.pdf. Accessed 3 February 2020. </t>
  </si>
  <si>
    <r>
      <t xml:space="preserve">(1) The company uses the RBA Code version 6.0, which includes a provision that workers shall not be required to pay employers’ or agents’ recruitment fees or other related fees for their employment. 
(2) The company uses RBA Code version 6.0 which includes a provision that employment related fees paid by workers shall be reimbursed to the workers. STMicroelectronics discloses that it "verified on-site the reimbursement of 169 Chinese workers in a subcontractor facility in Singapore." </t>
    </r>
    <r>
      <rPr>
        <sz val="11"/>
        <color rgb="FFFF0000"/>
        <rFont val="Calibri"/>
        <family val="2"/>
        <scheme val="minor"/>
      </rPr>
      <t xml:space="preserve">
</t>
    </r>
  </si>
  <si>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*STMicroelectronics (2020), "Additional Disclosure," https://www.business-humanrights.org/sites/default/files/KnowTheChain%202020%20ICT%20benchmark%20-%20Additional%20Disclosure%20STMicroelectronics.pdf. Accessed 3 February 2020. </t>
  </si>
  <si>
    <r>
      <t xml:space="preserve">(1) Dell discloses that its supplier audits include monitoring suppliers' management and oversight of their own suppliers "with a particular emphasis on labor brokers". However, it does not disclose evidence that audits of employment or recruitment agencies have been undertaken, such as a summary of the outcomes.
(2) </t>
    </r>
    <r>
      <rPr>
        <sz val="11"/>
        <color theme="9"/>
        <rFont val="Calibri"/>
        <family val="2"/>
        <scheme val="minor"/>
      </rPr>
      <t>Dell discloses holding a workshop for suppliers in 2018 to which it "invited a supplier skilled in managing risks associated with labor agents to present on their practices".</t>
    </r>
    <r>
      <rPr>
        <sz val="11"/>
        <rFont val="Calibri"/>
        <family val="2"/>
        <scheme val="minor"/>
      </rPr>
      <t xml:space="preserve"> It disclosed that this supplier emphasised how direct hiring of workers reduces risks of excessive fees being charged to migrant workers.
The company also discloses that it "shared research on labor and recruitment costs from the RBA's Responsible Labor Initiative with suppliers" to allow for "cost quote analysis of labor brokers to identify risk of costs borne by the workers."
[It discloses collaborating with industry peers through the Responsible Labor Initiative by using the "Fair Hiring Initiative to address identified risks in the supply chain to drive accountability and corrective actions with suppliers."]</t>
    </r>
  </si>
  <si>
    <t>(1)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(2) *Dell (2018), "Supply Chain Sustainability Progress", https://corporate.delltechnologies.com/content/dam/delltechnologies/assets/corporate/pdf/progress-made-real-reports/scs-report-2018.pdf, p. 11.
*Dell (December 2019), "At Dell Technologies, people are a priority," https://blog.dell.com/en-us/at-dell-technologies-people-are-a-priority/. Accessed 3 January 2020. 
*Dell (July 2019), "Statement Against Slavery and Human Trafficking",  https://i.dell.com/sites/doccontent/corporate/corp-comm/en/Documents/dell-california-trafficking.pdf, p. 2.</t>
  </si>
  <si>
    <r>
      <t xml:space="preserve">(1) HP's foreign migrant worker standard requires that suppliers should "conduct regular audits of recruitment agents to ensure that they meet the requirements specified in the contract, this standard, and the HP supplier code of conduct." Furthermore, it requires that recruitment agents should conduct due diligence on their sub-agents, and should disclose the details of sub-agents to suppliers, including the terms of agreement.  
The company does not disclose details of the audits undertaken, such as a summary of audit outcomes or the number or percentage of agencies audited. 
(2) HP reports that its Director of Human Rights and Supply Chain Responsibility is the chair for the </t>
    </r>
    <r>
      <rPr>
        <b/>
        <sz val="11"/>
        <rFont val="Calibri"/>
        <family val="2"/>
        <scheme val="minor"/>
      </rPr>
      <t>steering committee of the RBA Responsible Labor Initiative</t>
    </r>
    <r>
      <rPr>
        <sz val="11"/>
        <rFont val="Calibri"/>
        <family val="2"/>
        <scheme val="minor"/>
      </rPr>
      <t xml:space="preserve"> (RLI), which it describes as "a multi-industry, multi-stakeholder initiative focused on ensuring that the rights of workers are consistently respected and promoted." The company states that with the RLI, it is working to certify recruitment agencies and "train them on proper practices that uphold workers' rights."
HP also discloses that it is a founding member of the </t>
    </r>
    <r>
      <rPr>
        <b/>
        <sz val="11"/>
        <rFont val="Calibri"/>
        <family val="2"/>
        <scheme val="minor"/>
      </rPr>
      <t>Leadership Group for Responsible Recruitment</t>
    </r>
    <r>
      <rPr>
        <sz val="11"/>
        <rFont val="Calibri"/>
        <family val="2"/>
        <scheme val="minor"/>
      </rPr>
      <t>, focusing on eradicating worker-paid fees.
HP further held a workshop for three suppliers in Taiwan to " to provide suppliers in depth knowledge on implementing ethical recruitment processes."</t>
    </r>
  </si>
  <si>
    <t xml:space="preserve">(1) HP (2015), "HP Supply Chain Foreign Migrant Worker Standard", http://h20195.www2.hp.com/V2/GetDocument.aspx?docname=c04484646, p. 3. Accessed 6 September 2019. 
(2) *HP (March 2019), "Modern Slavery Act Transparency Statement", https://h20195.www2.hp.com/V2/GetDocument.aspx?docname=c05388050, p. 2. Accessed 5 September 2019. 
*HP (2019), "Sustainable Impact Report 2018", http://h20195.www2.hp.com/v2/GetDocument.aspx?docname=c06293935, p. 34. Accessed 9 September 2019. 
*HP (2020), "Additional HP Disclosure for Know The Chain," https://www.business-humanrights.org/sites/default/files/2020-01%20KTC%20HP%20additional%20disclosure.pdf. Accessed 4 February 2020. </t>
  </si>
  <si>
    <t xml:space="preserve">(1) *NXP Semiconductors (2018), "2017 Slavery and Human Trafficking Statement", https://www.nxp.com/docs/en/supporting-information/HUMAN-TRAFICKING-STATEMENT-2017.pdf, p. 15 and 17. Accessed 16 September 2019. 
*NXP (2020), "Additional disclosure," https://www.business-humanrights.org/sites/default/files/KnowTheChain%20ICT%202020%20benchmark%20-%20Additional%20Disclosure%20-%20NXP.pdf. Accessed 4 February 2020. 
(2) NXP Semiconductors (2018), "2017 Slavery and Human Trafficking Statement", p. 14. </t>
  </si>
  <si>
    <t xml:space="preserve">(1-2) *HP (2015), "HP Supply Chain Foreign Migrant Worker Standard", http://h20195.www2.hp.com/V2/GetDocument.aspx?docname=c04484646. Accessed 6 September 2019.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5. Accessed 5 September 2019. 
(3) HP (2019), "Sustainable Impact Report 2018", http://h20195.www2.hp.com/v2/GetDocument.aspx?docname=c06293935, p. 74. Accessed 9 September 2019. </t>
  </si>
  <si>
    <t xml:space="preserve">(1-2) *NXP Semiconductors (2018), "NXP Supplier Code of Conduct", https://www.nxp.com/docs/en/supporting-information/NXP-Supplier-Code-of-Conduct-EN.pdf. Accessed 16 September 2019. 
*NXP (2018), "NXP Auditable Standards on Social Responsibility," https://www.nxp.com/docs/en/supporting-information/NXP-Auditable-Standards-on-Social-esponsibility.pdf, p. 8. Accessed 4 February 2020. 
(2) *NXP Semiconductors (2018), "2017 Slavery and Human Trafficking Statement", https://www.nxp.com/docs/en/supporting-information/HUMAN-TRAFICKING-STATEMENT-2017.pdf, p. 17. Accessed 16 September 2019. 
*NXP Semiconductors (2019), "2018 Slavery and Human Trafficking Statement", https://www.nxp.com/docs/en/company-information/2018-NXP-MSA.pdf, p. 27. Accessed 4 October 2019. 
(3) NXP Semiconductors (2017), "2016 Slavery and Human Trafficking Statement", https://www.nxp.com/docs/en/supporting-information/RESPECTING-HUMAN-RIGHTS-PDF.pdf, p. 9. Accessed 18 September 2019.  </t>
  </si>
  <si>
    <t>(1) The company uses the RBA Code version 6 which requires that workers must be provided with a written employment agreement in their native language prior to the worker departing from his or her country of origin. It does not disclose efforts made to implement such a policy provision in practice.
[STMicroelectronics states that it has conducted pre-departure training for foreign workers, but it is not clear that this relates to supply chain workers rather than workers for its own operations.] 
(2) The company uses the RBA code version 6 prohibits passport retention and restrictions on workers’ freedom of movement. It does not disclose efforts made to implement such a policy provision in practice.
(3) Not disclosed.</t>
  </si>
  <si>
    <t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t>
  </si>
  <si>
    <t xml:space="preserve">(1) The company states that over 50,000 workers completed training courses on its policies related to forced labor. 
(2) and (3) Dell discloses providing a "[s]upplemented capability-building work with training provided directly to the people working on our suppliers’ factory floors. [It has] educated more than 50,000 workers via their mobile phones [on topics including emergency preparedness and how to use protective gear.] These workers’ awareness of labor rights and environmental, health, and safety measures increased by up to 6 percent after completing the mobile training."
It further reports that in a follow-up survey it found that 93% of workers understood its policy to prohibit recruitment fees, which was an increase from a previous result of 87%.  
(4) Dell discloses that it held supply chain tours and organized worker engagement sessions, in which workers could directly give feedback on their living and working conditions. It states that workers shared their likes and dislikes regarding their work at the factory, and that factory leadership also "engaged in the dialogue." 
See also (2). </t>
  </si>
  <si>
    <t>(1) Dell (December 2019), "At Dell Technologies, people are a priority," https://blog.dell.com/en-us/at-dell-technologies-people-are-a-priority/. Accessed 3 January 2020. 
(2)-(3) Dell (2019), "FY 2018 Corporate Social Responsibility Report", https://corporate.delltechnologies.com/content/dam/delltechnologies/assets/corporate/pdf/progress-made-real-reports/dell-fy19-csr-report.pdf, p. 23.
(4) Dell, "Opening a window to our supply chain via virtual reality customer tours," https://www.delltechnologies.com/en-us/microsites/legacyofgood/2018/supply-chain/opening-a-window-to-our-supply-chain-via-customer-tours.htm. Accessed 3 January 2020.</t>
  </si>
  <si>
    <t xml:space="preserve">(1) *HP (2019), "Sustainable Impact Report 2018", http://h20195.www2.hp.com/v2/GetDocument.aspx?docname=c06293935, p. 83. Accessed 9 September 2019. 
*HP (2018), "HP Supplier Code of Conduct", http://h20195.www2.hp.com/v2/GetDocument.aspx?docname=c04797684. Accessed 6 September 2019. 
(2) HP (2019), "Sustainable Impact Report 2018", http://h20195.www2.hp.com/v2/GetDocument.aspx?docname=c06293935, p. 74. Accessed 9 September 2019.
(4) HP (2020), "Additional HP Disclosure for Know The Chain," https://www.business-humanrights.org/sites/default/files/2020-01%20KTC%20HP%20additional%20disclosure.pdf. Accessed 4 February 2020.  </t>
  </si>
  <si>
    <t>(1) NXP's supplier code requires that suppliers have a process in place for communicating the policy provisions to workers. The company's auditable standards state that as a minimum requirement, training should be delivered to workers on the code.
(2) NXP reports that it trained potential workers at three schools in Indonesia on their labor and human rights. The company does not disclose engagement beyond these three schools and it is not clear that it has undertaken similar initiatives for its existing supply chain workforce. 
[The company discloses that it conducts training for foreign migrant workers on their no-fee policy, how to read a pay stub, and other policy provisions relating to their rights. However, this relates to the company's own operations rather than workers in its supply chains. 
NXP also reports participating in WPOconnect, which is a two-way platform for worker-management communications at its location in Kuala Lumpur to improve worker voice opportunities. This also seems to relate to the company's own operations rather than supply chains.]
(3-4) Not disclosed.</t>
  </si>
  <si>
    <t>(1)*Dell (July 2019), "Statement Against Slavery and Human Trafficking",  https://i.dell.com/sites/doccontent/corporate/corp-comm/en/Documents/dell-california-trafficking.pdf, p. 2.
(1)-(2) *Dell (undated), "Ethics and Integrity at Dell", https://secure.ethicspoint.com/domain/media/en/gui/43926/index.html. Accessed 16 October 2019.
*Dell (approved September 2017), "How We Win: Dell Technologies Code of Conduct", https://www.delltechnologies.com/content/dam/delltechnologies/assets/whoweare/resources/Dell%20Technologies%20Code%20of%20Conduct%20-%20English.pdf. 
(2) Dell (December 2019), "At Dell Technologies, people are a priority," https://blog.dell.com/en-us/at-dell-technologies-people-are-a-priority/. Accessed 3 January 2020. 
(3) Dell (2020), "Additional Disclosure," https://www.business-humanrights.org/sites/default/files/KnowTheChain%202020%20ICT%20Benchmark%20-%20Additional%20Disclosure%20-%20Dell.pdf. Accessed 3 February 2020. 
(5) Dell (December 2019), "At Dell Technologies, people are a priority."</t>
  </si>
  <si>
    <t xml:space="preserve">(1) Sony discloses that it operates a supplier hotline "for stakeholders to report possible policy violations in the supply chain." It states that the hotline helps Sony to improve its responsible sourcing. 
The company also discloses a responsible supply chain of minerals hotline. 
[The company discloses a link to the supplier hotline but it is currently available in Japanese language only.]
(2) Not disclosed. 
(3) Not disclosed. The hotline is operated by Sony. It does not disclose any measures taken to ensure that suppliers' workers and their representatives trust in the mechanism. 
(4) Not disclosed. 
(5) Not disclosed. </t>
  </si>
  <si>
    <t xml:space="preserve">*Sony, "Responsible supply chain," https://www.sony.net/SonyInfo/csr_report/sourcing/. Accessed 30 September 2019. 
*Sony (2018), "Sustainability Report 2018", https://www.sony.net/SonyInfo/csr/library/reports/sis4ug000000jyws-att/CSR2018E_PDF_all.pdf, p. 153. Accessed 2 October 2019. 
*Sony, "Establishment of the Sony Group Policy for Responsible Supply Chain of Minerals Hotline," https://global.canon/en/csr/news/20191225.html. Accessed 3 February 2020. </t>
  </si>
  <si>
    <t xml:space="preserve">(1) The company states that it uses the RBA's supplier code of conduct version 6.0, which requires suppliers to put in place effective grievance mechanisms. 
The company also discloses misconduct reporting hotline, which can be used to report grievances related to the company's own code of conduct but also "expect[s suppliers to align] with its principles." The hotline is publicly available and therefore seems to be accessible to external stakeholders such as  worker representatives. 
[STMicroelectronics states that it has implemented grievance mechanisms as part of its efforts to eradicate recruitment fees. However, it is not clear that this applies to its own operations or its manufacturing suppliers. 
It also discloses a misconduct reporting hotline on its Integrity App, but as this is for the use of its employees. In addition, in the ethics and compliance section of its sustainability report, the company discloses that it has an independent multilingual misconduct reporting hotline, which it states is communicated to employees and which business partners are encouraged to use.]
(2) "Insufficient training and communication of grievance mechanisms" has been identified as a top issue during supplier audits, implying that grievance mechanisms are communicated to workers in some instances. No further details are disclosed on how the mechanism is comunicated to suppliers' workers.
[It reports that its suppliers are encouraged to use the misconduct hotline and are sent a letter communicating it, but it is not clear that this applies to suppliers' workers also.]
(3)-(5) Not disclosed. </t>
  </si>
  <si>
    <t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12, 13, 41, 72.
*STMicroelectronics, "Misconduct Reporting Hotline," https://secure.ethicspoint.eu/domain/media/en/gui/104021/index.html. Accessed 3 February 2020. 
*STMicroelectronics (2020), "Additional Disclosure," https://www.business-humanrights.org/sites/default/files/KnowTheChain%202020%20ICT%20benchmark%20-%20Additional%20Disclosure%20STMicroelectronics.pdf. Accessed 3 February 2020. </t>
  </si>
  <si>
    <t xml:space="preserve">(1) HP (2019), "Sustainable Impact Report 2018", http://h20195.www2.hp.com/v2/GetDocument.aspx?docname=c06293935, p. 84. Accessed 9 September 2019. 
(2) *HP (2018), "Additional Disclosure", https://www.business-humanrights.org/sites/default/files/2017%20Additional%20disclosure%20-%20HP.pdf. Accessed 9 September 2019.
*HP (2020), "Additional HP Disclosure for Know The Chain," https://www.business-humanrights.org/sites/default/files/2020-01%20KTC%20HP%20additional%20disclosure.pdf. Accessed 4 February 2020. 
(3) HP (2018), "Modern Slavery Act Transparency Statement", http://www.modernslaveryregistry.org/companies/7585-hp-inc/statements/9413. Accessed 9 September 2019. [Link to 2017 statement only available on modern slavery registry]
(4) "Sustainable Impact Report 2018", p. 129. 
(5) HP (2019), "Sustainable Impact Report 2018", p. 81 and 83. Accessed 9 September 2019. </t>
  </si>
  <si>
    <r>
      <t>(1) The company discloses that 24% (total spend) of its direct manufacturing suppliers have undergone a third party RBA audit in the last two years.</t>
    </r>
    <r>
      <rPr>
        <sz val="11"/>
        <color rgb="FFFF0000"/>
        <rFont val="Calibri"/>
        <family val="2"/>
        <scheme val="minor"/>
      </rPr>
      <t xml:space="preserve"> </t>
    </r>
    <r>
      <rPr>
        <sz val="11"/>
        <rFont val="Calibri"/>
        <family val="2"/>
        <scheme val="minor"/>
      </rPr>
      <t xml:space="preserve">
(2)-(3) Not disclosed. 
(4) STMicroelectronics states that some of its manufacturing suppliers have undergone RBA audits, suggesting that some audits are undertaken by RBA-trained auditors. Other audits are undertaken by own employees who have undertaken "RBA lead auditor training." It does not disclose any further detail on the ability of auditors to detect forced labor risks. 
(5) The company discloses that its top five supply chain audit findings include excessive working hours, risk of forced labor, and supplier responsibility. It does not disclose any further detail. </t>
    </r>
  </si>
  <si>
    <t xml:space="preserve">(1-2) HP (March 2019), "Modern Slavery Act Transparency Statement", https://h20195.www2.hp.com/V2/GetDocument.aspx?docname=c05388050, p. 4. Accessed 5 September 2019. 
(3) HP (2016), "Supply chain responsibility: our approach," http://www8.hp.com/h20195/v2/getpdf.aspx/c04945685.pdf, p. 9. Accessed 9 September 2019.
*HP (2019), "Sustainable Impact Report 2018", http://h20195.www2.hp.com/v2/GetDocument.aspx?docname=c06293935, p. 144. Accessed 9 September 2019. 
(4) *HP (2019), "Sustainable Impact Report 2018", http://h20195.www2.hp.com/v2/GetDocument.aspx?docname=c06293935, p. 81. Accessed 9 September 2019.
*HP (2020), "Additional HP Disclosure for Know The Chain," https://www.business-humanrights.org/sites/default/files/2020-01%20KTC%20HP%20additional%20disclosure.pdf. Accessed 4 February 2020. </t>
  </si>
  <si>
    <t xml:space="preserve">*HP (2020), "Additional HP Disclosure for Know The Chain," https://www.business-humanrights.org/sites/default/files/2020-01%20KTC%20HP%20additional%20disclosure.pdf. Accessed 4 February 2020. 
*HP (2019), "Sustainable Impact Report 2018", http://h20195.www2.hp.com/v2/GetDocument.aspx?docname=c06293935, p. 65. Accessed 9 September 2019. 
*HP, "Integrity at HP," https://s2.q4cdn.com/602190090/files/doc_downloads/integrity_at_hp/hp-coc-external-180518.pdf. Accessed 24 October 2019. </t>
  </si>
  <si>
    <t xml:space="preserve">(1)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30. Accessed 4 October 2019. 
*NXP, "Ethics: investigations," nxp.com/company/our-company/about-nxp/corporate-responsibility/ethics:ETHICS. Accessed 4 February 2020. 
*NXP (2020), "Additional disclosure," https://www.business-humanrights.org/sites/default/files/KnowTheChain%20ICT%202020%20benchmark%20-%20Additional%20Disclosure%20-%20NXP.pdf. Accessed 4 February 2020. </t>
  </si>
  <si>
    <t xml:space="preserve">Hitachi (March 2019), "Hitachi Group’s response to the report "Compliance Report Update" of October, 2018 by Electronics Watch," https://www.business-humanrights.org/sites/default/files/documents/Response%20to%20BHRRC.pdf. Accessed 15 October 2019. </t>
  </si>
  <si>
    <t xml:space="preserve">(2) Not disclosed. In a response to the Business &amp; Human Rights Resource Centre, NXP discloses that once it became aware of alleged labor issues at this sub-tier supplier, it has been working with the supplier, industry asociations, and other ICT companies "to remedy the position of the affected workers." It is not clear whether NXP has engaged with the workers affected in the allegation, or the organisation carrying out the investigation. 
In its 2020 additional disclosure, the company states that its 2019 report will discuss the allegation in more detail. 
(3) Not disclosed. The company states that its priority is the repayment of fees and back-wages "and making sure that workers will be treated with respect, dignity and be able to be repatriated to their home country if requested or required." It does not disclose whether remediation has now been provided to the workers, or any details of the remedy provided (such as how many workers have been repaid, or what amount they have been reimbursed). 
(4) Not disclosed. </t>
  </si>
  <si>
    <t xml:space="preserve">*NXP (July 2019), "NXP statement related to the article 'forced labor behind your screen' by Danwatch, 28 June 2019", https://www.business-humanrights.org/sites/default/files/documents/NXP%20Statement%20Danwatch.pdf. Accessed 18 September 2019. 
*NXP (2020), "Additional disclosure," https://www.business-humanrights.org/sites/default/files/KnowTheChain%20ICT%202020%20benchmark%20-%20Additional%20Disclosure%20-%20NXP.pdf. Accessed 4 February 2020. </t>
  </si>
  <si>
    <t>Canon's statement on corporate social responsibility sets out its stance on the fundamental responsibilities it must adhere to, including the prohibition of forced labor. It states that it respects these rights in line with the Universal Declaration on Human Rights and the ILO Declaration on Fundamental Principles and Rights at Work. In addition it discloses its Supplier CSR Guidelines which prohibit forced labor.</t>
  </si>
  <si>
    <t>(1-3) Canon (July 2018), "Canon Supplier CSR Guidelines", https://global.canon/en/procurement/pdf/suppliercsrguidelines-en.pdf. Accessed 28 August 2019. 
(5) *Canon, "Canon's Supply Chain and the Fulfillment of its Social Responsibility", https://global.canon/en/csr/operating/procurement.html. Accessed 28 August 2019. 
*"Canon Supplier CSR Guidelines", p. 5.</t>
  </si>
  <si>
    <t xml:space="preserve">*Canon, "CSR Management", https://global.canon/en/csr/policy/index.html. Accessed 29 August 2019. 
*Canon (July 2018), "Canon Supplier CSR Guidelines", https://global.canon/en/procurement/pdf/suppliercsrguidelines-en.pdf. Accessed 28 August 2019. </t>
  </si>
  <si>
    <t xml:space="preserve">The company states that it is "committed maintaining high standards of social responsibility and continuing to work toward combating human trafficking and slavery in its supply chains". In addition it discloses its supplier code of conduct which prohibits forced labor in its supply chains. 
</t>
  </si>
  <si>
    <t>*Corning Incorporated (25 March 2019), "2019 Statement on Efforts to Combat Human Trafficking and Slavery in Our Supply Chains", https://www.corning.com/media/worldwide/global/documents/Supply%20Chain%20Disclosure%203_25_19%20final.pdf, p. 5.
*Corning Incorporated (28 January 2020), "Supplier Code of Conduct", https://www.corning.com/media/worldwide/global/documents/Supplier%20Code%20of%20Conduct%20November%202018.pdf.</t>
  </si>
  <si>
    <t>*Nintendo (revised 5 August 2019), "Nintendo CSR Procurement Guidelines", https://www.nintendo.co.jp/csr/en/q_and_a/pdf/Nintendo_CSR_Procurement_Guidelines_en.pdf, p. 5. 
*Nintendo (September 2019), "Modern Slavery Transparency Statement", https://www.nintendo.co.jp/csr/pdf/ModernSlaveryTransparencyStatement_en.pdf</t>
  </si>
  <si>
    <t xml:space="preserve">Nintendo's Procurement Guidelines disclose a prohibition of forced labor in its supply chains. The company states it supports and adheres to international human rights principles and standards, and that it has implemented region-specific policies for addressing modern slavery in its business operations. </t>
  </si>
  <si>
    <t xml:space="preserve">*Amazon (2019), "Modern Day Slavery Statement", https://www.amazon.co.uk/gp/help/customer/display.html?ie=UTF8&amp;nodeId=202151760&amp;ref_=help_search_1. Accessed 2 September 2019.
*Amazon, "Key commitments," https://sustainability.aboutamazon.com/social-responsibility#section-nav-id-1. Accessed 4 February 2020. </t>
  </si>
  <si>
    <t>Analog Devices (revised December 2016), "Code of Business Conduct and Ethics", https://investor.analog.com/static-files/6ed4abc2-4db5-4bc7-a3b5-50ae0ac42301, p. 4.
*Analog Devices (12 July 2018), "Statement on Slavery and Human Trafficking", https://www.analog.com/media/en/Other/About-ADI/Sustainability/Modern-Slavery-Act-Statement-2018-Update.pdf.</t>
  </si>
  <si>
    <t xml:space="preserve">Analog Devices states that it does not use forced, involuntary, or child labor in any of its facilities. In addition it states that it uses the RBA code of conduct which "contains standards intended to eradicate slavery and human trafficking in the electronics supply chain" including freely chosen employment. </t>
  </si>
  <si>
    <t>*Kyocera Group (undated), "Kyocera Group Corporate Social Responsibility (CSR)", https://global.kyocera.com/ecology/csr.html, Accessed August 7, 2019.
*Kyocera Group (undated), "CSR Deployment in the Supply Chain" (https://global.kyocera.com/ecology/supplier.html#a). Accessed 7 August 2019.</t>
  </si>
  <si>
    <t xml:space="preserve">(1) Not disclosed. Microchip discloses that it requires its suppliers to adhere to "a broad spectrum of social and environmental compliance requirements, including prohibitions on the use of forced labor and child labor" through its supplier agreements and purchase order terms and conditions. However, it does not disclose a publicly available Supplier Code of Conduct. 
The company also states that it has introduced new expectations for its major suppliers on labor and human rights, but provides no further detail. 
(2) Not disclosed. 
(3) Not disclosed. 
(4) Not disclosed. 
(5) Not disclosed. </t>
  </si>
  <si>
    <t>(1) Foxconn requires all suppliers to adhere to its Supplier Code of Conduct (Foxconn Social and Environment Responsibility Code of Conduct/ SER Code). It states in its 2020 Additional Disclosure that it updated this code in 2018 "according to" RBA code 6.0. Its code "strictly prohibits" child labor and forced labor. The code further includes provisions on non-discrimination, and freedom of association and collective bargaining. However, it limits freedom of association and collective bargaining to compliance with local law.
(2) No. Foxconn states in its 2020 Additional Disclosure that its Supplier Code of Conduct is acessible from its management site but it is not accessible from its main website (it can be found via a separate website called  "Supplier Social &amp; Environmental Responsibility"). While presumably accessible to suppliers' management, it is not easily accessible to other stakeholders.
(3) Foxconn discloses in its 2018 additional disclosure that it has "updated the code to 5.1 version in 2016". It states in its 2020 Additional Disclosure that it updated its code in 2018 to comply with to comply with RBA code 6.0. The supplier code also has a revision history which indicates that changes have been made four times since the release of the code, to update it with RBA code provisions. The latest update to RBA Code 6.0 was made in April 2018.
(4) Foxconn's Supplier Code includes a provision on implementing a process to communicate Code requirements to suppliers. It states in its 2019 Additional Disclosure that it uses its supplier portal and webinars to communicate the policy to suppliers.
(5) The company's supplier code notes that "each Supplier shall require its supplier to acknowledge and implement the Code."</t>
  </si>
  <si>
    <t>(1) NVIDIA discloses that it requires its suppliers to comply with the EICC Code of Conduct (now RBA, version 6.0) which covers forced labor, child labor, and discrimination. However, the code limits the right to freedom of association and collective bargaining to conformance with local law.
(2) Yes (Homepage &gt; (hover over About NVIDIA) Social Responsibility &gt; Our Progress (download) &gt; RBA Code of Conduct Version 6.0 (pp. 75 and 76). 
(3) The company uses the RBA Code of Conduct, which is reviewed every three years and includes input from RBA members and external stakeholders, as its supplier code of conduct.
(4) The company is an RBA Full Member and as such must communicate the RBA Code of Conduct to its entire supply chains. The company must provide RBA with documentation and a sample of supplier communication and acceptance (master agreement, letter of commitment, formal acceptance etc.).
(5) The company has adopted the RBA Code (v 6.0), which includes a requirement for cascading standards.</t>
  </si>
  <si>
    <r>
      <t>(1) [The company states in its Standards of Business Conduct, which apply to both employees and suppliers, that it prohibits the use of child labor, forced labor and discrimination. However, it does not refer to freedom of association and the right to collective bargaining.] In its California Transparency in Supply Chains Act disclosure it states that it "requires" all of its supply chains to comply with these standards as well as the RBA Code which limits the right to freedom of association and collective bargaining to compliance with law. In addition, it states in its CSR Report that it "requires" 80 % of its first-tier suppliers to adhere to the RBA Code of Conduct.
(2) Yes. Home &gt;  Corporate Responsibility  &gt;  Sustainability &gt;  RBA  [this code provides a link to RBA code 6.0].
(3) The company uses the RBA Code of Conduct, which is reviewed every three years and includes input from RBA members and external stakeholders, as its supplier code of conduct.
(4) The company states in its California Transparency in Supply Chains Act disclosure that a reminder of its compliance requirements is email to its suppliers annually, along with a copy of the Standards of Business Conduct and the RBA Code.
(5)</t>
    </r>
    <r>
      <rPr>
        <sz val="11"/>
        <color theme="5"/>
        <rFont val="Calibri"/>
        <family val="2"/>
        <scheme val="minor"/>
      </rPr>
      <t xml:space="preserve"> </t>
    </r>
    <r>
      <rPr>
        <sz val="11"/>
        <rFont val="Calibri"/>
        <family val="2"/>
        <scheme val="minor"/>
      </rPr>
      <t xml:space="preserve">The company uses the RBA code version 6, which includes a requirement to cascade standards. </t>
    </r>
  </si>
  <si>
    <t xml:space="preserve">Not disclosed. Largan Precision discloses a set of Corporate Social Responsibility Practice Principles, but they are only available in Taiwanese. It is not possible to assess whether these address forced labor and other ILO fundamental rights. 
The company also states that suppliers should be in strict accordance with "social responsibility, including environmental protection, labor rights, health and safety, risk management and ethics regulation, and also disable the use of conflict metal". However, it makes no reference to forced labor specifically. 
Largan also discloses that it has adopted management mechanisms "in accordance with the Code of Conduct of the Electronic Industry Citizenship Coalition...includ[ing] working hours, wages, humanitarian treatment, non-discrimination, freedom of association, and anti-bullying regulations". Separately, it states that it "follows the Code of the...EICC" in internal audits. However, it is not clear that it uses these principles for its suppliers, rather than own operations only, and it does not give detail on how these principles are implemented. 
</t>
  </si>
  <si>
    <r>
      <t xml:space="preserve">(1) SK Hynix discloses a policy that prohibits discrimination, forced labor and child labor in its supply chains and which provides that "suppliers shall respect the rights of all workers to join trade unions of their own choosing." However, it does not provide for the right to collectively bargain. [It discloses that all of its suppliers have to comply with its own supplier code as well as with the RBA Code of Conduct which covers the ILO core labor standards but limits freedom of association and the right to collectively bargain to compliance with local law. </t>
    </r>
    <r>
      <rPr>
        <sz val="11"/>
        <color theme="1"/>
        <rFont val="Calibri"/>
        <family val="2"/>
        <scheme val="minor"/>
      </rPr>
      <t>It does not provide a link to the RBA</t>
    </r>
    <r>
      <rPr>
        <sz val="11"/>
        <rFont val="Calibri"/>
        <family val="2"/>
        <scheme val="minor"/>
      </rPr>
      <t xml:space="preserve"> code or specify the version number adopted.]
(2) Yes [Homepage &gt; (hover over the top of the page for dropdown menu) Supplier Code of Conduct &gt; download Supplier Code of Conduct]. 
(3) The company's Supplier Code of Conduct is marked as version 2.1 and is dated 2017. [The company also uses the RBA Code of Conduct, which is reviewed every three years and includes input from RBA members and external stakeholders, as its supplier code of conduct.]
(4) The company discloses that it encourages suppliers to adhere to its Supplier Code of Conduct by signing a compliance pledge each year.
(5) SK Hynix states that suppliers "shall" require the next tier of suppliers to acknowledge and implement the Code. The company discloses that it requires suppliers to “adopt and establish a management system that adheres to the relevant laws and this Code [Supplier Code of Conduct] (that includes provisions prohibiting the use of forced labor).” It discloses that this management system is required to manage supplier “commitment to compliance and clear identification of corporate responsibilities” and “applicable laws and codes”.</t>
    </r>
  </si>
  <si>
    <t>(1) Cisco requires its suppliers to adhere to RBA Code version 6.0, which covers forced labor, child labor, and discrimination. However, the code limits the right to freedom of association and collective bargaining to conformance with local law. The company states in its Global Human Rights Policy that suppliers are required to "[a]void human rights abuses by complying with all applicable laws and regularly assessing human rights risks" and in its 2020 additional disclosure it refers to its Supplier Ethics Policy. Neither of these policies protect suppliers' workers rights to freedom of association and collective bargaining beyond compliance with law.
(2) Yes. Home &gt;  Supply Chain Transparency  &gt;  Cisco's Supplier Code of Conduct (the "Code”) [this code provides a link to RBA code 6.0].
(3) The company uses the RBA Code of Conduct, which is reviewed every three years and includes input from RBA members and external stakeholders, as its supplier code of conduct.
(4) Since Cisco is an RBA Full Member it must communicate the RBA Code of Conduct to its entire supply chains. It must provide RBA with documentation and a sample of supplier communication and acceptance (master agreement, letter of commitment, formal acceptance etc.). It also states that when a new RBA Code of Conduct is released, it notifies "all relevant suppliers" of the change. In addition, and to meet the requirements of RBA membership it states that it follows the RBA's process for supplier engagement.
(5) The company is an RBA Full Member, i.e. it has publicly committed to progressively apply the RBA code of conduct to its first-tier suppliers, to monitor its application, and to encourage and support its suppliers to do the same. Cisco states in its 2018 Corporate Social Responsibility Report that it "requires" its suppliers' suppliers to adhere to its Code of Conduct.</t>
  </si>
  <si>
    <t>(1) The company discloses that it protects the rights of employees to freedom of association and collective bargaining, that it prohibits forced labor and child labor and that it prohibits discrimination. As well as applying to employees, the company states that "[w]ithin its sphere of influence, Hexagon strives to ensure that its suppliers follow the principles set out in the Hexagon Code of Business Conduct and Ethics", implying it does not apply to all suppliers. It further discloses that it does not have a uniform policy for all suppliers [and that one of its subsidiaries will introduce a Supplier Code of Conduct in 2019.]
(2) Not applicable as the company has no supplier code of conduct. [Homepage &gt; (hover over About Us) Downloads &gt; Code of Business Conduct and Ethics].
(3) Not applicable as the company has no supplier code of conduct. [The most recent version of the company's Code of Business Conduct and Ethics is marked Version 4 and is dated 6 May 2019. It discloses that it "continuously reviews and improves the Code of Business Conduct and Ethics to reflect evolving industry standards and changes to legislation."]
(4)-(5) Not disclosed.</t>
  </si>
  <si>
    <t xml:space="preserve">(1) The company states that it uses the RBA's supplier code of conduct (version 6.0), and that 94% of its eligible suppliers have signed an agreement to comply with the RBA code of conduct. 
The RBA Code covers forced labor, child labor, and discrimination. However, the code limits the right to freedom of association and collective bargaining to conformance with local law.
(2) Yes. Home &gt; About ST: Sustainability &gt; Supply Chain Responsibility &gt; RBA Code of Conduct version 6.0.
(3) The company uses the RBA Code of Conduct, which is reviewed every three years and includes input from RBA members and external stakeholders, as its supplier code of conduct. 
(4) STMicroelectronics requires that companies sign a letter of agreement, agreeing to comply with the RBA code of conduct. It notes that 93% of material supplier and 89% of equipment and parts suppliers have signed an agreement to comply with the RBA code. In addition it reports that the code is integrated into contracts with suppliers. 
(5) The company uses the RBA code as its its supplier code version 6.0 which notes that "participants shall also require its next tier suppliers to acknowledge and implement the Code." </t>
  </si>
  <si>
    <t xml:space="preserve">(1-5) *STMicroelectronics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"Supply Chain Responsibility," https://www.st.com/content/st_com/en/about/st_approach_to_sustainability/sustainability-priorities/supply-chain-responsibility.html. Accessed 3 February 2020. 
(4) STMicroelectronics (2019), "2019 Sustainability Report", https://www.st.com/content/ccc/resource/corporate/financial/quarterly_report/group0/ed/d9/47/32/a4/d6/42/01/ST_Sustainability_Report_2019/files/ST_Sustainability_Report_2019.pdf/_jcr_content/translations/en.ST_Sustainability_Report_2019.pdf, p. 77.
*STMicroelectronics (2020), "Additional Disclosure," https://www.business-humanrights.org/sites/default/files/KnowTheChain%202020%20ICT%20benchmark%20-%20Additional%20Disclosure%20STMicroelectronics.pdf. Accessed 3 February 2020. </t>
  </si>
  <si>
    <r>
      <t xml:space="preserve">(1) The company refers to a Supplier Environmental and Social Responsibility Code of Conduct in its modern slavery statement. It also discloses on its website a list of requirements that suppliers are expected to adhere to.
The code prohibits forced labor and child labor. It also protects the rights to freedom of association and collective bargaining in accordance with ILO standards. However, in relation to discrimination, the company states "supplier...shall respect, </t>
    </r>
    <r>
      <rPr>
        <b/>
        <sz val="11"/>
        <rFont val="Calibri"/>
        <family val="2"/>
        <scheme val="minor"/>
      </rPr>
      <t>within the framework of local laws and established practices</t>
    </r>
    <r>
      <rPr>
        <sz val="11"/>
        <rFont val="Calibri"/>
        <family val="2"/>
        <scheme val="minor"/>
      </rPr>
      <t xml:space="preserve">, the principles of Article 1 in the "Equal Remuneration Convention 100" and Article 1 in the "Discrimination [Employment and Occupation] Convention 111" of the International Labour Organization". It is not clear that the company does in fact require adherence to international standards, or limits such standards to local law.
(2) Yes. Home &gt; Supply Chain Transparency. 
(3) Not disclosed. 
(4) Broadcom discloses that it communicates its requirements to suppliers during onboarding [and by posting it on its website] </t>
    </r>
    <r>
      <rPr>
        <b/>
        <sz val="11"/>
        <rFont val="Calibri"/>
        <family val="2"/>
        <scheme val="minor"/>
      </rPr>
      <t>but does not provide detail on how communication takes place during onboarding (i.e. via signing an agreement, or via training)</t>
    </r>
    <r>
      <rPr>
        <sz val="11"/>
        <rFont val="Calibri"/>
        <family val="2"/>
        <scheme val="minor"/>
      </rPr>
      <t xml:space="preserve">. 
(5) The company's code states that suppliers should "encourage their suppliers to adhere to similar environmental and social responsibility principles". However, it is not clear that lower tiers are required to adhere to the same standards. </t>
    </r>
  </si>
  <si>
    <r>
      <t xml:space="preserve">(1) Hitachi discloses CSR Procurement Guidelines which it states are based on the RBA Code version 5.1. The guidelines address forced labor, child labor, and discrimination. However, the right to freedom of association is limited to conformance with local law only. 
(2) Yes. Home &gt; Corporate Information &gt; Procurement &gt; CSR Procurement.
(3) The guidelines state that they are the third edition and were updated in 2016 and January 2017.
(4) Hitachi reports that it distributes the guidelines to 30,000 suppliers and requests suppliers' acknowledgement in writing. The company also reports that it uses supplier self-checks which monitor compliance with the CSR Procurement Guidelines. It states that in 2018 it asked 345 suppliers inside and outside Japan to respond to such surveys. In addition, it states that it holds face-to-face events with suppliers in order to provide them with information and that this includes a CSR and Green Procurement seminar in March 2019. </t>
    </r>
    <r>
      <rPr>
        <sz val="11"/>
        <color rgb="FFFF0000"/>
        <rFont val="Calibri"/>
        <family val="2"/>
        <scheme val="minor"/>
      </rPr>
      <t xml:space="preserve">
</t>
    </r>
    <r>
      <rPr>
        <sz val="11"/>
        <rFont val="Calibri"/>
        <family val="2"/>
        <scheme val="minor"/>
      </rPr>
      <t>(5) The company states that "tier 1 suppliers are further asked to confirm that tier 2 suppliers also follow the provisions in the guidelines." The guidelines include a provision which states that suppliers should "process to communicate Guideline requirements to suppliers and to monitor supplier compliance to this Guideline."</t>
    </r>
  </si>
  <si>
    <t>(1) The company states that its Supplier Code of Conduct "embraces the key principles of the ILO's eight fundamental conventions" and that suppliers are "expected to comply with this code" to fulfil their contractual obligations with Corning. The code covers forced labor, child labor, and discrimination, however, it limits the right to freedom of association and collective bargaining to "conformance with local law".
(2) Yes (Homepage &gt; Sustainability &gt; Supply Chain Social Responsibility &gt; Supplier Code of Conduct).
(3) It states in its Supplier Code of Conduct that it is updated annually. 
(4) Corning states that it "clearly communicates its expectations of all potential suppliers to abide by the policies in the Supplier Code of Conduct at multiple times within the sourcing process, including strategic sourcing events, the initial supplier onboarding process, and within the standard terms and conditions integrated into 100% of Corning’s contracts and purchase orders."
(5) The code states that "[s]uppliers are required to include provisions equivalent to Corning’s Supplier Code of Conduct and Human Rights Policy in their supply chain agreements and to flow down the same requirements throughout their supply chains".</t>
  </si>
  <si>
    <t>(1) Nokia states that it "expects" all of its suppliers to uphold the values expressed in the Code of Conduct which includes the ILO core labor standards.
(2) Yes. Home &gt;  Sustainability  &gt; Modern Slavery Statement (which includes its Code of Conduct).
(3) Nokia states in its 2020 Additional Disclosure that its Supplier Requirements (supplier code of conduct) "are regularly reviewed based on evolvement of industry standards such as SA8000, codes such as RBA, JAC etc." It states that the latest review has performed in 2019 and that this version will be updated on the Nokia website in the first quarter of 2020. It states that the previous version was reviewed in 2018.
(4) Nokia states in its People and Planet Report that its Supplier Requirements are communicated to its suppliers as part of its supplier contracts [and that it "expects" its suppliers to commit to these as part of their contractual obligations.]
It states in its 2020 Additional Disclosure that it also communicates its Supplier Requirements through supplier workshops and through monitoring.
(5) The company states in its modern slavery statement that it "expects" its suppliers to apply the same standards to their suppliers. It also states in its People and Planet Report that it "expects and encourages" its tier 1 suppliers to "apply and cascade the standards to their own suppliers". The supplier requirements state that suppliers must have requirements for sub-suppliers which are aligned with Nokia's supplier requirements.</t>
  </si>
  <si>
    <r>
      <t>Panasonic discloses in its Supply Chain CSR Promotion Guidelines that suppliers "shall" establish "policies concerning human rights and disclose them on the website or in any other means."
(1) It discloses that suppliers should include provisions prohibiting forced labor, child labor and discrimination. It also provides that "suppliers shall allow workers to hold a collective bargaining and participate in a peaceful assembly" and that "suppliers shall allow the rights of workers to organize and join a labor union". However, it limits this to compliance with local laws.
(2) Yes [Homepage &gt; About Us &gt; Our Company &gt; Procurement Activities &gt; For Suppliers]. 
(3) Panasonic discloses that the first version of its CSR Promotion Guidelines was published in 2016. Version two was published in 2018. 
(4) The company discloses that its guidelines are available in Japanese, English, Chinese, Thai, Vietnamese and Indonesian and that it is "working on distributing them to all our suppliers via email and ensuring that they have been notified, in addition to posting them on [its] website."</t>
    </r>
    <r>
      <rPr>
        <b/>
        <sz val="11"/>
        <rFont val="Calibri"/>
        <family val="2"/>
        <scheme val="minor"/>
      </rPr>
      <t xml:space="preserve"> It is not clear whether it has already carried out the process of communicating the guidelines to all suppliers via email. </t>
    </r>
    <r>
      <rPr>
        <sz val="11"/>
        <rFont val="Calibri"/>
        <family val="2"/>
        <scheme val="minor"/>
      </rPr>
      <t xml:space="preserve">
(5) Not disclosed. It states on its 'Responsible Supply Chain: Enforcement of CSR for Suppliers' page that it "aim[s] to continue holding supplier meetings in regard to revision of the Panasonic Supply Chain CSR Promotion Guidelines and the CSR self-assessments sheets as necessary so that our CSR ideals reach throughout our supply chain." However, this does not amount to requiring its first tier suppliers to take steps to ensure that their own suppliers implement standards in-line with the company's supply chain policies addressing forced labor.</t>
    </r>
  </si>
  <si>
    <t>(1)-(3) Ericsson (5 June 2019), "Ericsson Code of Conduct for Business Partners", https://www.ericsson.com/49d5cd/assets/local/about-ericsson/sustainability-and-corporate-responsibility/documents/supplier-code-of-conduct/ericsson-code-of-conduct-english.pdf.
(4)*Ericsson (29 March 2018) "Ericsson's General Purchasing Conditions", https://www.ericsson.com/496375/assets/local/about-ericsson/sourcing/documents/conditions-and-guidelines/gpc-template-version-2018-03-29-final.pdf, p. 2. 
*Ericsson (2020), "2020 Additional Disclosure", https://www.business-humanrights.org/sites/default/files/KnowTheChain%202020%20ICT%20Benchmark%20-%20Additional%20Disclosure%20-%20Ericsson.pdf, p. 1.
(5) *Ericsson (2018) "Sustainability and Corporate Responsibility Report", https://www.ericsson.com/495ba6/assets/local/about-ericsson/sustainability-and-corporate-responsibility/documents/2018/sustainability-and-corporate-responsibility-report-2018.pdf, p. 180.
*Ericsson (5 June 2019), "Ericsson Code of Conduct for Business Partners."</t>
  </si>
  <si>
    <r>
      <t>(1) Intel requires its suppliers to adhere to RBA Code version 6.0, which covers forced labor, child labor, and discrimination. However, the code limits the right to freedom of association and collective bargaining to conformance with local law.
The company's Global Human Rights Principles also apply to its suppliers. However the document also notes that  the right to freedom of associaton and collective bargaining cane be exercised "in accordance with local law."
(2) Yes. The RBA Code is hyperlinked within the company's modern slavery statement at Home &gt; Supply Chain Transparency &gt; RBA Code of Conduct.</t>
    </r>
    <r>
      <rPr>
        <sz val="11"/>
        <color theme="5"/>
        <rFont val="Calibri"/>
        <family val="2"/>
        <scheme val="minor"/>
      </rPr>
      <t xml:space="preserve"> </t>
    </r>
    <r>
      <rPr>
        <sz val="11"/>
        <rFont val="Calibri"/>
        <family val="2"/>
        <scheme val="minor"/>
      </rPr>
      <t xml:space="preserve">
(3) The company uses the RBA Code of Conduct, which is reviewed every three years and includes input from RBA members and external stakeholders, as its supplier code of conduct.
(4) Intel discloses that it sends an annual letter to suppliers reminding them of their responsibilities under the Intel Code of Conduct and the RBA Code. Furthermore, it states that it makes suppliers aware of its expectations through webinars, workshops, and its supplier website. Contract language requiring suppliers to commit to the Code is also included in supplier contracts. 
(5) The company is an RBA Full Member, i.e. it has publicly committed to progressively apply the RBA code of conduct to its first-tier suppliers, to monitor its application, and to encourage and support its suppliers to do the same. 
</t>
    </r>
    <r>
      <rPr>
        <sz val="11"/>
        <color theme="9"/>
        <rFont val="Calibri"/>
        <family val="2"/>
        <scheme val="minor"/>
      </rPr>
      <t>Intel discloses that it send an annual letter to its suppliers where reminding them to"hold their suppliers
accountable to the RBA Code." It also reinforces this expectation during annual training webinars. Further, in 2019 it "co-hosted face-to face workshops in Asia in which suppliers created supply chain action plans for implementation in 2020."</t>
    </r>
    <r>
      <rPr>
        <sz val="11"/>
        <rFont val="Calibri"/>
        <family val="2"/>
        <scheme val="minor"/>
      </rPr>
      <t xml:space="preserve"> </t>
    </r>
  </si>
  <si>
    <t>(1) The company states that its Board of Management sets its policies. In addition, it states that its Ethics Office, led by its Corporate Ethics Officer "is responsible for implementing and monitoring this Ethics Program."  Part of the program's function is to perform risk assessments against the RBA Code of Conduct (which covers forced labor).  However, it does not clearly outline where the responsibility for the implementation of its policies relevant to forced labor lie.
(2) Not disclosed.</t>
  </si>
  <si>
    <t>(1) Not disclosed. It states on its Risk Management and Compliance page that it has a risk management committee. However, the responsibilities of this committee seem to include disaster response, crisis management and security and do not cover forced labor.
(2) Not disclosed. The company does not disclose details of a board member or committee with oversight of its supply chain policies that address forced labor or human trafficking.</t>
  </si>
  <si>
    <r>
      <t xml:space="preserve">(1) HP reports that it arranges a </t>
    </r>
    <r>
      <rPr>
        <b/>
        <sz val="11"/>
        <rFont val="Calibri"/>
        <family val="2"/>
        <scheme val="minor"/>
      </rPr>
      <t>Human Rights Council</t>
    </r>
    <r>
      <rPr>
        <sz val="11"/>
        <rFont val="Calibri"/>
        <family val="2"/>
        <scheme val="minor"/>
      </rPr>
      <t xml:space="preserve"> bi-annually to review the results of its human rights assessment, and come up with an action plan. It states that the council is chaired by the head of the Human Rights Office and also includes senior management from ethics and investigations, global indirect procurement, human resources, privacy, and supply chain responsibility. It discloses that this includes overseeing human rights and reviewing the results of annual human rights assessments. 
(2) HP discloses that its board of directors has a Nominating, Governance and Social Responsibility Committee which is responsible for overseeing HP’s sustainability initiatives and receives regular updates on key sustainability metrics. The committee also reviews the annual human rights assessment. A formal charter outlining the "purpose and authority" of the committee notes that its role is to "review, assess, report and provide guidance to management and the full Board regarding HP’s policies and programs relating to global citizenship (which includes... human rights...) and the impact of HP’s operations on ... suppliers... as well as reviewing the annual Global Citizenship Report." Further, in a sustainability video from 2016 the names and affiliations of the Committee member names are made public.</t>
    </r>
  </si>
  <si>
    <r>
      <t>(1) The company states that its "Global Supply Chain Organization (GSC) manages supplier relationships, develops supply chain capability and requires our suppliers to operate in an ethical, responsible and legal manner".</t>
    </r>
    <r>
      <rPr>
        <sz val="11"/>
        <color theme="1"/>
        <rFont val="Calibri"/>
        <family val="2"/>
        <scheme val="minor"/>
      </rPr>
      <t xml:space="preserve"> In its 2018 Additional Disclosure the company states that this organisation is "focused on managing our suppliers, including assessing the supplier business practices and operations, relaying business requirements and establishing expectations for adhering to the RBA Code of Conduct [which includes forced labor]." It further notes that the Global Supply Chain Organization "works with [its] suppliers daily to ensure that sounds and responsible practices are being adhered to."
</t>
    </r>
    <r>
      <rPr>
        <sz val="11"/>
        <rFont val="Calibri"/>
        <family val="2"/>
        <scheme val="minor"/>
      </rPr>
      <t xml:space="preserve">
(2) Not disclosed. The company states that it has implemented an Enterprise Risk Management program which is overseen by the Board's Audit Committee and that identified risks are presented to the full Board. It states that the program focuses on "the most significant risks facing the company, including strategic, operational, financial, legal and compliance risks". However it does not explicitly include forced labor as one such risk or disclose oversight of supply chain policies. </t>
    </r>
  </si>
  <si>
    <t>(1) Micron states that it has a Compliance and Ethics Program and that its Chief Compliance Officer, Joel Poppen, who is Vice President of Legal Affairs, General Council and Corporate Secretary is responsible for compliance and ethics issues. It states that it has a Sustainability Council and Sustainability Organization which report to the executive level of the company. It has also established a global RBA oversight team including representatives from legal, human resources, EHS, and supplier management functions. It states that this team monitors key RBA metrics across all of its manufacturing locations and that it reviews and reports every quarter on Micron's RBA performance.
(2) The company discloses that its board of directors has a Governance and Sustainability Committee whose role includes to "assist the Board in overseeing and monitoring the Company’s development and integration of material social and environmental strategies." It discloses the names of the four individuals on this committee. It provides further details on its oversight structure, noting that its Sustainability Council and Sustainability Organization (which cover supply chains and compliance), report to Executive Oversight (incl. Global Supply Chain), who in turn reports to the CEO, who is accountable to the board (and its overnance and Sustainability Committee). However it does not disclose oversight of forced labor or human rights in the supply chain, or discussion of such topics.</t>
  </si>
  <si>
    <t xml:space="preserve">(1) The company states in its 2016 CSR Report that it has established a supplier counselling team that is responsible for ensuring suppliers' compliance with the code of conduct (which covers forced labor) through various channels such as evaluation, audit and training. It states that one aspect of the duties of the Corporate Social Responsibility Committee, an executive committee, is responsibility for suppliers. It also states that in 2017 it "fulfilled RBA Code requirements with respect to supply chain management" and that it also "followed RBA Code of Conduct requirements to increase quality and quantity of supplier audit and training so as to enhance supplier management capability." 
[The company states that it formed an Ethics Committee which is chaired by its vice president who oversees the Ombudsman System and is comprised of the vice presidents of legal and human resources "and other executives" and that it "supervises investigations of potential ethics violation cases and determines the appropriate disciplinary action to be imposed". However it is not clear that this includes responsibility for overseeing forced labor-related policies.]
(2) The Chairperson of the company's Corporate Social Responsibility Committee reports to the board of directors included setting its supplier code of conduct which includes forced labor. However, no further details on oversight of forced labor in its supply chains are provided. </t>
  </si>
  <si>
    <t xml:space="preserve">(1) The company states that it has more than 150 responsible sourcing associates who are based all over the world and who are responsible for monitoring supply chain conditions "through audit assessments and investigations, provide training and tools for suppliers, and collaborate with stakeholders to make progress on key industry-wide issues." This suggests that the responsible sourcing team have responsibility for implementing the standards for suppliers, which cover forced labor and which are the standards that suppliers are audited against. 
The company also discloses a human rights steering committee comprising leaders from across its business.
Additionally, Walmart reports that an ESG steering committee meets biannually and is made up of leaders from various departments. It covers sustainability and responsible sourcing. The committee reports to the Chief Sustainability Officer. 
(2) Walmart discloses that the nomination and governance committee of the board of directors oversees the company's human rights work, and the audit committee of the board of directors oversees it's ethics and compliance program, including "labor and employment" and "responsible sourcing". It states that the Chief Sustainability Officer provides updates to the committee. However, no further detail is disclosed. </t>
  </si>
  <si>
    <t>(1) Corning states that in 2019 all members of its Global Supply Chain Management team "from senior leadership to supply chain personnel, participated in human trafficking, forced labor and modern slavery awareness training". It states that this was designed to "provide... leadership with the knowledge and skills to promote human rights compliance throughout [its] supply chain network". It also states that its Global Supply Management and Supply Chain organizations "are educated on supply chain social responsibility issues such as human trafficking, forced labor, modern slavery, transparency, child labor and human rights to build awareness and ensure that Corning’s supply chains reflect [its] values and respect for human rights. It states that "Supply Chain Social Responsibility training has been integrated into functional employee learning plans and new employee onboarding program". It also states that it trains supply management employees on best practices for dealing with Suppliers, including training on the Supplier Code - "what it means, and how it applies to Suppliers" which makes up part of the onboarding process for new employees".
(2)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states that high risk suppliers are currently being trained on these subjects as part of its third-party audit program. It states that as part of its CSR audit program for its highest risk suppliers either Corning or a third-party holds a training summit on the basis of its audit results. However, it does not disclose the percentage of suppliers trained on risks and policies that address forced labor.
(3) Not disclosed.</t>
  </si>
  <si>
    <t xml:space="preserve">(1) Nintendo discloses providing online and face-to-face training for employees "to ensure a full understanding of the Standards or codes of conduct". It also discloses having implemented an e-learning program on human rights and to have implemented training on the UK Modern Slavery Acy in its Europe GmbH for all new employees as part of its Code of Conduct training. It also discloses providing training for all new employees conducting on-site inspections but it does not explicitly state that this includes training on forced labor risks, and does not disclose training for procurement staff specifically.
(2)-(3) Not disclosed.
</t>
  </si>
  <si>
    <t>(1) The company discloses that it trains its employees on its expectations regarding its code which includes provisions on forced labor. However, it does not disclose training delivered to procurement staff or similar on forced labor in its supply chains or on supply chain policies addressing forced labor. [Hexagon also discloses providing training to employees during onboarding as well as providing in-person and online training to employees conducted by both the Hexagon Compliance Team and by external experts and “third-party learning management systems”. It discloses that the topics covered include training on its Compliance Programme, export control, product classification and third party due diligence. However, it does not explicitly disclose including training on forced labor risks in its supply chains.]
(2)-(3) Not disclosed.</t>
  </si>
  <si>
    <t xml:space="preserve">(1) Micron states that it requires every employee, manager and officer to attend regular training sessions on ethics and compliance. It states on its Slavery and Human Trafficking page that it trains all managers and employees who have direct responsibility for supply chain management on Micron's commitments in relation to forced labor and human trafficking, including on RBA compliance.
(2) The company states that in 2018 it implemented a training program that focused on the responsibilities of its suppliers and that more than 1,100 supplier representatives were trained. However, it does not disclose the percentage of suppliers that have undergone training.
(3) Not disclosed.
</t>
  </si>
  <si>
    <r>
      <t xml:space="preserve">(1) HP discloses that it conducts annual training for its procurement staff that "provides the context of forced labor and slavery, how to identify the signs of forced labor conditions, a summary of HP's policies and standards to combat modern slavery, who to contact for help, and how to report information."
In its sustainable impact report it also discloses that it trains its procurement teams, supplier managers, and other employees to "be vigilant and report instances of practices that violate our standards."
(2) HP reports that its supply chain capability building programs have included four 2-day workshops on the changes to the RBA's newest Code. It reports that these workshops were held in Thailand, Singapore, and Malaysia, and were attended by 189 supplier factory managers (118 suppliers). [It is not clear what percentage of suppliers this covers.] It also reports that it offers foreign migrant workers training, and RBA code of conduct training to suppliers.
The company also reports data on compliance with its supplier code of conduct. The code requires suppliers to put management systems in place to ensure compliance with the code, including providing training programs for managers and workers to implement the supplier's policies and procedures. It reports that </t>
    </r>
    <r>
      <rPr>
        <b/>
        <sz val="11"/>
        <rFont val="Calibri"/>
        <family val="2"/>
        <scheme val="minor"/>
      </rPr>
      <t>95% of supplier sites audited in 2018 were compliant with this training requirement of the code</t>
    </r>
    <r>
      <rPr>
        <sz val="11"/>
        <rFont val="Calibri"/>
        <family val="2"/>
        <scheme val="minor"/>
      </rPr>
      <t>. 
(3) HP discloses that a Weihai Supplier RBA code training was held in Weihai in China for three days with 58 participants from twenty suppliers. It states that "the main objective was to raise the awareness level and increase knowledge of the RBA code" and that this included "the requirement that the suppliers then cascade these requirements down to their own suppliers." 
It further provides evidence of training lower tier suppliers, noting that "through a large-scale program of coaching, training, and capability building, a small but critical sub-tier component supplier went from having concerning working conditions to reaching a preferred audit score in April 2018."</t>
    </r>
  </si>
  <si>
    <r>
      <t xml:space="preserve">(1) In relation to training, Cisco states in its Statement on the Prevention of Slavery and Human Trafficking that it "focuses on capability building for our suppliers and employees". It states that it "regularly engages across the globe to train on Code fundamentals". It states in its CSR Report that "all regular employees are required to certify compliance with its Code of Business Conduct each year, subject to applicable laws." (This code is an internal policy directed at employees and addresses human rights topics for the supply chain by referring to the Global Human Rights Policy and the Supplier Code of Conduct.)  It also states that employees "must" complete compliance and ethics trainings and that it provides additional targeted trainings throughout the year. It does not, however, make clear that the abovementioned trainings include forced labor in supply chains or whether, at a minimum, procurement staff are trained on such policies.
</t>
    </r>
    <r>
      <rPr>
        <sz val="11"/>
        <color theme="9" tint="-0.249977111117893"/>
        <rFont val="Calibri (Body)"/>
      </rPr>
      <t>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t>
    </r>
    <r>
      <rPr>
        <sz val="11"/>
        <rFont val="Calibri"/>
        <family val="2"/>
        <scheme val="minor"/>
      </rPr>
      <t xml:space="preserve"> However, this is a forward-looking commitment rather than an activity already in place.
(2) In addition to (1), it further states that the contributions it makes towards RBA workshops and training content are "mutually beneficial, ensuring understanding of policies and standards". The RBA Learning Academy's online trainings are also available to suppliers on topics including "methods to combat trafficked and forced labor in the supply chain." It states in its 2019 Corporate Social Responsibility Report that it has worked in partnership with the RBA to provide "localized training on the Code, ethical labor standards, and recruitment practices to staff at the supplier facility and labor recruitment agencies." However the company does not disclose the percentage of first-tier suppliers trained.
(3) Not disclosed. Cisco states in its CSR Report that in 2018 its Global Procurement Services and Supply Chain Operations launched an executive sponsorship program for its top US diverse suppliers. It states that the program pairs 26 of its suppliers which it has classified as "diverse" are paired with 26 US-based Cisco executives who commit to meet at least quarterly over an 18 month period. It states that they work to build "structured relationships" so that they can more effectively compete for work. However, the company does not disclose details on capacity building for the purpose of cascading supply chain policies on forced labor to its suppliers' own suppliers.</t>
    </r>
  </si>
  <si>
    <r>
      <t xml:space="preserve">(1) Nokia states that its Code of Conduct, which includes the ILO fundamental freedoms is included in a mandatory Ethical Business Training which requires employees to acknowledge and commit to the code. It states that this requirement was also communicated to employees through its intranet, emails, social media posts and line manager notices.
It states in its 2020 Additional Disclosure that the entire staff at Nokia, including Procurement receives its Annual Ethical Buiness Training and that in addition, its procurement team receives dedicated training on Responsible Sourcing at its Learning Academy. It further states that it undertakes "continuous awareness raising of our sourcing managers through annual engagement in Category Strategy reviews where we help to explain and provide input related to mapping of relevant sustainability risks to their purchasing category." 
(2) It states that it </t>
    </r>
    <r>
      <rPr>
        <sz val="11"/>
        <color theme="9" tint="-0.249977111117893"/>
        <rFont val="Calibri (Body)"/>
      </rPr>
      <t>conducted 11 training workshops for suppliers operating in high-risk countries such as Cameroon, China, Colombia, India, Malaysia, Mali, Myanmar, Mexico, Peru, Senegal, and Togo. It also includes a map of the locations in which it carried out corporate responsibility on-site audits and workshops in which the subject of modern slavery was included</t>
    </r>
    <r>
      <rPr>
        <sz val="11"/>
        <rFont val="Calibri"/>
        <family val="2"/>
        <scheme val="minor"/>
      </rPr>
      <t>. It states that where instances of possible foced labor are found to exist, the cases have been addressed with suppliers as part of the audit follow-up and the learnings have been shared with all of the suppliers at the supplier workshops in each location. It states that 309 suppliers participated in Nokia sustainability workshops and webinars, representing 22% of its suppliers and that 606 management-level supplier employees participated in Nokia sustainability workshops and webinars, representing 43% in 2018.  [It further states that it arranged face-to-face training workshops to establish improvement plans and actions for 393 suppliers. However, it is not clear that this related to forced-labor policies.] It also states that it organized online trainings on conflict-free sourcing.
(3) Not disclosed. Nokia states in its 2020 Additional Disclosure that suppliers "can utilize Nokia training materials" to cascade its supplier requirements to sub-tier suppliers. However, it is unclear whether it is communicated to suppliers that they can use these materials for supplier management, and whether suppliers make use of the materials in practice.</t>
    </r>
  </si>
  <si>
    <r>
      <t xml:space="preserve">(1) Best Buy discloses that it trains "relevant internal functions" on its code, and "critical risks such as human trafficking and forced labor." It also states that its private-label sourcing team receive training on its "manufacturing partner expectations and our audit program." It is assumed this includes the supplier code of conduct. 
(2) The company states that prospective suppliers are trained on its supplier code of conduct. 
It also states that it conducts annual training for suppliers on the RBA code, and held a two day RBA training for its suppliers in 2019. Additionally, it states that it has launched a new training tool online, where suppliers can make use of training resources and the company is able to monitor the types and number of trainings undertaken by suppliers.
</t>
    </r>
    <r>
      <rPr>
        <sz val="11"/>
        <color theme="9" tint="-0.249977111117893"/>
        <rFont val="Calibri (Body)"/>
      </rPr>
      <t>Best Buy also discloses that 100% of its private label suppliers are trained on forced labor within the first year of working with the company</t>
    </r>
    <r>
      <rPr>
        <sz val="11"/>
        <rFont val="Calibri"/>
        <family val="2"/>
        <scheme val="minor"/>
      </rPr>
      <t xml:space="preserve">. It states "this is above and beyond the training we provide when onboarding a new vendor and that training also references forced labor." It also reports that 100% of private label suppliers receive training on the supplier code of conduct.
Best Buy also reports that it has conducted in-depth training on forced labor in high risk regions such as in Taiwan in 2018, where training focused on migrant workers, and training on student workers in China. 
(3) Not disclosed. </t>
    </r>
  </si>
  <si>
    <t>(1) Not disclosed. The company states on its Supply Chain Management page that in China it held an in-house training session for conflict mineral procurement "to reinforce internal systems" but it does not refer to risks and policies that address forced labor or human trafficking.
(2) Not disclosed. The company states on its Kyocera's Corporate Social Responsibility page that it works with "business partners to promote corporate social responsibility and ensure that human rights, labor rights, and the environment are protected throughout our supply chain". The company states on its "Supply Chain Management" page that it "regularly holds supplier seminars and social gatherings with business associates in order to better allow them to understand the management policy and business policy of the Group and request their further cooperation with our activities". However, it does not refer to training for first-tier suppliers on risks and policies that address forced labor.
(3) Not disclosed. It discloses that suppliers must have "a system in place to communicate their codes to suppliers and to monitor compliance with such codes." However, it does not support its suppliers capacity in undertaking such monitoring.</t>
  </si>
  <si>
    <r>
      <t>(1) Not disclosed. TSMC states on its Ethical Management page that 29,000 employees completed its 2017 TSMC Ethics and Compliance Training. The company states in its Material Issue: Ethics and Regulatory Compliance section of its CSR report that the training it provides to employees includes anti-corruption, avoidance of conflict of interests, reporting channels and whistleblower protection and states that it includes both face-to-face training and electronic training. However, it does not state that it includes training relevant to forced labor or whether this training was directed towards procurement staff. 
(2) Not disclosed. It states in its CSR Report that in 2018 100% of its tier one suppliers attended supplier ethics training. TSMC discloses that in 2017, out of 906 facility and spare parts suppliers invited to 6 face-to-face training session, 888 attended the training sessions (up to 98% participation rate) and that the training it provides to suppliers includes anti-corruption, avoidance of conflict of interests, reporting channels and whistleblower protection through face-to-face training only. (It also states that participating suppliers provided positive feedback on this training with 95% stating that the training helped them to understand the ethical standards and TSMC’s reporting channels. It found that 97% of participants expressed willingness to cooperate in conducting investigations of ethical violations.)</t>
    </r>
    <r>
      <rPr>
        <sz val="11"/>
        <color rgb="FFFF0000"/>
        <rFont val="Calibri (Body)"/>
      </rPr>
      <t xml:space="preserve"> </t>
    </r>
    <r>
      <rPr>
        <sz val="11"/>
        <color rgb="FF00B050"/>
        <rFont val="Calibri"/>
        <family val="2"/>
        <scheme val="minor"/>
      </rPr>
      <t xml:space="preserve">It further states that in 2017 the procurement department arranged face-to-face training sessions for suppliers with their legal department which included reviews of actual ethics violation cases. </t>
    </r>
    <r>
      <rPr>
        <sz val="11"/>
        <rFont val="Calibri"/>
        <family val="2"/>
        <scheme val="minor"/>
      </rPr>
      <t>However, it does not state that it trains suppliers specifically on forced labor policies. [In 2016, twelve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 This information no longer falls within the research timeframe.]</t>
    </r>
    <r>
      <rPr>
        <sz val="11"/>
        <color rgb="FFFF0000"/>
        <rFont val="Calibri"/>
        <family val="2"/>
        <scheme val="minor"/>
      </rPr>
      <t xml:space="preserve">
</t>
    </r>
    <r>
      <rPr>
        <sz val="11"/>
        <rFont val="Calibri"/>
        <family val="2"/>
        <scheme val="minor"/>
      </rPr>
      <t>(3) Not disclosed.</t>
    </r>
  </si>
  <si>
    <r>
      <t xml:space="preserve">(1) Intel reports that it integrated its expectations of combatting slavery and human trafficking risks into its internal procurement team training in 2018. Furthermore, it states that it provides staff with direct responsibility for supply chain management with training on slavery and human trafficking "particularly with respect to mitigating risks within our product supply chain". 
(2) Intel reports that in May 2018 it worked with peer companies and Elevate to provide training to over 150 suppliers and their recruiting agents in Malaysia, Singapore, and Thailand. 
The company also reports that it delivers online training through its Supplier Sustainability Resource Center, including on topics such as working hours. It states that it delivered 20 webinars in three languages in 2018, and the platform allows for two-way dialogue and supplier feedback. Intel discloses that it enrolled 648 new users on the platform in 2018, to a total number of 2,900, and that it has seen an 80% increase in supplier participation in its webinar series. Online training includes that on the RBA Code of Conduct and on combatting forced labor. 
In its 2020 Additional Disclosure, the company notes in relation to supplier training on forced labor, that in at supplier trainings it co-hosted in June and July 2019, over 200 suppliers were trained, including 60 Intel suppliers, representing approximately 20% of the company's "major first-tier suppliers." The company further notes that it estimates that since 2014 its annual webinars and trained covered "over 50% of [its] Major first-tier suppliers."  
(3) </t>
    </r>
    <r>
      <rPr>
        <sz val="11"/>
        <color theme="9"/>
        <rFont val="Calibri"/>
        <family val="2"/>
        <scheme val="minor"/>
      </rPr>
      <t>Intel discloses that in 2018 it asked 50 first-tier suppliers to "work with" at least three of their own suppliers to assess and address forced labor risks. This resulted in a number of improvements, such as improvements of policies and procedures at lower tier suppliers, as well as stronger enagagement with labor agencies. Further, it provided materials and webinars on forced / bonded labor risks to around 135 second-tier suppliers.</t>
    </r>
    <r>
      <rPr>
        <sz val="11"/>
        <rFont val="Calibri"/>
        <family val="2"/>
        <scheme val="minor"/>
      </rPr>
      <t xml:space="preserve">
[Intel discloses its Supplier Program to Accelerate Responsibility and Commitment (SPARC). It reports that suppliers are selected for the program based on risk, with 350 participating in 2018 (representing 60% of Intel's spend). The program is designed to help suppliers build internal capacity around corporate responsibility "through rigorous annual commitments to compliance, transparency, and capacity-building." It is not clear whether, or to what extent, this program focuses on the RBA Code and suppliers' ability to cascade this to lower tier suppliers.] </t>
    </r>
  </si>
  <si>
    <r>
      <t>(1) Not disclosed. Ericsson states in its 2020 Additional Disclosure that it is part of the Swedish International Development Agency's Swedish Leadership for Sustainable Development initiative which focuses on areas of Modern Slavery and Minerals and is responsible for development aid, however it is unclear whether it engages on these topics beyond providing aid. It states that it is engaged with the ILO in a collaboration to enhance work, labor and social standards in the ICT sector in Egypt including "responsible sourcing activities" in Ericsson's own operations and it supply chains but it does not provide further detail on what this involves, and how it focuses on forced labor specifically.
(2)  The company discloses that it is a "Member of the Responsible Business Alliance (RBA)" which focuses on eradicating forced labor. It states that "forced labor/responsible labor are focus areas Ericsson has decided to work more closely with" and that "labor is also one of the areas where the company has provided input for the next RBA Code of Conduct review". 
It states that it is part of Shift's Business Learning Program and that it has continued to engage with Shift in 2019 "with knowledge sharing and risk analysis for forced labor in supply chain".</t>
    </r>
    <r>
      <rPr>
        <sz val="11"/>
        <color rgb="FFFF0000"/>
        <rFont val="Calibri"/>
        <family val="2"/>
        <scheme val="minor"/>
      </rPr>
      <t xml:space="preserve"> </t>
    </r>
    <r>
      <rPr>
        <sz val="11"/>
        <rFont val="Calibri"/>
        <family val="2"/>
        <scheme val="minor"/>
      </rPr>
      <t xml:space="preserve">
[It states that it is a member of the reference group for Conflict minerals at Teknikföretagen (the Association of Swedish Engineering Industries) and refers to labor standards in relation to this but it does not make any clear reference to forced labor.]</t>
    </r>
  </si>
  <si>
    <t xml:space="preserve">(1) Not disclosed. 
(2) NVIDIA discloses that it is a full RBA member (confirmed by RBA). It discloses that employees "are engaged in RBA workgroups relevant to our supply chain operations." It states that it participates in the RBA's Responsible Labor Initiative but it does not demonstrate active engagement. It also discloses that it participates "in organizations focused on issues relevant to supplier responsibility, such as the Public-Private Alliance for Responsible Minerals Trade and the Association Connecting Electronics Industries". It states in its 2020 Additional Disclosure that this consists of engaging through email, calls and face-to-face and states that the RLI is a workgroup with active calls and that it works with the RBA and PPA on code updates. However, it does not demonstrate active engagement on forced labor specifically. </t>
  </si>
  <si>
    <t xml:space="preserve">(1) Not disclosed. On its Supply Chain Management page it states that it is one of the "major members" of the Responsible Minerals Trade Working Group set up in the Japan Electronics and Information Technology Industries Association (JEITA). It also states that it has expanded its engagement with this working group - beacuse of problems revealed by survery results - through giving lectures, and through "implementation of survey briefing sessions". Since 2013, it has "served as lecturers regarding the conflict mineral survey information sessions held by JEITA". However, none of this engagement is relevant to forced labor.
(2) Not disclosed. </t>
  </si>
  <si>
    <r>
      <t xml:space="preserve">(1) Not disclosed. Micron discloses working with the RMI on a number of leadership teams. However, these do not specifically cover forced labor.
(2) Micron states that it is "actively involved" in eliminating forced labor issues in its supply chain through engagement with government officials and interviews with foreign migrant workers. </t>
    </r>
    <r>
      <rPr>
        <sz val="11"/>
        <color theme="9" tint="-0.249977111117893"/>
        <rFont val="Calibri (Body)"/>
      </rPr>
      <t>It states that it is collaborating with the RBA and a number of suppliers in Taiwan to understand the conditions faced by foreign migrant workers and to address violations that are ocurring.</t>
    </r>
  </si>
  <si>
    <t xml:space="preserve">(1) Samsung discloses that in 2016 it worked to develop guidelines for apprenticeship training in India, with BSR and an Indian NGO "Partners in Change." The guidelines also apply to Samsung's suppliers in India. The guidelines define the minimum age, the apprenticeship terms, and working hours.
The company also discloses that it has collaborated with the International Organization for Migration (IOM) to "provide training on ethical recruitment and fair labor practice to its staff, local suppliers and other business partners in Malaysia." It refers to an example of a workshop hosted in Hungary with the IOM on ethical recruitment and modern slavery which included local supplier participants. 
The company also states it "plays an active role in techUK's work on human rights and modern slavery, informing and influencing UK government officials and civil society groups through the sustainable supply chain group." 
(2) The company is a member of the Responsible Business Alliance. The company also discloses that it worked with BSR to develop its Migrant Worker Guidelines in 2016, which includes a commitment to eradicating forced labor, excessive commissions for employment, and discrimination against migrant workers.  
Samsung also reports that it is a member of the Responsible Labor Initiative and reports that this focuses on the rights of workers vulnerable to forced labor in supply chains. </t>
  </si>
  <si>
    <t xml:space="preserve">(1) Cisco discloses a supplier list of contract manufacturers, strategic original design manufacturers and component suppliers in the top 80% of spend for financial year 2019. The list includes supplier names, but not addresses.
(2) Cisco states in its Conflict Minerals policy that it developed a set of due diligence and guidance activities based on the OECD guidelines. It states that it "requires" suppliers to source only from smelters and refiners assured by the Responsible Minerals Assurance Process, to maintain a policy to ensure conflict minerals do not directly or indirectly finance armed conflict in the DRC, establish a due diligence program "to achieve responsible mineral supply chains" and respond to Cisco with regards requests for due diligence information. As part of its efforts to identify smelters and refiners involved in the production of conflict minerals, Cisco conducts due diligence according to the respective OECD Guidance  In its Specialized Disclosure Report, Cisco includes a list of the names and countries of smelters and refiners of 3TG identified in a reasonable country of origin enquiry.
(3) The company is a member of the Responsible Mineral Initiative, and as such works on tracing its raw materials. In its Specialized Disclosure Report it provides a list of the countries of origin from which the raw materials it sources may have originated.
(4) Cisco estimates that there are 224,000 workers in its supply chain that are covered by RBA audits. However it does not disclose a second data point on its suppliers' workforce. </t>
  </si>
  <si>
    <t>(1) Amazon, "Supplier List," https://d39w7f4ix9f5s9.cloudfront.net/24/dd/8db91234456ebaaca24cdcdf5a77/current-supplier-list-2019-11-25.pdf (pdf format). Accessed 9 December 2019. 
(2) + (3) Amazon, "Conflict Minerals Report", https://www.sec.gov/Archives/edgar/data/1018724/000101872417000088/amzn-20161231xex101.htm. Accessed 3 September 2019. 
(4) Amazon Supplier List,  https://sustainability.aboutamazon.com/amazon-around-the-globe (map format), accessed 9 December 2019.</t>
  </si>
  <si>
    <r>
      <t xml:space="preserve">(1) Not disclosed.
(2) In its Specialized Disclosure Report, Kyocera discloses a list of smelters and refiners, including names and countries, of 3TG that are potentially used in its supply chains. [Kyocera states on its Supply Chain Management page that it "intend[s]" to use surveys based on the Responsible Business Alliance (RBA) and the Responsible Mineral Assurance Process (RMAP) in relation to conflict minerals. It also states that it assessed the smelters on the basis of a Conflict Minerals Reporting Template (CMRT) prepared by the Conflict-Free Sourcing Initiative (CFSI), an international organization dealing with conflict mineral issues.]
(3) It further includes a list of potential countries of origin of the raw materials 3TG.
(4) Not disclosed.
</t>
    </r>
    <r>
      <rPr>
        <sz val="11"/>
        <color theme="5"/>
        <rFont val="Calibri"/>
        <family val="2"/>
        <scheme val="minor"/>
      </rPr>
      <t xml:space="preserve">
</t>
    </r>
  </si>
  <si>
    <t xml:space="preserve">(1) Not disclosed. ASML does not list the names and addresses of its first tier suppliers but names Carl Zeiss SMT GmbH as one of its key suppliers.
(2) Not disclosed. ASML does publish a Conflict Minerals Statement and Conflict Minerals Disclosure but fails to disclose the countries in suppliers below the first-tier are based. 
(3) The company discloses in its Conflict Minerals Disclosure that it conducts the "reasonable country of origin inquiry" (RCOI) to determine whether the minerals it uses have originated from a relevant country. It also discloses that it conducts a supply chain survey using a reporting template provided by the RBA and Global e-Sustainability Initiative and that it uses resources provided by the RMI including the RMI Assurance Process which uses a third party audit firm to insure that smelters from whom it acquires materials source conflict-free materials only. However, it does not disclose additional information on the sourcing countries.
(4) Not disclosed. </t>
  </si>
  <si>
    <t xml:space="preserve">(1) The company states that it is a member of the Responsible Minerals Initiative (RMI), that it participates in the RMI’s Responsible Minerals Assurance Process and that its due diligence measures "conform, in all material respects, with the five-step framework of the OECD Due Diligence Guidance" which address forced labor. It does not disclose the steps it is taking toward responsible raw materials sourcing outside of this.
(2) Not disclosed. In its "Guide to Ethical Conduct" the company encourages employees to speak up in situations where buying decisions are solely based on price, despite known poor labor conditions [to "preserve reputation"]. No further details or training is disclosed.
(3) Not disclosed. TE discloses that it uses a supplier scorecard which includes Supplier Social Responsibility data. It does not report further information on how this scorecard is used to incentivize suppliers or in procurement decisions, for example. 
(4) Not disclosed. </t>
  </si>
  <si>
    <t xml:space="preserve">(1) *TE Connectivity (2018), "Corporate Responsibility Report", https://www.te.com/content/dam/te-com/documents/about-te/corporate-responsibility/global/TEConnectivityCorporateResponsibilityReport2018.pdf, p. 17. 
*TE Connectivity (2019), "Conflict Minerals Report", http://d18rn0p25nwr6d.cloudfront.net/CIK-0001385157/728fef91-39ff-4994-8503-db2b39b067cf.pdf. Accessed 29 August 2019, p. 9.
* TE Connectivity (January 2020), "2020 Additional Disclosure," https://www.business-humanrights.org/sites/default/files/2020-01%20Additional%20Disclosure%20-%20KnowTheChain%20ICT%20benchmark_TE%20Connectivity.pdf, p. 4.
(2) TE Connectivity, "Guide to Ethical Conduct," https://www.te.com/content/dam/te-com/documents/about-te/corporate-responsibility/global/TE%20COC_Final_EN_Web.pdf, p. 43. Accessed 4 February 2020.
(3) TE Connectivity (2018), "Corporate Responsibility Report", https://www.te.com/content/dam/te-com/documents/about-te/corporate-responsibility/global/TEConnectivityCorporateResponsibilityReport2018.pdf, p. 17. 
</t>
  </si>
  <si>
    <t xml:space="preserve">(1) The company states that its due diligence measures for sourcing conflict minerals conform with the OECD Due Diligence Guidance for Responsible Supply Chains of Minerals from Conflict-Affected and High-Risk Areas: Third Edition and that it assessed whether all smelters were conformant with the Responsible Minerals Assurance Process of the RMI. These measures include an assessment of forced labor risks but the company does not disclose the steps it is taking toward responsible raw materials sourcing outside of this.
(2-4) Not disclosed. </t>
  </si>
  <si>
    <t xml:space="preserve">(1) Skyworks (2019), "Conflict Minerals Report", http://www.skyworksinc.com/downloads/green_initiative/Conflict_Minerals_Report_2018.pdf, p. 2. </t>
  </si>
  <si>
    <t xml:space="preserve">Note: Amazon (2019), "Amazon Supply Chain Standards Manual," https://d39w7f4ix9f5s9.cloudfront.net/ba/73/23a785f24c809ee05445d5ab623f/supplier-manual-5sep2019-final.pdf, p. 3. Accessed 16 October 2019. 
(1) Amazon, "Conflict Minerals Report", https://www.sec.gov/Archives/edgar/data/1018724/000101872417000088/amzn-20161231xex101.htm. Accessed 3 September 2019. </t>
  </si>
  <si>
    <t xml:space="preserve">(1) Broadcom (2018) "Conflict Minerals Report," https://docs.broadcom.com/docs/12395380, pp. 1-2.
(2) Broadcom (2018), "Annual Report", https://investors.broadcom.com/static-files/e6231f8d-76e3-422e-b647-931b3794d2cc, p. 8 and 11. Accessed 12 August 2019. </t>
  </si>
  <si>
    <t xml:space="preserve">(1) Canon (2019), "Canon Inc. Conflict Minerals Report", https://www.sec.gov/Archives/edgar/data/16988/000119312519160164/d714824dex101.htm. Accessed 29 August 2019. </t>
  </si>
  <si>
    <t xml:space="preserve">(1) The company reports that it is a member of the Responsible Minerals Initiative and that it is a member of the Tin Working Group due to concerns associated with tin mining and smelting in Indonesia. It states that it follows "OECD Guidance or other internationally recognized frameworks when conducting such due diligence for 3TG" and that it "requires [its] suppliers to source high-risk minerals from smelters determined to be compliant with the Responsible Minerals Assurance Process", both of which assess forced labor risks but it does not disclose the steps it is taking toward responsible raw materials sourcing outside of this.
(2) Not disclosed. Sony states that it expects suppliers "to provide tight management of its delivery dates, compatible with product production activities that fluctuate with customer demands, and to be able to supply parts and materials in a highly flexible fashion." It does not disclose how it seeks to use responsible purchasing practices that may mitigate any forced labor risks created by these expectations. 
(3-4) Not disclosed. </t>
  </si>
  <si>
    <t xml:space="preserve">(1)*Sony (2018), "Sustainability Report 2018", https://www.sony.net/SonyInfo/csr/library/reports/sis4ug000000jyws-att/CSR2018E_PDF_all.pdf, p. 157. Accessed 2 October 2019.
*Sony (2018), "Conflict Minerals Report 2018," https://www.sony.net/SonyInfo/IR/library/ConflictMineralsReport2018.pdf. Accessed 2 October 2019.  
(2) Sony, "What Sony expects of suppliers," https://www.sony.net/SonyInfo/procurementinfo/expectation.html. Accessed 30 September 2019. </t>
  </si>
  <si>
    <t xml:space="preserve">(1) Analog Devices (24 May 2019), "Specialized Disclosure Report", https://investor.analog.com/node/22651/html. Accessed 3 December 2019. </t>
  </si>
  <si>
    <t>(1) Micron (31 May 2018), "Specialized Disclosure Report", http://investors.micron.com/node/36241/html. Accessed 12 February 2020.</t>
  </si>
  <si>
    <t>(1) The company states that its due diligence process is based on the OECD Due Diligence Guidance and that it uses the Responsible Minerals Initiative ("RMI") Conflict Minerals Reporting Template and requires its suppliers to source conflict-free raw materials in accordance with the Responsible Minerals Assurance Process. It does not disclose the steps it is taking toward responsible raw materials sourcing outside of this.
(2) Not disclosed.
(3) Not disclosed. While the company refers to supplier performance scorecards, it does not disclose that this includes details of supplier performance on forced labor-related issues and whether this would directly influence procurement relationships.
(4) Not disclosed.</t>
  </si>
  <si>
    <t xml:space="preserve">(1) Lam Research (31 May 2019), "Specialized Disclosure Report", https://investor.lamresearch.com/static-files/360b9f58-869f-4250-89d2-a86db7b823ab, pp. 5 and 7.
(3) Lam Research (2018), "Lam Research Corporate Social Responsibility Report", https://www.lamresearch.com/wp-content/uploads/2019/09/Lam-Research-Corporate-Social-Responsibility-Report-2018.pdf, p. 10. </t>
  </si>
  <si>
    <t xml:space="preserve"> </t>
  </si>
  <si>
    <t xml:space="preserve">(1) Hewlett Packard Enterprise (reviewed June 2018), "HPE Supply Chain Responsibility: Our Approach", https://h20195.www2.hpe.com/V2/GetDocument.aspx?docname=A00001852ENW, p. 7.
(2)-(4) *Hewlett Packard Enterprise (approved 3 April 2019), "Statement Pursuant to the California Transparency in Supply Chains Act of 2010 and the UK Modern Slavery Act of 2015", https://h20195.www2.hpe.com/V2/GetDocument.aspx?docname=A00005807ENW, p. 6.
*Hewlett Packard Enterprise (2020), "2020 Additional Disclosure," https://www.business-humanrights.org/sites/default/files/2020-01%20HPE%20Supplement%20for%20KTC_v2.pdf, p. 4. </t>
  </si>
  <si>
    <t xml:space="preserve">(1)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(2020), "Additional Disclosure," https://www.business-humanrights.org/sites/default/files/KnowTheChain%202020%20ICT%20benchmark%20-%20Additional%20Disclosure%20-%20Murata%20Manufacturing%20Co%20Ltd.pdf.
(4-5) *Murata Manufacturing (November 2018), "Statement on the UK Modern Slavery Act", https://www.murata.com/~/media/webrenewal/about/csr/modernslavery/modernslavery_e.ashx?la=en, p. 3. Accessed 28 August 2019. 
*Murata Manufacturing, "Suppliers," https://www.murata.com/en-global/about/csr/people/suppliers. Accessed 13 February 2020. </t>
  </si>
  <si>
    <t xml:space="preserve">(1) The company uses the RBA Code (version 6), which includes a provision that workers shall not be required to pay employers’ or agents’ recruitment fees or other related fees for their employment. 
[Murata's human rights and labor policies state "no fees or guarantee money of any type shall be collected in relation to employment". However, it does not specify that employers rather than workers should bear this cost. In its additional disclosure, it states that asks recruitment agencies for charges to be made to the employer and not the workers, but it is not clear that this is relevant for the company's supply chains.]
[The company also states that it asks recruitment agencies to comply with its CSR standards and the RBA Code of Conduct in the same manner as suppliers, and that recruitment agencies do not charge fees to workers. It is not clear that this refers to agencies used by Murata's suppliers, rather than Murata itself.] 
(2) The company uses the RBA Code (version 6), which includes a provision that employment related fees paid by workers shall be reimbursed to the workers. Murata reports that within its own operations it audits recruitment agencies and ensures that no workers have paid fees. However it does not disclose evidence that fees have been reimbursed to workers in its supply chains. </t>
  </si>
  <si>
    <t>(1)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(November 2018), "Statement on the UK Modern Slavery Act", https://www.murata.com/~/media/webrenewal/about/csr/modernslavery/modernslavery_e.ashx?la=en, p. 4. Accessed 28 August 2019. 
*Murata Manufacturing (April 2018), "Additional Disclosure", https://www.business-humanrights.org/sites/default/files/2018-04%20KnowTheChain%20ICT%20-%20Murata.pdf, p. 7. Accessed 28 August 2019. 
(2) "Additional Disclosure", p. 7.</t>
  </si>
  <si>
    <t>*Murata Manufacturing, "Our expectations of suppliers", https://www.murata.com/en-global/about/procurement/expectations. Accessed 13 February 2020. 
*Murata Manufacturing, "Human Rights and Labor Policies", https://www.murata.com/about/csr/people/employees.aspx#employees01. Accessed 28 August 2019.</t>
  </si>
  <si>
    <t xml:space="preserve">(1) The company uses the RBA Code (version 6), which requires that workers must be provided with a written employment agreement in their native language prior to the worker departing from his or her country of origin. However the company does not disclose any further steps taken beyond this policy provision, such as pre-departure training for migrant workers to ensure they understand their rights.
(2)  The company uses the RBA Code (version 6), which prohibits passport retention and restrictions on workers’ freedom of movement. However, the company does not disclose what further steps it has  taken to ensure that workers passports are not retained. 
(3) Not disclosed. </t>
  </si>
  <si>
    <t>(1) Not disclosed. Corning states that its supply chain management professionals conduct internal assessments of its strategic suppliers based on industry standards and on its quality framework. It states that it "is being expanded to include additional corporate social responsibility questions in alignment with RBA standards". Corning states: "[t]o ensure compliance and identify and mitigate social responsibility risks in the supply chain, Corning has developed a comprehensive supplier management process", leveraging technology platforms and internal processes "to closely monitor operations, capture data and share supply chain information faster, more efficiently, and accurately". It states that it takes steps to assess risks in its supply chain through supplier selection, onboarding and ongoing management processes. It states in its 2019 Additional Disclosure that "[f]orced labor risks are an integral part of every aspect of the supplier management process". However, it is unclear whether it assesses forced labor supply chain risks beyond monitoring and auditing of individual suppliers.
(2) Not disclosed. It states on its Governance page that 17 per cent of its suppliers and 13 per cent of its spend is in high risk countries. It states that it has determined that the risk of human trafficking in its supply chains is highest in relation to contract manufacturers. However, it does not disclose any more detail on this risk, such as particular at-risk countries for its contract manufacturing, or groups of workers. Furthermore, the company does not disclose risks identified in different tiers of its supply chains.</t>
  </si>
  <si>
    <t xml:space="preserve">(1) Not disclosed. The company discloses conducting a "supply chain risk assessment on 100% of its suppliers". It states in its 2020 Additional Disclosure that it uses RBA risk assessments "RA1, RA2 and RA3". It states that it requires suppliers in the top 80% spend to complete self-assessment questionnaires which are "based on RBA requirements" [the facility level SAQ includes forced labor, but it is unclear whether all RBA facility requirements are included]. It does not disclose carrying out a risk assessment focusing on forced labor beyond monitoring and self-assessments at individual suppliers.
(2) Not disclosed. </t>
  </si>
  <si>
    <r>
      <t xml:space="preserve">(1) Apple discloses that it has developed a </t>
    </r>
    <r>
      <rPr>
        <b/>
        <sz val="11"/>
        <rFont val="Calibri"/>
        <family val="2"/>
        <scheme val="minor"/>
      </rPr>
      <t>Risk Readiness Assessment tool</t>
    </r>
    <r>
      <rPr>
        <sz val="11"/>
        <rFont val="Calibri"/>
        <family val="2"/>
        <scheme val="minor"/>
      </rPr>
      <t xml:space="preserve"> which has now been shared as a tool to use at industry level. The tool is used to assess for human rights risks in companies' supply chains, and includes assessments of smelters and refiners. 
Apple also states that it has extensively reviewed "mine-level </t>
    </r>
    <r>
      <rPr>
        <b/>
        <sz val="11"/>
        <rFont val="Calibri"/>
        <family val="2"/>
        <scheme val="minor"/>
      </rPr>
      <t>incidents and public allegations potentially linked to minerals processors</t>
    </r>
    <r>
      <rPr>
        <sz val="11"/>
        <rFont val="Calibri"/>
        <family val="2"/>
        <scheme val="minor"/>
      </rPr>
      <t xml:space="preserve"> in Apple's supply chain." It discloses that it aims to use this to bridge findings from civil society and other stakeholders with industry due diligence mechanisms. 
Additionally, Apple reports that it undertook a </t>
    </r>
    <r>
      <rPr>
        <b/>
        <sz val="11"/>
        <rFont val="Calibri"/>
        <family val="2"/>
        <scheme val="minor"/>
      </rPr>
      <t>mapping process and risk assessment of its labor supply chains</t>
    </r>
    <r>
      <rPr>
        <sz val="11"/>
        <rFont val="Calibri"/>
        <family val="2"/>
        <scheme val="minor"/>
      </rPr>
      <t xml:space="preserve"> to understand the geographic corridors of its foreign contract workers. It states that as part of this process it used the US Department of State Trafficking in Persons Report, and the Global Estimates of Modern Slavery. 
It also discloses a "Material Impact Study." While this study focuses on identifying how to achieve a "recyclable and renewable" supply chain, the study also reviews forced labor risks.
(2) Apple highlights that foreign contract workers are particularly vulnerable to debt-bonded labor. It names the Philippines, Nepal, Thailand, Indonesia, and Vietnam, as countries where workers may be hired from in particular. Additionally, Apple discloses that "in 2018 specialized debt-bonded labor audits were conducted in Taiwan, Vietnam, Thailand, Japan, Singapore, Malaysia, and the United Arab Emirates" which suggests that it perceives these countries to be particularly high risk for bonded labor. However, the company does not disclose forced labor risks in multiple tiers of its supply chains. 
The company also discloses that it conducts due diligence to mineral level, but does not disclose forced labor risks identified at this level. </t>
    </r>
  </si>
  <si>
    <r>
      <t xml:space="preserve">HP refers to </t>
    </r>
    <r>
      <rPr>
        <sz val="11"/>
        <color theme="9" tint="-0.249977111117893"/>
        <rFont val="Calibri (Body)"/>
      </rPr>
      <t>8 onboarding assessments conducted in 2018</t>
    </r>
    <r>
      <rPr>
        <sz val="11"/>
        <rFont val="Calibri"/>
        <family val="2"/>
        <scheme val="minor"/>
      </rPr>
      <t>. 
The company reports that as part of the onboarding process, key new suppliers are evaluated against the company's social and environmental responsibility (SER) requirements. It states that once a supplier is selected, the SER requirements are included in business contracts. The SER requirements include the supplier code of conduct, student and dispatch worker standard, and foreign migrant worker standard. HP reports that any non-conformances are reviewed with the supplier and a corrective action plan will be developed. However, it does not report on the outcomes of this process.</t>
    </r>
  </si>
  <si>
    <t>The company reports that "100% of new direct suppliers have undergone the screening process," which it states includes CSR criteria (social and environmental criteria). It states that "the screening is done during the selection process and so before the contract is signed." However, it does not disclose outcomes of this process.</t>
  </si>
  <si>
    <t>Corning states that it has a risk management process that it engages in prior to suppliers joining its supply chains. It states that it uses Riskmethods, a supply risk rating solution to identify potential risks including labor rights and human rights. It further states that its introduction has increased oversight of new suppliers. However, it does not disclose the outcomes of this process.</t>
  </si>
  <si>
    <t>The company states: “[w]e consider the risk profile of every supplier and conduct a formal preliminary risk assessment if necessary.” It states in its 2020 Additional Disclosure that it confirms that forced labor is a risk factor considered in this context and that during 2019 it carried out preliminary risk assessments "with respect to several shortlisted suppliers." Throughout various bidding processes, HPE applied as part of its assessment Social and Environmental Responsibility (“SER”) questions, calls for policy or procedural evidence, and interviews with workers (including with respect to labor practices) in order to select suppliers that align with our values and requirements." However, it does not report on the outcomes of this process such as the number or percentage of suppliers rejected due to poor management of forced labor risks.</t>
  </si>
  <si>
    <t>Ericsson discloses that it enforces a mandatory self-assessment on potential suppliers that includes its Code of Conduct and questions relating to the suppliers’ policies and processes relating to forced labor.
It states that after the self-assessment is completed by the potential supplier, the responsible sourcing manager will make a decision in what action should be taken with the potential supplier. It further states that "It is not common practice, but Ericsson may request to do an audit before entering into agreement if it sees any reason to do so."  However, it does not disclose outcomes of this process (such as how many suppliers were approved/rejected/had to work on corrective actions before being approved).</t>
  </si>
  <si>
    <t xml:space="preserve">(1) Not disclosed. The company states that when it opens an account with a supplier, it uses a CSR Agreement, and asks the supplier to agree "to pursue their business activities in conformity with the Code of Conduct of the Responsible Business Alliance". However, while the RBA Code prohibits forced labor, child labor, and discrimination, it limits the right to freedom of association to conformance with local law only. It is not clear that the CSR agreement is the supplier contract. 
(2) Not disclosed. The company states that the percentage of its suppliers that have undertaken CSR Agreements include 95% of Japanese suppliers and 90% of overseas suppliers. However, CSR Agreements require adherence to the RBA Code, which limits the right to freedom of association to conformance with local law only. Moreover, it is not clear that the CSR agreement is the supplier contract. 
(3) Not disclosed.
</t>
  </si>
  <si>
    <t xml:space="preserve">*Best Buy, "Supplier Code of Conduct," https://partners.bestbuy.com/documents/20126/46231/Supplier+Code+of+Conduct.pdf/9d7062b9-2233-e7a9-c51a-2f1a34747927?t=1544638155228. Accessed 23 September 2019.
*Best Buy (2019), "Corporate Responsibility &amp; Sustainability Report," https://corporate.bestbuy.com/wp-content/uploads/2019/06/FY19-full-report-FINAL-1.pdf, p. 43. Accessed 23 September 2019.  </t>
  </si>
  <si>
    <t>(1)-(4) *Micron (undated), "Micron Code of Business Conduct and Ethics", https://www.micron.com/about/our-commitment/operating-thoughtfully/compliance-and-ethics/ethics, p. 8. 
*Micron (undated), "Accelerating Sustainability: 2019 Sustainability Report", https://www.micron.com/-/media/client/global/documents/general/about/sustainability_report_2019.pdf?la=en, p. 35.</t>
  </si>
  <si>
    <t xml:space="preserve">*Murata Manufacturing, "Our expectations of suppliers", https://www.murata.com/en-global/about/procurement/expectations. Accessed 13 February 2020. </t>
  </si>
  <si>
    <t>(1) TSMC states in its Supplier Code of Conduct that "workers shall not be required to pay employers’ or agents’ recruitment fees or other related fees for their employment".
(2) Further to (1), it states that where fees are found to have been paid by workers, the worker "shall" be reimbursed. Further, the company discloses that "NT$5.5M in recruitment fees were returned to 360 foreign migrant workers of our suppliers."</t>
  </si>
  <si>
    <t>(1) ASML (undated), "Responsible Supply Chain", https://www.asml.com/en/company/sustainability/responsible-supply-chain. Accessed 23 August 2019.
(2)-(4) ASML (5 February 2019), "Integrated Report 2018", https://www.asml.com/-/media/asml/files/investors/financial-results/a-results/2018/asml-integrated-report-based-on-us-gaap-2018.pdf, p. 27.</t>
  </si>
  <si>
    <t>Amphenol (undated), "Amphenol Supplier Code of Conduct", https://www.amphenol.com/pdfs/APH_Supplier_Code_of_Conduct.pdf.</t>
  </si>
  <si>
    <t xml:space="preserve">(1)-(4) *Lam Research (1 August 2019), "Global Supplier Code of Conduct", https://www.lamresearch.com/wp-content/uploads/2019/04/2019-01-24-Global-Supplier-Code-of-Conduct.pdf
*Lam Research (2018), "Lam Research Corporate Social Responsibility Report", https://www.lamresearch.com/wp-content/uploads/2019/09/Lam-Research-Corporate-Social-Responsibility-Report-2018.pdf. </t>
  </si>
  <si>
    <t xml:space="preserve">(1) and (2)*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p. 2-3.
</t>
  </si>
  <si>
    <t xml:space="preserve">(1)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(2) Hewlett Packard Enterprise (reviewed June 2018), "HPE Supply Chain Responsibility: Our Approach", https://h20195.www2.hpe.com/V2/GetDocument.aspx?docname=A00001852ENW, p. 7.
(3) Hewlett Packard Enterprise (2020), "2020 Additional Disclosure", https://www.business-humanrights.org/sites/default/files/2020-01%20HPE%20Supplement%20for%20KTC.pdf, p. 3.
(4)*Hewlett Packard Enterprise (2018), "Living Progress Report",  https://assets.ext.hpe.com/is/content/hpedam/documents/a00069000-9999/a00069386/a00069386enw.pdf, p. 61.
*Hewlett Packard Enterprise (2018), "Additional Disclosure", https://www.business-humanrights.org/sites/default/files/2018-04%20KTC%20ICT_disclosure%202018%20HPE.pdf, p. 8. </t>
  </si>
  <si>
    <t>(1)*Cisco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*Cisco Systems (December 2019), "2019 Corporate Social Responsibility Report", https://www.cisco.com/c/dam/m/en_us/about/csr/csr-report/2019/_pdf/csr-report-2019.pdf, p. 127.
*Responsible Business Alliance (january 2018), "RBA Code of Conduct (6.0)", http://www.responsiblebusiness.org/media/docs/RBACodeofConduct6.0_English.pdf.
(2) *"2018 Corporate Social Responsibility Report", p. 28-29, p. 134.
(3)-(4)*"2018 Corporate Social Responsibility Report".</t>
  </si>
  <si>
    <t xml:space="preserve">(1) Cisco links to the RBA website and the latest version of its Code, which is available in more than 15 languages. It states that as part of a remedial action, it "monitored the supplier as they implemented the policy and practices and trained their own workers on the new policy". The company's code requires suppliers to have a process in place for communicating their policies, expectations and performance to workers and other stakeholders. However, it does not disclose how it ensures that its code is communicated to workers outside of this.
(2) Not disclosed. Cisco does not list any worker engagement initiatives under its stakeholder section of its CSR report. It states that it uses worker interviews and supports other RBA-sponsored research and training initiatives "to gather actionable, direct feedback from factory workers to complement audit findings," but does not support initiatives which help workers understand their labor rights.
(3)-(4) Not disclosed.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</si>
  <si>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t>
  </si>
  <si>
    <t xml:space="preserve">*Qualcomm, "Supply chain management", https://www.qualcomm.com/company/sustainability/priorities/sustainable-product-design/supply-chain-management. Accessed 23 August 2019. 
*Qualcomm (2018) "Additional disclosure", https://www.business-humanrights.org/sites/default/files/2017%20KnowTheChain%20ICT%20Sector%20-%20Additional%20disclosure%20-%20Qualcomm.pdf, p. 4. Accessed 27 August 2019. </t>
  </si>
  <si>
    <t>2018 # of companies disclosing at least some information</t>
  </si>
  <si>
    <t>2018 # of companies full score</t>
  </si>
  <si>
    <t>2020 # companies full score</t>
  </si>
  <si>
    <t>(1) Microchip reports that it is a member of the Responsible Minerals Initiative, and that it requires that only RMAP-conformant smelters or refiners be used in its supply chains. However it does not disclose any further information as to how it addresses forced labor risks at raw material level. 
(2-4) Not disclosed.</t>
  </si>
  <si>
    <t xml:space="preserve">(1) Qualcomm participates in the Responsible Minerals Initiative (RMI) and states that it relies on the RMI's RMAP to verify facilities. It states that its due diligence program is designed to conform to the OECD Guidelines, which include some assessment of forced labor. It does not disclose further detail as to how it addresses forced labor risks at raw material level. It also states that it has conducted a survey on the use of cobalt in its supply chains, and is planning to expand its responsible sourcing policy in 2020, but does not report whether this focuses on forced labor. 
(2) The company states that its workload is carefully planned and that the nature of its business does not support short term contracts, excessive downward pressure on pricing, or sudden changes of workload, but provides no further detail or evidence to support this. 
(3) Not disclosed.
(4) Not disclosed. </t>
  </si>
  <si>
    <t xml:space="preserve">*Qualcomm (2018) "Additional disclosure", https://www.business-humanrights.org/sites/default/files/2017%20KnowTheChain%20ICT%20Sector%20-%20Additional%20disclosure%20-%20Qualcomm.pdf, p. 7. Accessed 27 August 2019. 
*Qualcomm (2020), "Additional disclosure," https://www.business-humanrights.org/sites/default/files/KTC%202020%20ICT%20benchmark%20-%20Additional%20Disclosure%20-%20Qualcomm.pdf. Accessed 3 February 2020. 
*Qualcomm (2018), "Conflict Minerals Report", https://www.qualcomm.com/media/documents/files/2018-conflict-minerals-report.pdf. Accessed 23 August 2019. </t>
  </si>
  <si>
    <t xml:space="preserve">(1) The company reports that it is a member of the Responsible Minerals Initiative. It also states that it manages conflict minerals "in accordance with the following legislation and best practices" and includes the OECD Due Diligence Guidance for Responsible Supply Chains of Minerals. It reports that it compares the smelters and refiners identified by its suppliers against the list of smelter facilities listed as conformant in the RMAP. It does not disclose further information as to how it addresses forced labor risks at raw material level. 
(2-4) Not disclosed. </t>
  </si>
  <si>
    <t>(1) *Cisco Systems (May 2019), "2018 Corporate Social Responsibility Report", https://www.cisco.com/c/dam/assets/csr/pdf/CSR-Report-2018.pdf, p. 91-105. 
*Cisco Systems (2018), "Specialized Disclosure Report", https://www.cisco.com/c/dam/en_us/about/citizenship/environment/docs/conflict-minerals-disclosure-report-2018.pdf, p. 7.
(2) *Cisco Systems (2019), "Cisco Responsible Minerals Policy", https://www.cisco.com/c/dam/en_us/about/citizenship/environment/docs/responsible-minerals-policy.pdf.
*"2018 Corporate Social Responsibility Report"
(3) "2018 Corporate Social Responsibility Report"
*Cisco Systems (undated), "Existing Suppliers", https://www.cisco.com/c/en/us/about/supplier-information/access-non-manufacturing-supplier-connection/existing-supplier-guidelines-information/current-suppliers.html. Accessed 13 August 2019.
*Cisco Systems (undated), "Supply Chain Sustainability", https://www.cisco.com/c/en/us/about/supply-chain-sustainability.html. Accessed 13 August 2019.
*Cisco Systems (undated), "Direct Supplier Legal Resources", https://www.cisco.com/c/en/us/about/supplier-information/access-manufacturing-supplier-connection/portal.html. Accessed 13 August 2019.
*Cisco Systems (May 2019), "Cisco Supplier Guide: Sustainability, Risk and Security", https://www.cisco.com/c/dam/en_us/about/supplier/supplier-guide.pdf, p. 96.
*"Specialized Disclosure Report", p. 7.
(4) "2018 Corporate Social Responsibility Report".</t>
  </si>
  <si>
    <t xml:space="preserve">(1)-(4) *Hewlett Packard Enterprise (undated), "Living Progress",  https://www.hpe.com/us/en/living-progress.html#latestInformation. Accessed 4 September 2019, p. 61.
*Hewlett Packard Enterprise (30 May 2019), "Specialized Disclosure Report", https://h20195.www2.hpe.com/V2/GetDocument.aspx?docname=A00016059ENW.
(2) Hewlett Packard Enterprise (2018), "Additional Disclosure", https://www.business-humanrights.org/sites/default/files/2018-04%20KTC%20ICT_disclosure%202018%20HPE.pdf, p. 4. </t>
  </si>
  <si>
    <t xml:space="preserve">(1) and (3)*NVIDIA (2018), "Slavery and Human Trafficking Statement", https://www.nvidia.com/content/dam/en-zz/Solutions/about-us/documents/NVIDIA%20Slavery%20and%20Human%20Trafficking%20Statement%202018.pdf, p. 1.
*NVIDIA (31 May 2019), "Specialized Disclosure Report", http://d18rn0p25nwr6d.cloudfront.net/CIK-0001045810/b5dcd39c-692a-449d-9fc7-9f4185906db7.pdf. 
*NVIDIA (2019), "Corporate Social Responsibility 2019-2020", https://s22.q4cdn.com/364334381/files/doc_downloads/governance_documents/2019/NVIDIA_2019-2020_CSR_Snapshot.pdf, p. 26. </t>
  </si>
  <si>
    <r>
      <t>(1) Micron's Code of Business Conduct and Ethics implements the RBA standard (version 6.0) which includes the ILO core labor standar</t>
    </r>
    <r>
      <rPr>
        <sz val="11"/>
        <color theme="1"/>
        <rFont val="Calibri"/>
        <family val="2"/>
        <scheme val="minor"/>
      </rPr>
      <t xml:space="preserve">ds. The document explains that, "along with other RBA members, we adhere to the RBA Code of Conduct. The RBA Code addresses what we expect from ourselves and our supply chain." </t>
    </r>
    <r>
      <rPr>
        <sz val="11"/>
        <rFont val="Calibri"/>
        <family val="2"/>
        <scheme val="minor"/>
      </rPr>
      <t xml:space="preserve">However, the </t>
    </r>
    <r>
      <rPr>
        <sz val="11"/>
        <color theme="1"/>
        <rFont val="Calibri"/>
        <family val="2"/>
        <scheme val="minor"/>
      </rPr>
      <t>RBA c</t>
    </r>
    <r>
      <rPr>
        <sz val="11"/>
        <rFont val="Calibri"/>
        <family val="2"/>
        <scheme val="minor"/>
      </rPr>
      <t xml:space="preserve">ode limits the right to freedom of association and collective bargaining to conformance with local law.
(2) Yes. Home &gt;  [hover over About] Compliance and Ethics &gt; Code of Business Conduct and Ethics [this code provides a link to RBA code 6.0].
(3) The company uses the RBA Code of Conduct, which is reviewed every three years and includes input from RBA members and external stakeholders, as its supplier code of conduct.
(4) Micron states that it communicates its expectations to its first tier suppliers so that responsible practices can be replicated throughout its supply chains. The code is published on several different channels on the company's website, including an open letter to suppliers, a qualities requirements document and the company's Code of Business Conduct and Ethics. However it does not disclose how it proactively communicates the code beyond posting on various areas of its website. 
(5) The company uses RBA code version 6.0, which includes a requirement for cascading standards. </t>
    </r>
  </si>
  <si>
    <t xml:space="preserve">(1) Corning states that it has a dedicated supply chain sustainability team which forms part of the company's global supply management organization. It states that the team is led by Jeanne Estep, Director of Compliance and Sustainability, Global Supply Management and that it "drives internal programs designed to ensure supply chain sustainability (social and environmental), with a particular focus on minimizing the risk of forced labor in the supply chain". It further states that this team works with colleagues across Corning "to provide ongoing oversight of the supplier management process" and that this process "provides Corning senior management with real-time data regarding supplier compliance and areas of needed improvement".
(2) The company states that its Corporate Relations Committee of its Board of Directors is responsible for overseeing strategies and policies in the areas of public relations and reputation, and specifically state that this includes supply chain and human rights policies. It states that this committee meets five times per year and "to discuss relevant topics". </t>
  </si>
  <si>
    <t>(1) The company reports that it has a "dedicated organization responsible for managing our supply chain from every angle" and gives particular attention to lower-tier suppliers.
It also states that it has appointed a Global Director for Labor and Human Rights as of 2018, which is a new role introduced to strengthen the company's relationships with key policymakers, "and to support Human Resources and other business departments in driving corporate and supply chain improvements." 
[Samsung also reports that it has a Global Labor Issue Committee which meet biweekly to discuss human rights related issues. It is not clear that this relates to supply chains.]
(2) Samsung reports that its board of directors has a corporate social responsibility committee. It also reports that it has established a Governance Committee, which is an extension of the CSR committee. It states that the Governance Committee consists of six independent directors. The company also discloses a CSR Risk Management Council which it states will strengthen board oversight of risk response and management. It reports that the council includes independent directors and they meet quarterly to discuss non-financial risks including labor and human rights. It states the CSR Risk Management Council come under the Governance Committee. 
Samsung discloses that the Governance Committee is responsible for any matters related to corporate social responsibility, "gives guidance on important policies and the Committee oversees our supply chain operations."</t>
  </si>
  <si>
    <r>
      <t>(1) Nintendo discloses that it prohibits child labor, forced labor and discrimination in its supply chains. It notes tha</t>
    </r>
    <r>
      <rPr>
        <sz val="11"/>
        <rFont val="Calibri"/>
        <family val="2"/>
        <scheme val="minor"/>
      </rPr>
      <t xml:space="preserve">t, suppliers "will respect workers’ right to organize as a means to realize agreement between labor and management on issues such as the work environment and wage standards" and that "respecting the right of workers to organize refers the freedom of association without retaliation". </t>
    </r>
    <r>
      <rPr>
        <sz val="11"/>
        <color theme="1"/>
        <rFont val="Calibri"/>
        <family val="2"/>
        <scheme val="minor"/>
      </rPr>
      <t>It also discloses using the RBA Code of Conduct and and the RBA's VAP as referenc</t>
    </r>
    <r>
      <rPr>
        <sz val="11"/>
        <rFont val="Calibri"/>
        <family val="2"/>
        <scheme val="minor"/>
      </rPr>
      <t>es for creating the guidance</t>
    </r>
    <r>
      <rPr>
        <sz val="11"/>
        <color theme="1"/>
        <rFont val="Calibri"/>
        <family val="2"/>
        <scheme val="minor"/>
      </rPr>
      <t>. 
However, the company does not explicitly protect the right to freedom of association and collective bargaining.
(2) Yes [Homepage &gt; CSR &gt; Nintendo CSR Procurement Guidelines].
(3) Nintendo's CSR Procurement Guidelines were first created on 28 April 2011 and were most recently revised on 5 August 2019. In its CS</t>
    </r>
    <r>
      <rPr>
        <sz val="11"/>
        <rFont val="Calibri"/>
        <family val="2"/>
        <scheme val="minor"/>
      </rPr>
      <t>R report it discloses that in 2018 it consulted with external specialists and "adopted the RBA standards and revised the guidelines to be more comprehensive".</t>
    </r>
    <r>
      <rPr>
        <sz val="11"/>
        <color theme="1"/>
        <rFont val="Calibri"/>
        <family val="2"/>
        <scheme val="minor"/>
      </rPr>
      <t xml:space="preserve">
(4) Nintendo discloses distributing its CSR Procurement Guidelines to its procurement partners. It also discloses that suppliers are required to "formally agree to them" and they are included in partner agreements (supplier contracts).
(5) It discloses that it requests its "production partners" to notify its own business partners "including temporary employment agencies and independent contractors" of its Procurement Guidelines. It is not clear that this notification amounts to a requirement to cascade. </t>
    </r>
  </si>
  <si>
    <t xml:space="preserve">(1) Analog Devices states that it subscribes to the RBA Code of Conduct and that it "expects" its suppliers to recognize the code. The RBA code requires adherence to the ILO core labor standards but limits freedom of association and the right to collectively bargain to compliance with law. Through its modern slavery statement, the company provides a link to the RBA code which appears to link to the RBA code version 6.0. 
(2) No. Investor Relations &gt; Sustainability Report &gt; Governance and Ethics &gt; Integrity and Ethical Behaviour - Employees &gt;  Modern Slavery Act Statement &gt; RBA Code) [links through to version 6.0].
(3) The company uses the RBA Code of Conduct, which is reviewed every three years and includes input from RBA members and external stakeholders, as its supplier code of conduct.
(4) The company states on its Ethics and Suppliers page that it provides all new suppliers with a copy of its ethics statement and that it requests acknowledgement of receipt of this by the supplier. It also states that 100% of its suppliers have signed an agreement on Responsible Business Conduct. Key suppliers are also required to sign an agreement that they will comply with the terms of the RBA code or otherwise notify the company. In addition, it states that first-tier suppliers receive training on the code. 
(5) The company uses the RBA Code 6.0 which includes a requirement for cascading standards. </t>
  </si>
  <si>
    <t xml:space="preserve">(1) The company is a RBA Member, and as such is required to adopt the RBA code of conduct (it uses version 6.0), which includes a provision that workers shall not pay fees for employment, as its supplier code of conduct.
(2) The company uses the RBA Code (version 6.0), which includes a provision that employment related fees paid by workers shall be reimbursed to the workers. However, it does not provide further evidence of this policy being implemented. </t>
  </si>
  <si>
    <t>(1) The company uses the RBA Code (version 6.0), which requires that workers must be provided with a written employment agreement in their native language prior to the worker departing from his or her country of origin. However, it does not demonstrate active implementation of this policy. 
(2) Analog Devices states that its workers are not required to have their travel document retained as a condition of employment. However, it is not clear that this applies to suppliers' workers. The company uses the RBA Code (version 6.0), which prohibits passport retention and restrictions on workers’ freedom of movement. However, it does not demonstrate active implementation of this policy.
(3) Not disclosed.</t>
  </si>
  <si>
    <r>
      <t>(1) Hewlett Packard Enterprise states that its Global Social and Environmental Responsibility Team in the Ethics and Compliance Office holds responsibility for establishing policies, processes and programs on human rights and ethical conduct in its supply chains and that this team works closely with employees across the company to manage these policies and programs. 
It also states that its Chief Sustainability Officer manages its Living Progress program (which includes a commitment to eradicate forced labor in its supply chains). 
(2) HPE discloses that its CEO and Board of Directors oversees ESG issues. It states that the HPE Board of Directors’ Nominating, Governance, and Social Responsibility Committee oversees the Living Progress program (which includes a commitment to eradicating forced labor in its supply chains). It discloses the names of the three members of this Committee and notes that the Committee "</t>
    </r>
    <r>
      <rPr>
        <i/>
        <sz val="11"/>
        <rFont val="Calibri"/>
        <family val="2"/>
        <scheme val="minor"/>
      </rPr>
      <t>may</t>
    </r>
    <r>
      <rPr>
        <sz val="11"/>
        <rFont val="Calibri"/>
        <family val="2"/>
        <scheme val="minor"/>
      </rPr>
      <t xml:space="preserve"> review, assess, report and provide guidance to management ... regarding HPE’s policies and programs relating to global citizenship (which includes, among other things, human rights"). However, it does disclose further details, such as board discussions on forced labor.</t>
    </r>
  </si>
  <si>
    <t>(1) Nokia states that its Chief Compliance Officer (CCO) "presents separately and independently" to the board and to the Compliance Meeting attendees, which includes GLT members, on an annual basis and to the Chief Legal Officer (CLO) at undisclosed intervals. 
It states in its 2020 Additional Disclosure that its Responsible Sourcing team is directly responsible for forced labor concerns in its supply chains. It states that " [a]ll forced labour related issues are reviewed with Group Corporate Responsibility team and independently assured by PwC as it is externally verified indicator". It states that its Responsible Sourcing team is represented at Responsibility Council meetings. The company also states that it has a compliance program in place with members of its "Ethics and Compliance organization". It states that the members are divided by region with a leader assigned to each of the company's six regions, plus China which it states is included under the responsibilities of the Nokia Shanghai Bell (NSB) compliance team. 
(2) Not disclosed. It states on its Ethical Business page that board level involvement and oversight on ethics and compliance is provided by the Board of Directors via the Audit Committee. However it is not clear that this relates to its forced labor-related policies or supply chain policies, and does not disclose discussions on forced labor.</t>
  </si>
  <si>
    <t>(1) *Nokia (undated), "Group Leadership Team", https://www.nokia.com/about-us/what-we-do/group-leadership-team/. Accessed 28 August 2019.
*Nokia (undated), "Board of Directors", https://www.nokia.com/about-us/investors/corporate-governance/board-of-directors/. Accessed 28 July 2019. 
*Nokia (undated), "Committees of the Board", https://www.nokia.com/about-us/investors/corporate-governance/committees-of-the-board/. Accessed 28 August 2019.
*Nokia (13 May 2019), "People and Planet Report 2018", https://www.nokia.com/sites/default/files/2019-05/Nokia_People_and_Planet_Report_2018.pdf, p. 91.
*Nokia (2020), "2020 Additional Disclosure", https://www.business-humanrights.org/sites/default/files/KTC%202020%20ICT%20Benchmark%20-%20Additional%20Disclosure%20-%20Nokia.pdf, p. 2. 
(2) Nokia (undated), "Ethical Business", https://www.nokia.com/about-us/sustainability/conducting-our-business-with-integrity/ethical-business/. Accessed 29 August 2019.</t>
  </si>
  <si>
    <t>The company's supplier code does not cover recruitment. [While the company notes in its UK Modern Slavery Act statement that its suppliers are also required to comply with the RBA code, it is unclear which RBA code version the company refers to, and unclear whether the RBA code is supposted to supercede to company's onw supplier code.]
(1)-(2) Not disclosed.</t>
  </si>
  <si>
    <t>The company's supplier code notes that "Suppliers shall establish a workplace devoid of illegal discrimination and harassment in terms of labor practices, and are committed to treat workers humanely without unreasonable restrictions or inhumane and harsh treatments. This applies to all workers including ... migrant, workers." However the code includes no further provisions on migrant workers. [While the company notes in its UK Modern Slavery Act statement that its suppliers are also required to comply with the RBA code, it is unclear which RBA code version the company refers to and whether the RBA code is supposted to supercede the company's own supplier code.]
(1)-(3) Not disclosed.</t>
  </si>
  <si>
    <t>(1) SK Hynix,SK Hynix Supplier Code of Conduct Version 2.1, http://www.skhynix.com/static/filedata/fileDownload.do?seq=418, p. 5.</t>
  </si>
  <si>
    <t xml:space="preserve">(1-3, 5) Western Digital, "Responsible supply chain", https://www.westerndigital.com/company/corporate-sustainability/responsible-supply-chain. Accessed 11 September 2019.
(3) RBA, "Membership In
The Responsible Business Alliance," https://www.westerndigital.com/company/corporate-sustainability/membership-in-responsible-business-alliance. Accessed 14 February 2020.
(4) Western Digital, "Membership in Responsible Business Alliance," https://www.westerndigital.com/company/corporate-sustainability/membership-in-responsible-business-alliance. Accessed 11 September 2019. </t>
  </si>
  <si>
    <t>(1) Western Digital discloses that it requires its suppliers to adhere to the RBA Code of Conduct. The company uses the RBA Code as its supplier code of conduct, which covers forced labor, child labor, and discrimination. However, the code limits the right to freedom of association and collective bargaining to conformance with local law.
(2) No. Western Digital links to RBA's website (not directly to the RBA code) but does not disclose the code on its own website. It is therefore unclear which code version the company is using.
(3) The company uses the RBA Code of Conduct, which is reviewed every three years and includes input from RBA members and external stakeholders, as its supplier code of conduct. [While the company does not disclose which code version it is using, it has been an RBA member since 2007, i.e., it is assumed that it has used several versions.]
(4) Western Digital states that it has integrated the RBA code into its internal operations and "communicate[s] our commitment to and expectations regarding responsible supply chain practices to our suppliers and business partners." It does not provide further detail as to how it does so. 
(5) The company uses the RBA code, versions v 5.1 or later of which state: “Participants must regard the Code as a total supply chain initiative. At a minimum, participants shall also require its next tier suppliers to acknowledge and implement the Code.” [While the company does not disclose which code version it is using, it has been an RBA member since 2007. It is therefore assumed that the company uses at least code version 5.1 which has a relevant provision.]</t>
  </si>
  <si>
    <t>(1) The company uses the RBA Code. RBA code versions 5.1 or later include a provision that workers shall not be required to pay employers’ or agents’ recruitment fees or other related fees for their employment. [While the company does not disclose which code version it is using, it has been an RBA member since 2007. It is therefore assumed that the company uses at least code version 5.1 which has a relevant provision.]
(2) The company uses the RBA Code. RBA code versions 5.1 or later include a provision that employment related fees paid by workers shall be reimbursed to the workers. [While the company does not disclose which code version it is using, it has been an RBA member since 2007. It is therefore assumed that the company uses at least code version 5.1 which has a relevant provision.] However the company does not disclose evidence of reimbursement of fees or payment of fees by suppliers.</t>
  </si>
  <si>
    <t xml:space="preserve">(1) The company uses the RBA Code. RBA code versions 5.1 or later require that workers must be provided with a written employment agreement in their native language prior to the worker departing from his or her country of origin. It does not disclose detail as to how it implements this policy provision. [While the company does not disclose which code version it is using, it has been an RBA member since 2007. It is therefore assumed that the company uses at least code version 5.1 which has a relevant provision.]
(2) The company uses the RBA Code. RBA code versions 5.1 or later prohibit passport retention and restrictions on workers’ freedom of movement. [While the company does not disclose which code version it is using, it has been an RBA member since 2007. It is therefore assumed that the company uses at least code version 5.1 which has a relevant provision.] It does not disclose detail as to how it implements this policy provision.
(3) Not disclosed.  </t>
  </si>
  <si>
    <t>(1) The company uses the RBA Code. [While the company does not disclose which code version it is using, it has been an RBA member since 2007. It is therefore assumed that the company uses at least code version 5.1 which has a relevant provision.] RBA Code 5.1 states that the code has to be cascaded at least to next tier suppliers, and that there needs to be "a process for communicating clear and accurate information about [the company's] policies, practices, expectations and performance to workers, suppliers and customers." However it does not disclose further details on implementation.
(2)-(4) Not disclosed.</t>
  </si>
  <si>
    <t>Western Digital, "Responsible supply chain", https://www.westerndigital.com/company/corporate-sustainability/responsible-supply-chain. Accessed 14 February 2020.</t>
  </si>
  <si>
    <t xml:space="preserve">(1) On a webpage outlining its expectations for suppliers, Murata discloses that it asks suppliers to adhere to the RBA code of conduct. In its additional disclosure it specifies that this refers to version 6.0. The RBA code prohibits forced labor, child labor, and discrimination, but limits the right to freedom of association and collective bargaining to conformance with local law. 
[The company sets out further expectations for suppliers which also reference forced labor.]
(2) Yes. Home &gt; Procurement Guidelines &gt; Our expectations of suppliers.
(3) Not disclosed. The company does not outline a clear review or update process. [The company recently updated its 'our expectations for suppliers' uses the RBA Code of Conduct, which is reviewed every three years and includes input from RBA members and external stakeholders, as its supplier code of conduct. Note the company is not an RBA member.]
(4) The company discloses that suppliers are asked to sign and comply with a letter of consent where they agree to adhere to its policies and states this includes adhering to the RBA code of conduct. It does not disclose further efforts undertaken to communicate the code. 
(5) The company uses the RBA code which includes a provision stating that suppliers must cascade the code standards to the next tier of suppliers. </t>
  </si>
  <si>
    <r>
      <t xml:space="preserve">(1)-(2)*TSMC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
    </r>
    <r>
      <rPr>
        <sz val="11"/>
        <color theme="5"/>
        <rFont val="Calibri"/>
        <family val="2"/>
        <scheme val="minor"/>
      </rPr>
      <t xml:space="preserve">
</t>
    </r>
    <r>
      <rPr>
        <sz val="11"/>
        <rFont val="Calibri"/>
        <family val="2"/>
        <scheme val="minor"/>
      </rPr>
      <t>*TSMC (2018), "Additional  Disclosure",
https://www.business-humanrights.org/sites/default/files/2018-04%20KTC%20ICT_Additional%20disclosure%202018%20TSMC_v1.pdf, p. 4.</t>
    </r>
  </si>
  <si>
    <t xml:space="preserve">(1)-(3)*TSMC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*TSMC (2018), "Additional  Disclosure 1",
https://www.business-humanrights.org/sites/default/files/2018-04%20KTC%20ICT_Additional%20disclosure%202018%20TSMC_v1.pdf, p. 4. 
*TSMC (2018), "Additional  Disclosure 1",
https://business-humanrights.org/sites/default/files/KnowTheChain%20-%20ICT%20Sector%20Engagement%20Questions_TSMC.pdf, p. 3. </t>
  </si>
  <si>
    <t>(1)-(3) *TSMC (2018), "TSMC Corporate Social Resonsibility Report", https://www.tsmc.com/download/csr/2018_tsmc_csr_report_published_May_2019/english/pdf/e_all.pdf, p. 24, 72 and 77.
* TSMC (updated 18 Sep 2019), "TSMC's Supplier Code of Conduct", https://supplyonline.tsmc.com.tw/sncdata/SupplyProfile_Code%20of%20Conduct%20Supplier_M.pdf. 
(4) "TSMC Corporate Social Responsibility Report", p. 145.</t>
  </si>
  <si>
    <t>(1)-(5) *TSMC (undated), "Ethics and Regulatory Compliance Mechanism", https://www.tsmc.com/csr/en/download/2017_tsmc_csr_en_1_1.pdf, p. 29-30.
*TSMC (revised 8 November 2010), "Taiwan Semiconductor Manufacturing Company Limited Complaint Policy and Procedures for Certain Accounting &amp; Legal Matters", https://www.tsmc.com/download/ir/majorInternalPolicies/Complaint_Policy_and_Procedures.pdf.
* TSMC’s Supplier Code of Conduct (updated 18 September 2019), https://supplyonline.tsmc.com.tw/sncdata/SupplyProfile_Code%20of%20Conduct%20Supplier_M.pdf, p. 10 p. 10.</t>
  </si>
  <si>
    <t>(1) * TSMC (2018), "TSMC Corporate Social Resonsibility Report", https://www.tsmc.com/download/csr/2018_tsmc_csr_report_published_May_2019/english/pdf/e_all.pdf, p. 35 and 187. 
* TSMC (updated 18 Sep 2019), "TSMC's Supplier Code of Conduct", https://supplyonline.tsmc.com.tw/sncdata/SupplyProfile_Code%20of%20Conduct%20Supplier_M.pdf. 
(2) TSMC (updated 18 Sep 2019), "TSMC's Supplier Code of Conduct".
(3)*TSMC (updated 18 Sep 2019), "TSMC's Supplier Code of Conduct", p. 1.
 TSMC (24 May 2017), "2016 Corporate Social Responsibility Report", http://www.tsmc.com/download/csr/2017_tsmc_csr/english/pdf/e_all.pdf, p. 49.
(4) * TSMC (24 May 2017), "2016 Corporate Social Responsibility Report", http://www.tsmc.com/download/csr/2017_tsmc_csr/english/pdf/e_all.pdf, p. 49.
* TSMC (2018), "TSMC Corporate Social Resonsibility Report", p. 32. 
(5) TSMC (updated 18 Sep 2019), "TSMC's Supplier Code of Conduct", p. 1 and 11.</t>
  </si>
  <si>
    <t xml:space="preserve">(1) TE discloses its guide to supplier social responsibility, which prohibits forced labor, child labor, and discrimination. The guide protects freedom of association, stating that suppliers must respect the rights of workers to associate freely and to join or not join labor unions, seek representation, and join workers' councils. However, the code does not explicitly cover collective bargaining.
(2) Yes. Home &gt; Corporate Responsibility &gt; Guide to Supplier Social Responsibility 
(3) The Code was last updated in 2016. However the company does not give any more information on a review or update process.
(4) TE states that suppliers are required to acknowledge the guide to supplier social responsibility, but does not provide further detail as to how this is communicated. 
[TE further notes that it "communicate [its] approach to responsible sourcing through TE’s Guide to Supplier Social Responsibility (the SSR Guide)," and that it enhances its supplier engagement through scorecards and audits. However these seem to focus on environmental topics and conflict minerals.]
(5) Not disclosed. The guide states that it applies to "all suppliers". It also states that company's suppliers should "adhere with the principles of this guide." However, it is not clear that this is a requirement for its own suppliers to cascade the standards to their next-tier suppliers (i.e. it is not clear that first-tier suppliers must take action to cascade). </t>
  </si>
  <si>
    <t xml:space="preserve">(1) Canon discloses Supplier CSR Guidelines which prohibit forced labor, child labor, and discrimination. However, the Guidelines do not protect freedom of association according to international standards, limiting this only to promotion of "sincere dialogue between employees and management in accordance with the laws and regulations of the country/region of location".
(2) Yes. Home &gt; About Canon &gt; Procurement information &gt; Supplier CSR Guidelines.
(3) The company states that the guidelines were published in May 2018 and a small update was made in July 2018. It does not otherwise outline a review or update process. 
(4) Not disclosed.
(5) The company states "we also ask that you request to your suppliers that they, too, understand these Guidelines and put them into practice." It also states within the Guidelines: "request to your suppliers that they cooperate with initiatives for social responsibility, including those that concern human rights, labor, safety, legal compliance, the environment and product quality/safety." </t>
  </si>
  <si>
    <r>
      <t>(1) Hoya discloses a Supplier Code of Conduct which it states its suppliers are required to adhere to. The code prohibits forced labor and trafficking, child labor, discrimination, and promotes freedom of association and collective bargaining. However freedom of association is limited to "suppliers shall conform with and respect all laws which confer to workers the right to..." which appears to refer to local laws.</t>
    </r>
    <r>
      <rPr>
        <sz val="11"/>
        <color rgb="FFFF0000"/>
        <rFont val="Calibri"/>
        <family val="2"/>
        <scheme val="minor"/>
      </rPr>
      <t xml:space="preserve">
</t>
    </r>
    <r>
      <rPr>
        <sz val="11"/>
        <rFont val="Calibri"/>
        <family val="2"/>
        <scheme val="minor"/>
      </rPr>
      <t xml:space="preserve">(2) Yes. Home &gt; Supply Chain Management &gt; Supplier Code of Conduct 
(3) Not disclosed. The code is dated March 2018, but it is not clear if and how often it is reviewed or updated. 
(4) The company reports that the code is included in new supplier contracts, and suppliers must also sign a separate agreement to comply with the supplier code of conduct in their own business and supply chains. However, the company does not disclose what it does to communicate the code beyond this. 
(5) The company's Code states that "suppliers must also require their next tier suppliers to acknowledge and implement this Code". </t>
    </r>
  </si>
  <si>
    <t xml:space="preserve">(1) Walmart discloses its Standards for Suppliers and states that they apply to anyone supplying product to Walmart for resale and any agents they use. The standards prohibit forced labor and child labor. However, they fail to prohibit discrimination (requiring only that employment decisions are made based on "ability and willingness to do the job") and limits the right to freedom of association to conformance with applicable law only. 
(2) Yes. Home &gt; Our Company &gt; Suppliers: Minimum Requirements &gt; Standards for Suppliers. 
(3) The company states that "our standards and policies are regularly reviewed by our governance team" and that responsible sourcing policies were reviewed or updated more than twelve times in financial year 2019. However, it does not refer to the standards for suppliers specifically and the Standards for Suppliers do not have a version number and are undated.
(4) The company states that its standards for suppliers are included in supplier agreements. It also reports that its responsible sourcing teams conduct onboarding training for suppliers on responsible sourcing. 
(5) Walmart's standards for suppliers state that "suppliers are responsible for compliance with these standards throughout their operations and throughout the entire product supply chain." </t>
  </si>
  <si>
    <t>(1) Amazon discloses a supplier code of conduct which prohibits forced labor, child labor, and discrimination. The code also protects workers' right to freedom of association, but does not refer to collective bargaining. [It states that suppliers must "respect the rights of workers to establish and join an organization of their own selection," and that workers should not be penalized for the exercise of their right to join "such legal organizations" which appears to limit the types of associations that workers can join.]
(2) Yes. Home &gt; About Amazon &gt; Sustainability &gt; Social Responsibility  &gt; Supply chain standards. 
(3) The company describes that it reviews its supplier code “against policies developed by industry initiatives (such as the Responsible Business Alliance) and further developed [its] standards in consultation with NEST, Business for Social Responsibility, Impactt Limited, and Verité.” However, it does not disclose whether the code is reviewed regularly or provides evidence of regular reviews such as code versions.
(4) Amazon reports that suppliers are trained on the requirements of the code. In addition, it states that its purchase agreements require compliance with the supplier code. 
(5) The code states that Amazon expects its suppliers to hold their suppliers to the standards and practices covered by the supplier code.</t>
  </si>
  <si>
    <t>2020 full score: 4 2018 companies, plus Walmart</t>
  </si>
  <si>
    <t>2020 full scores: 4 2018 co's plus Best Buy</t>
  </si>
  <si>
    <t>2020 % full score</t>
  </si>
  <si>
    <t>2018 = 60% have some policy (24/40); 13 % have outcomes</t>
  </si>
  <si>
    <t>Pre 2020 co's only - at least some info</t>
  </si>
  <si>
    <t xml:space="preserve">(1) TSMC states in its 2018 CSR Report that the provisions of its Supplier Code of Conduct are "derived primarily" from the RBA code of conduct and that they are in alignment with the UN Guiding Principles on Business and Human Rights, the ILO Declaration on Fundamental Principles and Rights at Work and the UN Universal Declaration of Human Rights. While it incorporates the ILO core labor standards into its code, it limits the rights to freedom of association and collective bargaining to conformance with local law.
(2) Yes. Home &gt; Corporate Social Responsibility &gt; Downloads: Click + Human Rights Policy and Supplier Management: Click on 'TSMC Supplier Code of Conduct.'
(3) The company's supplier code was updated in September 2019. This seems to be the sixth version version and its 2016 CSR report the company notes that the code is reviewed at least once every two years.
(4) New suppliers are required to sign a compliance agreement ("Letter of Assurance") prior to entering into a business relationship with TSMC. It also states that it publishes the code in an online supplier portal to ensure that it is easily accessible. The company further notes that it communicates its supplier code to 1,229 first tier suppliers, noting that among those, "321 of critical suppliers and high-risk suppliers were invited to face-to-face training," in which 313 participated.
(5) The company states that it "expects" its suppliers to hold their own suppliers to the same standards. Its supplier code further states that it requires suppliser to monitor compliance of their suppliers with the code. </t>
  </si>
  <si>
    <t xml:space="preserve">(1) Samsung states that its "standard supplier contract signed with first-tier suppliers stipulates abiding by…the Samsung Electronics Supplier Code of Conduct, and international human rights standards." The code addresses ILO core labor standards, but limit the right to freedom of association to conformance with local law only. The contract language is not disclosed. 
(2) The company reports that 100% of its contracts with suppliers include these standards.  The code addresses ILO core labor standards, but limit the right to freedom of association to conformance with local law only. 
(3) Samsung also reports that "first-tier suppliers are required to sign a standard contract form with second-tier suppliers" which it states includes the same level of compliance that it asks of its first-tier suppliers. The code addresses ILO core labor standards, but limit the right to freedom of association to conformance with local law only. </t>
  </si>
  <si>
    <r>
      <t xml:space="preserve">(1) </t>
    </r>
    <r>
      <rPr>
        <sz val="11"/>
        <color theme="1"/>
        <rFont val="Calibri"/>
        <family val="2"/>
        <scheme val="minor"/>
      </rPr>
      <t>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However, it does not disclose further information as to how forced labor risks are addressed in raw material sourcing.</t>
    </r>
    <r>
      <rPr>
        <sz val="11"/>
        <rFont val="Calibri"/>
        <family val="2"/>
        <scheme val="minor"/>
      </rPr>
      <t xml:space="preserve">
(2) HPE discloses that it shares its business outlook including forecasting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t>
    </r>
    <r>
      <rPr>
        <sz val="11"/>
        <color theme="9"/>
        <rFont val="Calibri"/>
        <family val="2"/>
        <scheme val="minor"/>
      </rPr>
      <t>Additionally, it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t>
    </r>
    <r>
      <rPr>
        <sz val="11"/>
        <rFont val="Calibri"/>
        <family val="2"/>
        <scheme val="minor"/>
      </rPr>
      <t xml:space="preserve"> If a supplier has a nonconformance relating to forced labor or human trafficking, this may have a 'direct impact on future business awards'.
(4) Not disclosed. </t>
    </r>
  </si>
  <si>
    <t>(1) HP's foreign migrant worker standard dictates that workers shall be employed and managed directly by the supplier. It also stipulates that employment contracts must be signed directly between suppliers and workers, and not with recruitment agents. 
(2) The company's foreign migrant worker standard states that suppliers must have direct contracts with recruitment agents, specifying terms and conditions for recruitment and hiring, including adherence to the requirements of the foreign migrant worker standard and the supplier code of conduct. However the company's policies limit the right to freedom of association and collective bargaining to conformance with local law. 
(3) The company is a member of the Leadership Group for Responsible Recruitment, and as such is required to map supply chains for recruitment risk. However, the company does not disclose information about the recruitment agencies in its supply chains.</t>
  </si>
  <si>
    <t xml:space="preserve">(1) Samsung's migrant worker guidelines state that suppliers should seek to hire migrant workers directly "whenever possible." However, it does not disclose evidence that this policy provision has been implemented. 
(2) Samsung's guide to its supplier code of conduct states that the guide is applicable to its first-tier suppliers, their supply chain, and subcontractors "including labor dispatch agencies." A labor dispatch agency is defined as a company hiring, providing, or managing workers for suppliers. In its 2020 additional disclosure, the company states that "labor dispatch agency" includes both recruitment and employment agencies. 
The company's migrant worker guidelines also state that "these guidelines apply to supplier's worksites and recruitment agencies which are used to select, recruit and manage migrant workers to arrange transport for migrant workers to suppliers." However the supplier code of conduct limits the right to freedom of association to conformance with local law. 
(3) Not disclosed. Samsung reports that it is aware that a significant share of its suppliers work through recruitment agencies in Malaysia. It does not disclose further detail. </t>
  </si>
  <si>
    <t>(1) Not disclosed. Ericsson states in its 2020 Additional Disclosure that it does not have a policy that requires direct employment in its supply chains but that "it is explicitly stated in the Code of Conduct that "The labor standards expectations defined in the Code are applicable for all workers, including temporary, migrant, student, contract and direct Employees, or any other type of worker under the influence of the Business Partner."
(2) Not disclosed. Ericsson states that suppliers must ensure that their suppliers comply with the Code of Conduct "or other equivalent standards". However, it is unclear whether this applies to employment and recruitment agencies in its supply chains.
(3) Not disclosed. The company notes that it worked with one Malaysian supplier, helping them better understand how to adhere to its code. However, it does not disclose information on employment or recruitment agencies used in its suppply chains, or  a systmatic process to gather such information.</t>
  </si>
  <si>
    <t>(1) Not disclosed. 
(2) Walmart's standards for suppliers state that suppliers should hold "your agents and any labor brokers and recruiters you use to the same standards." The standards prohibit forced labor and child labor. However, they fail to prohibit discrimination (requiring only that employment decisions are made based on "ability and willingness to do the job") and limit the right to freedom of association to conformance with applicable law only. 
(3) The company is a member of the Leadership Group for Responsible Recruitment, and as such is required to map supply chains for recruitment risk. However, the company does not disclose information about the recruitment agencies in its supply chains or any related risks identified.</t>
  </si>
  <si>
    <t>(1) Not disclosed.
(2) Not disclosed. NVIDIA discloses that its human resources managers are required to ensure that any employment or recruitment agency it works with has trained employees. However, it does not specifiy if the employees are trained on forced labor and this policy does not appear to apply to its supply chains.
(3) Not disclosed.</t>
  </si>
  <si>
    <r>
      <t xml:space="preserve">(1) Not disclosed.
(2) The company states that it requires that all labor agents acting on its behalf or on behalf of its suppliers are required to have a policy in place that corresponds with its Supplier Code of Conduct which includes the ILO core labor standards, but limits the right to freedom of association and collective bargaining to adherence to local law. </t>
    </r>
    <r>
      <rPr>
        <sz val="11"/>
        <color theme="9"/>
        <rFont val="Calibri"/>
        <family val="2"/>
        <scheme val="minor"/>
      </rPr>
      <t>It also states that labor agents are required to conduct due diligence with employment and recruitment agencies and that sub-agencies are also required to ensure compliance to its Supplier Code of Conduct</t>
    </r>
    <r>
      <rPr>
        <sz val="11"/>
        <rFont val="Calibri"/>
        <family val="2"/>
        <scheme val="minor"/>
      </rPr>
      <t>.
(3) Not disclosed.</t>
    </r>
  </si>
  <si>
    <t xml:space="preserve">(1) Not disclosed. The company reports that it is a member of the Responsible Minerals Initiative, and states that it has established a "responsible supply chain due diligence program designed to ensure responsible sourcing of 3TG" but does not disclose further detail, or how it addresses forced labor risks in raw material sourcing. 
(2-4) Not disclosed. </t>
  </si>
  <si>
    <t xml:space="preserve">*Texas Instruments, "TI Corporate Citizenship Topic Brief: Supply Chain Management," http://www.ti.com/lit/ml/sszo037/sszo037.pdf, p. 3 and 6. Accessed 9 October 2019. 
*Texas Instruments, "Conflict Minerals Report", https://investor.ti.com/static-files/2ee7fdb7-526c-4484-8010-6c482ca413a0. Accessed 9 October 2019. </t>
  </si>
  <si>
    <t xml:space="preserve">(1) The company states that it is on the steering committee of the Responsible Mineral Initiative. It states that it is also chair of the Smelter Engagement Team and co-chair of the China Smelter Engagement Team "which conducts coordinated outreach to known smelters to encourage them to be audited." Best Buy states that "when allegations of forced labor are identified in raw material sourcing locations, we participate in collective action to engage the smelters associated with the high-risk mine sites." It also reports "we help lead industry efforts to engage the smelters in question to determine what actions they are taking to verify and, if necessary, address conditions of forced labor at the mine." 
(2) Not disclosed. 
(3) Not disclosed. 
(4) Not disclosed. </t>
  </si>
  <si>
    <r>
      <rPr>
        <sz val="11"/>
        <color theme="1"/>
        <rFont val="Calibri"/>
        <family val="2"/>
        <scheme val="minor"/>
      </rPr>
      <t>(1) Nokia states that it collaborates with its peers through the Responsible Minerals Initiative to ensure responsible sourcing. It also states that it has developed a due diligence approach aligned with the OECD Due Diligence Guidance for Responsible Supply Chains of Minerals which includes forced labor risks. It states that it encourages its suppliers to participate in the Responsible Minerals Assurance Program (RMAP) to validate its status as a conflict-free supplier. It states that in 2018 it reached an 84% validation rate with RMAP. It also states that in 2018 it achieved 97% rate in its suppliers establishing full traceability of smelters. It has provided workshops in China on conflict minerals. It states that it continued its work with the Public-Private Alliance in 2018 and that this included contributions to the development of in-region programs. It has also mapped the use of cobalt in its components and developed a cobalt reporting template. However, it is unclear how this is linked to forced labor.</t>
    </r>
    <r>
      <rPr>
        <sz val="11"/>
        <color rgb="FFFF0000"/>
        <rFont val="Calibri"/>
        <family val="2"/>
        <scheme val="minor"/>
      </rPr>
      <t xml:space="preserve">
</t>
    </r>
    <r>
      <rPr>
        <sz val="11"/>
        <color theme="1"/>
        <rFont val="Calibri"/>
        <family val="2"/>
        <scheme val="minor"/>
      </rPr>
      <t>(2) Not disclosed. In its 2020 Additonal Disclosure Nokia refers to its supplier base management processes. However it does not  appear to disclose responsible purchasing practices in the first tier of its supply chains that include planning and forescasting.
(3) Not disclosed. Nokia states: "In 2018 we also engaged with our procurement category streams by setting minimum expectations for performance level of Preferred and Allowed status suppliers documented in procurement category strategies." It also states that "there are performance requirements set for our Preferred and Allowed status suppliers across performance categories." However, it is unclear whether this assessment covers labor practices and whether the results of the assessments are connected to procurement decisions to incentivise suppliers. 
(4) Not disclosed.</t>
    </r>
  </si>
  <si>
    <t>(1)-(4) *ASML (5 February 2019), "Integrated Report 2018", https://www.asml.com/-/media/asml/files/investors/financial-results/a-results/2018/asml-integrated-report-based-on-us-gaap-2018.pdf, p. 34, 35, 37. 
*ASML (undated), "Conflict Minerals Disclosure", https://www.asml.com/-/media/asml/files/company/sustainability/responcible-supplychain/conflict_minerals_disclosure_reporting-year-2018.pdf#targetText=The%20minerals%20subject%20to%20the,tungsten%20(%E2%80%9C3TG%E2%80%9D).</t>
  </si>
  <si>
    <t>BOE discloses having 3,400 suppliers globally. It discloses that it asks its suppliers to complete the RMI's Conflict Minerals Reporting Template (CMRT). It also discloses that its raw materials procurement policies align with the OECD Due Diligence Guidance for Responsible Supply Chains of Minerals from Conflict Affected and High-Risk Areas. However, it does not disclose outcomes of this reporting.
(1)-(4) Not disclosed.</t>
  </si>
  <si>
    <t>(1) SK Hynix (2019), "SK Hynix Sustainability Report", https://www.skhynix.com/eng/sustain/sustainManage.do#, p. 39 and 38.
(2) "SK Hynix Sustainability Report", p. 36.</t>
  </si>
  <si>
    <t xml:space="preserve">(1) The company states that it designed its due diligence measures for sourcing conflict minerals in accordance with the OECD’s Due Diligence Guidance and that it compared countries identified through the reasonable country of origin enquiry against a list validated by the Responsible Minerals Assurance Process of the RMI, which includes an assessment of forced labor risks. It reports that 252 smelters or refiners were found to be RMAP compliant, six were active, and the remaining 64 were not RMAP conformant or active. It does not disclose the steps it is taking to address forced labor risks at raw material level beyond this. 
(2)-(4) Not disclosed. </t>
  </si>
  <si>
    <t>(1) NVIDIA is a member of the Public Private Alliance (PPA) for Responsible Minerals Trade, and the Responsible Minerals Initiative. It sets out the steps it has taken to source 3TG in accordance with OECD due diligence guidelines.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further information on its efforts to address forced labor specifically at raw material level. 
(2) Not disclosed. 
(3) NVIDIA discloses that it engages with its suppliers through quarterly business reviews and that it has established a performance-based award system for suppliers that allocates points to suppliers on the basis of their efforts to participate in social and environmental initiatives. It further discloses that five points of 100 are allocated to CSR issues. However, it does not give any further detail on this process, such as to what extent forced labor is factored in.
(4) Not disclosed.</t>
  </si>
  <si>
    <r>
      <t xml:space="preserve">(1) HP discloses that it "worked with the </t>
    </r>
    <r>
      <rPr>
        <b/>
        <sz val="11"/>
        <rFont val="Calibri"/>
        <family val="2"/>
        <scheme val="minor"/>
      </rPr>
      <t>International Organization for Migration</t>
    </r>
    <r>
      <rPr>
        <sz val="11"/>
        <rFont val="Calibri"/>
        <family val="2"/>
        <scheme val="minor"/>
      </rPr>
      <t xml:space="preserve"> in 2018 to conduct initial training on ethical recruitment with labor agents in </t>
    </r>
    <r>
      <rPr>
        <b/>
        <sz val="11"/>
        <rFont val="Calibri"/>
        <family val="2"/>
        <scheme val="minor"/>
      </rPr>
      <t>Thailand and Myanmar</t>
    </r>
    <r>
      <rPr>
        <sz val="11"/>
        <rFont val="Calibri"/>
        <family val="2"/>
        <scheme val="minor"/>
      </rPr>
      <t xml:space="preserve">."
It also reports that it is partnering with the NGO </t>
    </r>
    <r>
      <rPr>
        <b/>
        <sz val="11"/>
        <rFont val="Calibri"/>
        <family val="2"/>
        <scheme val="minor"/>
      </rPr>
      <t>Issara Institute</t>
    </r>
    <r>
      <rPr>
        <sz val="11"/>
        <rFont val="Calibri"/>
        <family val="2"/>
        <scheme val="minor"/>
      </rPr>
      <t xml:space="preserve">, "to monitor the recruitment process in </t>
    </r>
    <r>
      <rPr>
        <b/>
        <sz val="11"/>
        <rFont val="Calibri"/>
        <family val="2"/>
        <scheme val="minor"/>
      </rPr>
      <t>Yangon</t>
    </r>
    <r>
      <rPr>
        <sz val="11"/>
        <rFont val="Calibri"/>
        <family val="2"/>
        <scheme val="minor"/>
      </rPr>
      <t xml:space="preserve">", Myanmar. In addition it states that it has entered into a strategic alliance with the Issara Institute who will monitor the recruitment process and "use their tools to provide an alternative mechanism for workers to report any concerns."
(2) The company is a member of the Responsible Business Alliance. It reports that it chairs the steering committee of the RBA's Responsible Labor Initiative.
The company also reports it participates in the Truckers Against Trafficking initiative, which "helps to combat trafficking in the United States by educating and mobilizing members of the trucking and busing industries and coordinating with law enforcement agencies." </t>
    </r>
  </si>
  <si>
    <r>
      <t xml:space="preserve">(1) HPE discloses that through the </t>
    </r>
    <r>
      <rPr>
        <b/>
        <sz val="11"/>
        <rFont val="Calibri"/>
        <family val="2"/>
        <scheme val="minor"/>
      </rPr>
      <t>NGO Verité</t>
    </r>
    <r>
      <rPr>
        <sz val="11"/>
        <rFont val="Calibri"/>
        <family val="2"/>
        <scheme val="minor"/>
      </rPr>
      <t xml:space="preserve">, it provided a two day training in Malaysia on managing forced and bonded labor risks. 
It also discloses serving as a member of the </t>
    </r>
    <r>
      <rPr>
        <b/>
        <sz val="11"/>
        <rFont val="Calibri"/>
        <family val="2"/>
        <scheme val="minor"/>
      </rPr>
      <t>UK Home Office</t>
    </r>
    <r>
      <rPr>
        <sz val="11"/>
        <rFont val="Calibri"/>
        <family val="2"/>
        <scheme val="minor"/>
      </rPr>
      <t xml:space="preserve"> Business Against Slavery Working Group which, it states, is designed to build partnerships between government and business to address modern slavery in supply chains.
It states that in 2019 it joined the Indian Responsible Gold Sourcing Workshop in New Delhi, India, a multi-stakeholder event, organized in partnership between the OECD and a number of Indian responsible gold sourcing organizations " to drive the uptake of responsible gold sourcing practices in India." It states that one discussion focused on " risks of serious human rights abuses, including all forms of torture, cruel, inhuman, and degrading treatment; any form of forced or compulsory labor; and the worst forms of child labor, such as exposure to hazardous substances or the use of dangerous machinery" and states that the OECD aligned this with the extraction of minerals. It states that an outcome of this event was that participants agreed that "gold responsible sourcing in India should align with the OECD Due Diligence Guidance [which covers forced labor], and applies to all gold supply chain actors, including gold traders, refiners, bullion dealers, jewelers, and exporters" and states that refiners agreed to be audited in line with the OECD's responsible sourcing guidance and that these audits incorporate risk assessment for the mitigation of forced labor. AH10
(2) The company discloses that it is a member of the </t>
    </r>
    <r>
      <rPr>
        <b/>
        <sz val="11"/>
        <rFont val="Calibri"/>
        <family val="2"/>
        <scheme val="minor"/>
      </rPr>
      <t>Leadership Group for Responsible Recruitment</t>
    </r>
    <r>
      <rPr>
        <sz val="11"/>
        <rFont val="Calibri"/>
        <family val="2"/>
        <scheme val="minor"/>
      </rPr>
      <t xml:space="preserve"> and that it works with the Institute for Human Rights and Business. It states that it worked with the RBA's </t>
    </r>
    <r>
      <rPr>
        <b/>
        <sz val="11"/>
        <rFont val="Calibri"/>
        <family val="2"/>
        <scheme val="minor"/>
      </rPr>
      <t>Responsible Labor Initiative</t>
    </r>
    <r>
      <rPr>
        <sz val="11"/>
        <rFont val="Calibri"/>
        <family val="2"/>
        <scheme val="minor"/>
      </rPr>
      <t xml:space="preserve"> (RLI) and Global Reporting Initiative to develop a toolkit for companies reporting on efforts to combat modern slavery. It also states that it partnered with the RLI and other companies to develop supplier guidance on repaying and eliminating worker recruitment fees. 
[It states that in 2018 it appeared on a panel on recruitment fees and the “Employer Pays Principle” at the UN Forum on Business and Human Rights in Geneva, Switzerland.  The company also states that it spoke about mapping recruitment corridors on a panel at the Regional Roundtable for Responsible Recruitment, hosted by the Consumer Goods Forum and the Leadership Group for Responsible Recruitment in Malaysia.]</t>
    </r>
  </si>
  <si>
    <t>(1) Not disclosed. Ericsson states that it has over 20,000 suppliers but that "for strategic reasons" it does not disclose the names and addresses of its first-tier suppliers.
(2) In its Specialized Disclosure Report it includes the names and countries of smelters and refiners of 3TG identified in a reasonable country of origin enquiry. [Ericsson states that it is a member of the RMI and that it has adopted the OECD Due Diligence Guidance to fulfil its reporting requirements in relation to conflict minerals. It also states that it supports the Responsible Mineral Iniative's (RMI) Responsible Minerals Assurance Process in the way in which it conducts supply chain due diligence and that it requires its suppliers to use the RMI. Conflict Minerals Reporting Template.]
(3) The company states that it has investigated the use of cobalt in batteries and has questioned suppliers about their due diligence. It states in its 2020 Additional Disclosure that it "works with RMI [Responsible Minerals Initiative] to validate... information against the Smelter Database." The company is a member of the Responsible Mineral Initiative, and as such works on tracing its raw materials." It does not disclose the countries of raw materials at high risk of forced labor from its reasonable country of origin enquiry.
(4) Ericsson states that it partners with Elevate to perform forced labor surverys with a focus on social performance. It states that the surveys conducted during 2018 and 2019 at suppliers in India and China included first and second tier suppliers and that out of 874 workers, 43% were female and 57% were male and that 1% were under the age of 18 and 22% over the age of 50. It does not provide data points of its overall supply chain workforce however.</t>
  </si>
  <si>
    <t>(1) Nintendo discloses a policy that "workers will not be obligated to pay employers’ or agents’ recruitment fees or other related fees for their employment." However, it does not provide that any such fees are required to be borne by the employer.
(2) Not disclosed.</t>
  </si>
  <si>
    <r>
      <t xml:space="preserve">(1) Amazon's supplier code states that "workers shall not be required to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t>
    </r>
    <r>
      <rPr>
        <sz val="11"/>
        <color theme="9"/>
        <rFont val="Calibri"/>
        <family val="2"/>
        <scheme val="minor"/>
      </rPr>
      <t>during investigations, it tracks "where vulnerable workers migrated from and how much they paid in fees."</t>
    </r>
    <r>
      <rPr>
        <sz val="11"/>
        <rFont val="Calibri"/>
        <family val="2"/>
        <scheme val="minor"/>
      </rPr>
      <t xml:space="preserve"> However, Amazon does not provide any evidence that fees have been reimbursed, or details of its process for ensuring reimbursement takes place.</t>
    </r>
  </si>
  <si>
    <r>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The company discloses that it found workers in China who paid one-time medical exam fees of less than 5 per cent of their monthly salary and that it found cases of the payment of "excessive recruitment fees" being charged to foreign migrant workers ("Some workers paid [recruitment] fees ranging from 5 percent to more than 150 percent of gross monthly wages."). It states that in financial year 2019 it oversaw the reimbursement of an estimated $400,000 in </t>
    </r>
    <r>
      <rPr>
        <sz val="11"/>
        <color theme="9"/>
        <rFont val="Calibri"/>
        <family val="2"/>
        <scheme val="minor"/>
      </rPr>
      <t>health check</t>
    </r>
    <r>
      <rPr>
        <sz val="11"/>
        <rFont val="Calibri"/>
        <family val="2"/>
        <scheme val="minor"/>
      </rPr>
      <t xml:space="preserve"> and recruitment fees by suppliers to 2,150 workers.</t>
    </r>
    <r>
      <rPr>
        <sz val="11"/>
        <color theme="9"/>
        <rFont val="Calibri"/>
        <family val="2"/>
        <scheme val="minor"/>
      </rPr>
      <t xml:space="preserve"> [It notes that "to make lasting improvements, Cisco will monitor and coach suppliers across multiple years if needed."]</t>
    </r>
  </si>
  <si>
    <r>
      <t>(1) NXP discloses that its audit scope for suppliers includes on-site service providers for that supplier facility, including labor agents. It states it will interview on-site service providers and their workers. In its 2020 additional disclosure, the company clarifies that audits of suppliers do include interviews and documentation review of on-site service proivders and labor agents. 
It does not report on the outcomes of this process. 
[The company also reports that it trained and audited its recruiters sub-agents in Indonesia, but this appears to refer to recruitment agents used by the company rather than those used by its suppliers.]</t>
    </r>
    <r>
      <rPr>
        <sz val="11"/>
        <rFont val="Calibri (Body)"/>
      </rPr>
      <t xml:space="preserve">
</t>
    </r>
    <r>
      <rPr>
        <sz val="11"/>
        <rFont val="Calibri"/>
        <family val="2"/>
        <scheme val="minor"/>
      </rPr>
      <t xml:space="preserve">
(2) NXP discloses that it is a steering committee member of the Responsible Labor Initiative. </t>
    </r>
  </si>
  <si>
    <r>
      <t xml:space="preserve">(1) The company requires its suppliers to establish due diligence and monitoring programs to screen and manage any recruitment agencies used. It is also a member of the Leadership Group for Responsible Recruitment, and as such is required to audit recruitment agencies in its supply chains. The company does not disclose details of the audits undertaken, such as a summary of audit outcomes or the number or percentage of agencies audited. 
(2) The company is a member of the </t>
    </r>
    <r>
      <rPr>
        <b/>
        <sz val="11"/>
        <rFont val="Calibri"/>
        <family val="2"/>
        <scheme val="minor"/>
      </rPr>
      <t>Leadership Group for Responsible Recruitment</t>
    </r>
    <r>
      <rPr>
        <sz val="11"/>
        <rFont val="Calibri"/>
        <family val="2"/>
        <scheme val="minor"/>
      </rPr>
      <t>, and as such is required to brief suppliers and offer guidance and training for hiring managers on the Employer Pays Principle, share tools and guidance in the Responsible Recruitment Gateway, and promote the Employer Pays Principle within respective industry sectors. 
It also states that in collaboration with Verité, it</t>
    </r>
    <r>
      <rPr>
        <sz val="11"/>
        <color theme="9"/>
        <rFont val="Calibri"/>
        <family val="2"/>
        <scheme val="minor"/>
      </rPr>
      <t xml:space="preserve"> </t>
    </r>
    <r>
      <rPr>
        <b/>
        <sz val="11"/>
        <color theme="9"/>
        <rFont val="Calibri"/>
        <family val="2"/>
        <scheme val="minor"/>
      </rPr>
      <t>mapped the legal regulations and financial costs of recruitment</t>
    </r>
    <r>
      <rPr>
        <sz val="11"/>
        <color theme="9"/>
        <rFont val="Calibri"/>
        <family val="2"/>
        <scheme val="minor"/>
      </rPr>
      <t xml:space="preserve"> along a number of common recruitment corridors </t>
    </r>
    <r>
      <rPr>
        <sz val="11"/>
        <rFont val="Calibri"/>
        <family val="2"/>
        <scheme val="minor"/>
      </rPr>
      <t xml:space="preserve">and that it donated the ensuing document to the Responsible Labor Initiative. (also see 4.2)
It also provided a two-day </t>
    </r>
    <r>
      <rPr>
        <b/>
        <sz val="11"/>
        <rFont val="Calibri"/>
        <family val="2"/>
        <scheme val="minor"/>
      </rPr>
      <t>training in Malaysia with suppliers and their receiving and sending country agents</t>
    </r>
    <r>
      <rPr>
        <sz val="11"/>
        <rFont val="Calibri"/>
        <family val="2"/>
        <scheme val="minor"/>
      </rPr>
      <t xml:space="preserve"> on forced labor risks in conjunction with Verité. It states that more than 40 participants from Malaysia, Indonesia, Thailand and the United States attended. (also see 1.4)
[The company states that in 2016 it donated, in conjunction with HP, a Foreign Migrant Worker Supplier Transition Guidance Document to the RBA.] It also states that in 2017, it donated an </t>
    </r>
    <r>
      <rPr>
        <b/>
        <sz val="11"/>
        <rFont val="Calibri"/>
        <family val="2"/>
        <scheme val="minor"/>
      </rPr>
      <t>Enterprise Migration Corridor Database</t>
    </r>
    <r>
      <rPr>
        <sz val="11"/>
        <rFont val="Calibri"/>
        <family val="2"/>
        <scheme val="minor"/>
      </rPr>
      <t xml:space="preserve"> to the RBA.
</t>
    </r>
    <r>
      <rPr>
        <sz val="11"/>
        <color theme="9"/>
        <rFont val="Calibri"/>
        <family val="2"/>
        <scheme val="minor"/>
      </rPr>
      <t xml:space="preserve">Additionally,  HPE partnered with the RLI and other companies to develop supplier </t>
    </r>
    <r>
      <rPr>
        <b/>
        <sz val="11"/>
        <color theme="9"/>
        <rFont val="Calibri"/>
        <family val="2"/>
        <scheme val="minor"/>
      </rPr>
      <t>guidance on repaying and eliminating worker recruitment fees</t>
    </r>
    <r>
      <rPr>
        <sz val="11"/>
        <color theme="9"/>
        <rFont val="Calibri"/>
        <family val="2"/>
        <scheme val="minor"/>
      </rPr>
      <t>.</t>
    </r>
  </si>
  <si>
    <r>
      <t xml:space="preserve">(1) Intel states that since 2017 it has required certain suppliers or their recruiters to undergo an SVAP audit, which focuses specifically on forced or migrant labor. It reports that </t>
    </r>
    <r>
      <rPr>
        <sz val="11"/>
        <color theme="9"/>
        <rFont val="Calibri"/>
        <family val="2"/>
        <scheme val="minor"/>
      </rPr>
      <t>audits conducted on five agencies found positive results overall, with consistent findings relating to monitoring, management systems, and inconsistent communciations</t>
    </r>
    <r>
      <rPr>
        <sz val="11"/>
        <rFont val="Calibri"/>
        <family val="2"/>
        <scheme val="minor"/>
      </rPr>
      <t xml:space="preserve">.  
It further notes that in "in 2017 [it] drove critical Tier 1 suppliers who employed foreign workers to ensure the 14 specific prohibitions and expectations were included in their agreements with their labor agents." It also discloses that it has "led industry efforts to positively influence the labor recruitment business model [and] driven many of the initial RBA (Supplemental VAP (SVAP) Audits, which focus on the risk of forced labor."
(2) The company discloses that in 2017, it asked </t>
    </r>
    <r>
      <rPr>
        <sz val="11"/>
        <color theme="9"/>
        <rFont val="Calibri"/>
        <family val="2"/>
        <scheme val="minor"/>
      </rPr>
      <t>17 suppliers who employ migrant workers to carry out an in-depth analysis of their risk-management policies. The suppliers were required to align their policies to the RBA, cascade their policies to recruiting agents, map the journey of their migrant workers from home countries to factories, and assess the risks associated with those journeys. Suppliers were then asked to provide action plans to close any gaps in their practices when compared with Intel's expectations</t>
    </r>
    <r>
      <rPr>
        <sz val="11"/>
        <rFont val="Calibri"/>
        <family val="2"/>
        <scheme val="minor"/>
      </rPr>
      <t xml:space="preserve">.
Intel also reports that in May 2018 it states it worked with peer companies and the consultancy Elevate to provide training to over 150 suppliers and their recruiting agents in Malaysia, Singapore, and Thailand. 
</t>
    </r>
    <r>
      <rPr>
        <sz val="11"/>
        <color theme="9"/>
        <rFont val="Calibri"/>
        <family val="2"/>
        <scheme val="minor"/>
      </rPr>
      <t>It further notes that three direct suppliers and eight second-tier suppliers in Japan and Korea repaid their workers "fees and costs incurred during the recruiting process."</t>
    </r>
  </si>
  <si>
    <t>(1) Ericsson states in its 2020 Additional Disclosure that during audits the auditor looks at how its first tier suppliers manage its own suppliers "and make sure that Code of Conduct requirements are followed". It states that the auditor also looks at how first tier suppliers are managing contracts for workers coming from recruitment agencies and how they ensure that these workers receive fair payments. However, it provides no further details on this process, such as outcomes.
(2) Not disclosed.</t>
  </si>
  <si>
    <t>(1) Ericsson (2020), "2020 Additional Disclosure", https://www.business-humanrights.org/sites/default/files/KnowTheChain%202020%20ICT%20Benchmark%20-%20Additional%20Disclosure%20-%20Ericsson.pdf, p. 8.</t>
  </si>
  <si>
    <t xml:space="preserve">(1) Amazon discloses that its suppliers must ensure that staffing or recruiting agencies comply with the supplier code. The company also states that it requires suppliers to "analyze and monitor the practices of recruitment agencies and labor brokers, and employ agencies that act ethically and in the best interests of workers."  However, it does not provide further evidence of implementation.
(2) Not disclosed. Amazon reports that it participates in the RBA's working group on forced labor, the Responsible Labor Initiative (any RBA member is by default a member of the RLI). However, it does not disclose details on its participation. 
</t>
  </si>
  <si>
    <t xml:space="preserve">(1) Not disclosed. Microsoft's supplier code states that recruiting agencies used by suppliers must meet international standards, local labor laws, or Microsoft requirements, whichever are stricter. In its modern slavery statement, the company states that suppliers should "ensure that any third-party recruitment agencies, if used, are compliant with the provisions of the supplier code of conduct." However it is not clear that the company requires that agencies are monitored for compliance with the code. 
(2) Not disclosed. Microsoft's supplier code states that suppliers should only use recruiters "that are trained and which comply with international standards." In its supplier manual, it states that suppliers should provide training to agencies "to prevent any usage of forced labor." However, there is no further detail disclosed as to how the company supports ethical recruitment in its supply chains. </t>
  </si>
  <si>
    <t>(1) Ericsson states that workers in its supply chains “must be enabled to understand their employment conditions” and that all workers must be provided with a written document outlining the basic terms and conditions of employment in a language they understand.” It states in its 2020 Additional Disclosure that audits assess whether employees understand their employment terms and that workers are selected at random during audits and asked whether they understand their rights and working terms and that "when nonconformities are found, they will be followed up until mitigated". However, it does not demonstrate how the policy is implemented, such as through pre-departure training, on-boarding training, or through raising awareness of among migrant workers of their contract terms. 
(2) Ericsson states that workers in its supply chains “must not be required to lodge deposits of money or identity papers with their employer”. It states that it reviews the implementation of this policy during audits but does not provide further details or disclose active implementation of this policy beyond auditing thsi requirement.
(3) Not disclosed.</t>
  </si>
  <si>
    <t xml:space="preserve">(1)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However, it does not disclose information on the implementation of this policy provision.
(2) Amazon's supplier code states that suppliers must not require workers to surrender government-issued identification, passports, or work permits as a condition of working. Amazon's supplier manual, which provides further guidance to suppliers, notes that  "workers must have unrestricted access to their identification documents (for example: passport, work permit, identity card) at all times." However, it does not disclose information on the implementation of this policy provision.
(3) Not disclosed.
Amazon's supplier code of conduct states that suppliers are required "to ensure careful management of student workers through proper maintenance of student records, rigorous due diligence of educatinal partners, and protection of students' rights in accordance with applicable law." However, it does not disclose any outcomes of steps taken to ensure respect the rights of student workers. 
Additionally, the company states that suppliers should "pay particular attention to the risks of exploitation that both domestic and foreign migrant workers face and ensure migrant workers are not discriminated against in respect to these standards." However, it does not disclose any outcomes of steps taken to ensure respect the rights of migrant workers. </t>
  </si>
  <si>
    <r>
      <t>(1) The company uses the RBA Code (version 6), which requires that workers must be provided with a written employment agreement in their native language prior to the worker departing from his or her country of origin. It states in its 2019 Corporate Social Responsibility Report that it identified cases where workers were required to pay medical and recruitment-related fees which it links to workers having struggled to understand "the terms of their contracts and disciplinary proceedings due to a lack of written communication in a language they understood". However, it does not disclose how it addressed the particular difficulties of workers understanding the terms of their contracts in addressing the issue with suppliers, e.g. through pre-departure or on-boarding training for foreign migrant workers.
(2) The company uses the RBA Code (version 6), which prohibits passport retention and restrictions on workers’ freedom of movement. Cisco restates this in its Statement on the Prevention of Slavery and Human Trafficking and further states that it works with suppliers to develop corrective action plans which might include the return of passports or repayment of recruitment fees.</t>
    </r>
    <r>
      <rPr>
        <sz val="11"/>
        <color rgb="FFFFC000"/>
        <rFont val="Calibri"/>
        <family val="2"/>
        <scheme val="minor"/>
      </rPr>
      <t xml:space="preserve"> </t>
    </r>
    <r>
      <rPr>
        <sz val="11"/>
        <rFont val="Calibri"/>
        <family val="2"/>
        <scheme val="minor"/>
      </rPr>
      <t xml:space="preserve">
(3) Not disclosed.</t>
    </r>
  </si>
  <si>
    <t>(1) Not disclosed.
(2) Nokia states that upon employment, workers are provided with a contract, agreement or offer letter, basic induction training without expense to the worker and that they are not to be required to deposit original identity documents such as passports as a condition of employment. It states in its 2020 Additional Disclosure that: "[r]etention of passports or other personal documents is vital part of the supplier awareness raizing activities as well as audits". However, it does not demonstrate active implementation of this policy.
(3) Not disclosed.</t>
  </si>
  <si>
    <t xml:space="preserve">(1) The company's Combatting Trafficking in Persons Policy, which also applies to suppliers, prohibits a failure to provide workers with a written document containing information on work and wages in a language the worker understands, prior to departure from their country of origin. However, the company provides no evidence of implementation of this policy [beyond monitoring] e.g. through providing pre-departure orientation or on-boarding training to migrant workers. 
(2) The company uses the RBA Code (version 6.0), which prohibits passport retention and restrictions on workers’ freedom of movement. However, it does not disclose active implementation of this policy [beyond monitoring] e.g. through prevention or remediation actions.
(3) Not disclosed. It refers to cases where it remedied working hour and hiring fee issues with suppliers. However, it does not disclose how this relates to workers in vulnerable conditions (such as migrant workers). </t>
  </si>
  <si>
    <t xml:space="preserve">(1) The company's code requires the supplier to communicate its “policies, practices, expectations and performance to workers” and other stakeholders. No further detail is disclosed, such as whether this must include training for workers.
(2) Best Buy discloses that it has worked with Verite to launch a new worker empowerment program in 2019. It states that the program is designed to help its suppliers improve their management practices, and worker wellbeing. It states this included a series of training courses and worker engagement activities "to build positive relationships between management and workers." The company reports that it chose two strategic factories to participate in the program, including 45 supervisors and 200 workers. 
Best Buy states that it analyzed "the root causes of conflicts between the frontline supervisors and the new generation of workers" and asked participants to complete a survey to evaluate their supervisors. It states that training topics included conflict management and effective communication, situational leadership, stress management, and self-awareness and leadership. 
However, the company does not disclose an engagement taken on labor rights specifically. 
[The company also discloses that in 2017 it partnered with the consultancy Elevate to implement a worker survey program at six factories which it states sought to "gain a deeper partnership with key factories and to drive increased efficiency." It states it is also seeking to empower its suppliers to take ownership of sustainable business practices. it does not disclose further detail as to how this initiative supports workers to understand their labor rights.]
(3) Not disclosed. Best Buy discloses that it evaluated the worker empowerment program by conducting a feedback survey (90% strongly agreed the training met objectives), administering a written test to assess supervisor knowledge (31% improvement in test scores), a follow-up survey for workers to assess changes in supervisor behavior (9% increase in supervisor rating) and interviewing supervisors so that they could assess changes in their own behavior. However it is unclear that the program focuses on improving workers' understanding of their labor rights.
(4) Not disclosed. </t>
  </si>
  <si>
    <r>
      <t>(1) Not disclosed. Nokia states in its supplier code that: "[m]anagement shall ensure all relevant personnel is trained in and aware of the ethical conduct policy and related practices and risks and shall be able to provide evidence of employee awareness. Records of training shall be kept." It states that this policy "shall reflect understanding of wider human rights impacts and demonstrate commitment to ethical business conduct and to continuous improvement". However, the ethical conduct policy does not seem to require to be aligned with the provisions in the supplier code (i.e., it is unclear whether it should include provisions on forced labor and human trafficking). 
(2) Not disclosed.
(3) Not disclosed. Nokia states in its 2020 Additional Disclosure that workers are engaged through interviews during audits and through its Ethical Helpline (and discloses how it corrects labor related non-compliances identified in audits.)</t>
    </r>
    <r>
      <rPr>
        <sz val="11"/>
        <color rgb="FFFF0000"/>
        <rFont val="Calibri"/>
        <family val="2"/>
        <scheme val="minor"/>
      </rPr>
      <t xml:space="preserve"> </t>
    </r>
    <r>
      <rPr>
        <sz val="11"/>
        <rFont val="Calibri"/>
        <family val="2"/>
        <scheme val="minor"/>
      </rPr>
      <t>However, these appear to result from remediation actions from grievances and audits rather than resulting from a worker engagement program.
(4) Not disclosed.</t>
    </r>
  </si>
  <si>
    <r>
      <t>(1) The company's supplier code requires suppliers to provide "programs for training managers and workers to implement supplier’s policies, procedures and improvement objectives ." No further details are disclosed, such as findings regarding whether suppliers have complied with this provision. 
[TSMC states in its Corporate Social Responsibility Report that one of its 2019 targets is to have 100% of its first-tier suppliers to sign the TSMC Guidance on Supplier Business Conduct and to carry out internal training. It further states that in 2018 one of its action plans was to have 100% of its first tier suppliers sign its Supplier Code of Practice and implement internal training. However, it does not specify whether this internal training is for suppliers' management or suppliers' workers and it does not give any additional detail on whether this includes forced labor risks.]
(2)-(3) Not disclosed.
(4) Not disclosed. It states that it has "established internal communication channels and convened communication meetings in all fabs" to alert it to forced labor risks. However, it does not give any additional detail on how these are carried out and whether they are carried out with suppliers' workers.</t>
    </r>
    <r>
      <rPr>
        <strike/>
        <sz val="11"/>
        <rFont val="Calibri"/>
        <family val="2"/>
        <scheme val="minor"/>
      </rPr>
      <t xml:space="preserve">  </t>
    </r>
  </si>
  <si>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</si>
  <si>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(1) The company uses the RBA code version 6.0, which requires the supplier to communicate its “policies, practices, expectations and performance to workers” and other stakeholders. No further detail is disclosed, such as whether this must include training for workers.
(2)-(3) Not disclosed.
(4) Not disclosed. The company states that ten of its employees and ten of its employers participate in the Labor Management Council (LMC) in Korea. This is a consultative body that  that aims to promote welfare and cooperation between employers and employees under the Promotion of Worker Participation and Cooperation Act". The company states that the LMC "discusses ways to enhance productivity, improve working environments, address employee grievances, promote workers' welfare, and other matters" and that it holds meetings at least every three months. However, the company does not disclose examples of worker engagement initiatives in its supply chains.</t>
  </si>
  <si>
    <t xml:space="preserve">(1) The company uses the RBA code version 6.0, which requires the supplier to communicate its “policies, practices, expectations and performance to workers” and other stakeholders. No further detail is disclosed, such as whether this must include training for workers.
(2) Qualcomm reports that with BSR it works on an initiative in China which focuses on women supply chain worker's reproductive health. However, it does not disclose any engagements with workers in its supply chains focusing specifically on labor rights or forced labor. 
(3) Not disclosed.
(4) Not disclosed. </t>
  </si>
  <si>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</si>
  <si>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</si>
  <si>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NVIDIA (2018), "Slavery and Human Trafficking Statement", https://www.nvidia.com/content/dam/en-zz/Solutions/about-us/documents/NVIDIA%20Slavery%20and%20Human%20Trafficking%20Statement%202018.pdf, p. 1.</t>
  </si>
  <si>
    <t>(1) The company uses the RBA code version 6.0, which requires the supplier to communicate its “policies, practices, expectations and performance to workers” and other stakeholders. No further detail is disclosed, such as whether this must include training for workers.
(2)-(4) Not disclosed.</t>
  </si>
  <si>
    <t xml:space="preserve">(1) The company uses the RBA code version 6.0, which requires the supplier to communicate its “policies, practices, expectations and performance to workers” and other stakeholders. No further detail is disclosed, such as whether this must include training for workers.
(2)-(4) Not disclosed. </t>
  </si>
  <si>
    <t>(1) The company's code requires the supplier to communicate its “policies, practices, expectations and performance to workers” and other stakeholders. No further detail is disclosed, such as whether this must include training for workers.
(2)-(4) Not disclosed.</t>
  </si>
  <si>
    <t>(1) The company uses the RBA code (version 6.0) which requires the supplier to communicate its “policies, practices, expectations and performance to workers” and other stakeholders. No further detail is disclosed, such as whether this must include training for workers.
(2)-(4) Not disclosed.</t>
  </si>
  <si>
    <t xml:space="preserve">(1) The company's code requires suppliers to have a process in place for communicating their policies, expectations and performance to workers and other stakeholders. No further detail is disclosed, such as whether this must include training for workers.
(2-4) Not disclosed. </t>
  </si>
  <si>
    <t>(1) Panasonic "requests" its suppliers to establish a policy that includes a provision on prohibiting forced labor and to effectively communicate information on their policies to their workers. No further detail is disclosed on how this is implemented, such as whether this must include training for workers.
(2)-(4) Not disclosed.</t>
  </si>
  <si>
    <t xml:space="preserve">In its 2020 Additional Disclosure Ericsson discloses training for suppliers but it does not disclose whether training for suppliers' workers on its supply chain policies that address forced labor is provided.
(1) Not disclosed.
(2) Ericsson discloses that in 2018 it piloted a worker-voice survey focused on forced labor “to ensure due diligence and mitigate modern slavery risks within its supply chains”. It notes that "The pilots in China and India showed minimal risk of conditions that could lead to forced labor." However, it is unclear to what extent workers were educated on their labor rights. It states in its 2020 Additional Disclosure that worker voice surveys are performed by external party, Elevate, with a focus on social performance. It states that "[s]urveys are performed anonymously on the site, after a training guided by staff from Elevate, either on paper or via phone with a set of predefined questions". It states that the surveys were conducted during 2018 and 2019 at suppliers in India and China. However, it does not disclose whether it educates workers on their labor rights.
(3) Not disclosed. Ericsson states that supplier audits include selecting workers at random to ask whether they understand their rights and their working terms and states that "when nonconformities are found they will be followed up until mitigated." However, it does not disclose any worker engagement beyond audits.
(4) Not disclosed. 
</t>
  </si>
  <si>
    <t>(1) The company uses the RBA code of conduct version 6.0 which requires suppliers to communicate "policies, practices, expectations and performance to workers" and other stakeholders. No further detail is disclosed, such as whether this must include training for workers.
(2)-(3) Not disclosed.
(4) Not disclosed. [Also see 4.3/1.5, but this does not amount to engaging workers to help them better understand their labor rights.]</t>
  </si>
  <si>
    <t xml:space="preserve">(1)-(4) Not disclosed.
</t>
  </si>
  <si>
    <t>(1)-(2)*Hewlett Packard Enterprise (2020), "2020 Additional Disclosure", https://www.business-humanrights.org/sites/default/files/2020-01%20HPE%20Supplement%20for%20KTC.pdf, p. 3.
*Hewlett Packard Enterprise (revised 18 July 2019), "Hewlett Packard Enterprise Supplier Code of Conduct" https://h20195.www2.hpe.com/v2/getdocument.aspx?docname=c04797632.
*Hewlett Packard Enterprise (approved 3 April 2019), "Statement Pursuant to the California Transparency in Supply Chains Act of 2010 and the UK Modern Slavery Act of 2015", https://h20195.www2.hpe.com/V2/GetDocument.aspx?docname=A00005807ENW. 
*Hewlett Packard Enterprise (2018), "Living Progress Report",  https://assets.ext.hpe.com/is/content/hpedam/documents/a00069000-9999/a00069386/a00069386enw.pdf#page=72, p 61. 
*Hewlett Packard Enterprise (2018), "Report Ethics Concerns", https://www.hpe.com/us/en/about/governance/report-ethics-concerns.html. Accessed 9 September 2019.</t>
  </si>
  <si>
    <t>(1) The company discloses an Ethics Hotline, where anyone can report concerns (including human rights concerns) related to Intel, its subsidiaries, or suppliers. The mechanism is open to "anyone... including employees of Intel's suppliers and external stakeholders."
The company uses the RBA code 6.0 as its supplier code, which requires suppliers to provide an effective grievance mechanism allowing workers to report violations against the code. 
It also notes that during audits, "forced labor lead auditors" provide business cards to the workers they interview, informing workers that they can contact Intel.
(2) The hotline is available in English, Spanish, and Chinese. 
It further notes that posters of its Ethics Line are available in its facilities, i.e., also available to workers from on-site suppliers.
In addition, Intel discloses  that effective grievance mechanisms are a requirement of the RBA code, and that it will work with suppliers to take corrective actions where needed. It further provides an exampe of a VAP supplier audit that showed that the suppliers' grievance mechanisms met the following criteria: communicated to workers, available in local languages, and that the mechanism has been available for at least the past year.
(3) Not disclosed. The hotline is operated by an independent third party. However, the company does not disclose steps taken to ensure that its suppliers' workers or their legitimate representatives are involved in the design and/or performance of the mechanism, to ensure that the workers trust the mechanism.
(4) Not disclosed. Intel reports that it conducted an unannounced audit in response to an allegation made by a worker, and that the audit confirmed the allegation, but does not give any detail on the grievance or disclose any data relating to grievances. 
It also notes that during audits, "forced labor lead auditors" provide business cards to the workers they interview. One to two workers per year contact Intel this way, and Intel then "engage[s] to check on [the] status of the workers."
(5) Intel discloses that it filed a grievance with the RMI platform regarding one of its gold refiner in Tanzania following  media reports of human rights abuses. It also "visited the refiner to further understand their due diligence process."
It further notes that one VAP supplier audit showed that the suppliers' grievance mechanisms was available to its own workers and workers of lower tier suppliers.
However, there is no evidence of grivances submitted by suppliers' workers on their respresentatives in lower tiers of the company's supply chains.</t>
  </si>
  <si>
    <r>
      <t>(1) Amphenol supplier code requires its suppliers to have in place a grievance mechanism "to assess employees' understanding of and obtain feedback on or violations against practices and conditions covered by this SCOC".
[It also discloses that suppliers may report violations of the supplier code of conduct.] No mechanism seems to be available for representatives of suppliers' workers, such as unions or local NGOs to raise grievances.</t>
    </r>
    <r>
      <rPr>
        <sz val="11"/>
        <color rgb="FFFF0000"/>
        <rFont val="Calibri"/>
        <family val="2"/>
        <scheme val="minor"/>
      </rPr>
      <t xml:space="preserve">
</t>
    </r>
    <r>
      <rPr>
        <sz val="11"/>
        <rFont val="Calibri"/>
        <family val="2"/>
        <scheme val="minor"/>
      </rPr>
      <t>(2)-(5) Not disclosed.</t>
    </r>
  </si>
  <si>
    <r>
      <t>(1) Not disclosed. The company states in its Standards of Business Conduct that as part of its Global Ethics and Compliance Program it has established a 24-hour Ethics Hotline. The standards apply to both employees and suppliers. However, it does not state that they apply to suppliers' workers and so, it is unclear whether the hotline itself is open to suppliers' workers. In its Statement Under the California Transparency in Supply Chains Act however it states that complaints may be made to its ethicsline which indicated that it intends its ethicsline to be open to complaints relating to forced labor</t>
    </r>
    <r>
      <rPr>
        <sz val="11"/>
        <color theme="1"/>
        <rFont val="Calibri"/>
        <family val="2"/>
        <scheme val="minor"/>
      </rPr>
      <t>. However the company does not provide a publicly available link to its mechanism, therefore it seems that external stakeholders such as labor NGOs and worker organisations cannot access the mechanism.</t>
    </r>
    <r>
      <rPr>
        <sz val="11"/>
        <rFont val="Calibri"/>
        <family val="2"/>
        <scheme val="minor"/>
      </rPr>
      <t xml:space="preserve">
(2) Not disclosed. While it gives a number of country-specific phone numbers, it does not explicitly state that the mechanism is open to workers in its supply chain and it does not disclose on what basis complaints may be made. The company also states that "certain countries have restrictions on reporting to the Ethics Hotline".
(3)-(5) Not disclosed.</t>
    </r>
  </si>
  <si>
    <t>(1) Not disclosed. The company states on its Risk Management and Compliance page that it has an Employee Consultation Hot-Line Center "on a diverse range of issues" through which "employees can seek advice and consultation" and report issues which violate internal regulations including those on human rights and labor issues. It further states that "measures for the protection of individual privancy are clarified" and that complaints can be made by telephone, email "or other means". However, it is not open to suppliers' workers or their legitimate representatives.
(2) Not disclosed.
(3) Not disclosed.
(4) Not disclosed. 
(5) Not disclosed.</t>
  </si>
  <si>
    <t xml:space="preserve">(1) Nintendo states in its 2020 Additonal Disclosure that it requires suppliers to "prepare a reporting system for early detection and response (described in the CSR Procurement Guidelines: II.3.2, pg. 14). In addition to providing a means to ensure legal compliance, these measures are also intended as a mechanism for reporting misconduct and unfair practices, including worker labor concerns." It does not disclose whether this is available to suppliers' workers only or whether it is also open to the legitimate representatives of suppliers' workers, however.
(2)-(5) Not disclosed. </t>
  </si>
  <si>
    <t xml:space="preserve">(1) Not disclosed. The company discloses that it has a complaint mailbox and "assigned a unit to process employee grievances". However, this appears to be for the company's own employees only. 
(2-5) Not disclosed. </t>
  </si>
  <si>
    <t xml:space="preserve">(1) Not disclosed. 
The company reports that it has an ethics helpline, which it describes as "primarily intended for Western Digital employees" but also available to "third parties such as business partners and former employees." While the reporting details are publicly available, the mechanism is for grievances related to the company's code of conduct which does not cover human or labor rights. 
Western Digital discloses that it requires its suppliers to adhere to the RBA Code of Conduct, the latest version of which includes a requirement for grievance mechanisms. While the company does not disclose which code version it is using, it has been an RBA member since 2007. It is therefore assumed that the company uses at least code version 5.1 which has a relevant provision. However RBA code 5.1 merely states that there suppliers have to have "ongoing processes to assess employees’ understanding of and obtain feedback on practices and conditions covered by this Code and to foster continuous improvement," which does not constitute a grievance mechanism.
(2) Not disclosed. 
(3) Not disclosed. The company's hotline is operated by a third party, but it is not intended for suppliers' workers and it is not clear that human rights concerns can be reported via the hotline.
(4) Not disclosed. 
(5) Not disclosed. </t>
  </si>
  <si>
    <t>(1) Panasonic discloses that it "requests" suppliers to establish a whistle-blowing system for workers. However, no mechanism seems to be available to workers' legitimate representatives, such as unions or local NGOs. 
[It also discloses that it has created a global hotline to report violations by its procurement staff of its Code of Conduct. However, it appear as though this is only applicable internally.]
(2)-(5) Not disclosed.</t>
  </si>
  <si>
    <t xml:space="preserve">(1) HP's foreign migrant worker standard requires suppliers to have effective and confidential grievance mechanisms available, in migrant workers' native languages. Grievance mechanisms are also required at supplier level by the company's supplier code of conduct. 
Additionally, HP reports that it has multiple reporting channels at company level for human rights concerns, available to employees and other stakeholders (though it does not link to a publicly available mechanism). 
The company also reports that it has an agreement with CEREAL in Mexico, who will notify them when grievance issues arise. 
It participates in RBA's Workplace of Choice program in Malaysia, with a view to exploring different grievance mechanism options. 
(2) The company states that its reporting channel is accessible 24 hours a day via phone "with translation, mail, or in person." In its 2018 additional disclosure, the company discloses that it has reviewed "suppliers' responses to the RBA code grievance mechanism requirement by reviewing non-conformances found during the audits conducted in 2017; only one minor non-conformance was found. In addition, [it] surveyed a few of [its] larger suppliers to better understand the mechanisms the types and effectiveness of systems in place, and plan to engage more suppliers in FY18."
(3) HP discloses that it has been exploring different grievance mechanism options in the RBA's program for supplier factories in Malaysia. It also has an agreement with CEREAL [Centre for Reflection and Action on Labour Issues, a local NGO] in Mexico to be notified of worker grievance issues. However, no further information is disclosed as to how it ensures workers trust the mechanism. 
(4) Not disclosed. 
(5) Not disclosed. </t>
  </si>
  <si>
    <t>(1) Hewlett Packard Enterprise states in its 2020 Additional Disclosure that it has many reporting channels. It states that third-party operator, Navex, handles its anonymous grievance channel, Ethics Point, "a global service that allows individuals (employees, partners, suppliers’ workers, community members, and the general public) to raise concerns in any language by phone or the internet and to access Navex's global team of translators." It states that topics that may be reported include forced labor and human trafficking. Complaints can be made anonymously.
Its Foreign Migrant Worker Standard requires suppliers to have effective and confidential grievance mechanisms available, in migrant workers' native languages. 
(2) It states in its 2020 Additional Disclosure that Navex provides coverage in over 150 languages "which covers all appropriate languages in each country where HPE operates". It states that "when HPE or a trusted third party has an opportunity to speak with workers, we inform them of this reporting channel" and that it discloses information on the reporting channels available in its annual Living Progress Report. It also states that it has posted informational posters in public spaces at a supplier facility in Singapore "specifically to raise awareness among contingent workers about various means of communication that can be used to report a concern or violation with respect to the HPE Standards of Business Conduct".
However, it does not disclose systematic efforts to communicate to suppliers' workers the available mechanisms through which complaints relating to forced labor in its supply chains can be made. 
(3)-(5) Not disclosed.</t>
  </si>
  <si>
    <t>(1) Cisco uses the RBA code 6.0 as its supplier code, which requires suppliers to provide an effective grievance mechanism allowing workers to report violations against the code. 
In its Modern Slavery Statement, Cisco states that, Ethicsline, its grievance mechanism is publicly available. It does not refer specifically to its supplier code of conduct but states that complaints can be made in relation to a violation of any Cisco policy.
(2) The company also states that the grievance mechanism is a "publicly available multilingual ethics and business conduct reporting tool which allows anonymous reporting" and that it is available worldwide, 24 hours a day, seven days a week. It states in its 2019 Corporate Social Responsibility Report that it "encourages third-party stakeholders and employees to report concerns of misconduct or suspected violation of any of Cisco’s policies using the Cisco EthicsLine". However, it does not disclose evidence of supplying information or training on the mechanism to suppliers' workers.
(3) Not disclosed.
(4) Not disclosed. Cisco states in its 2019 Corporate Social Responsibility Report that in financial year 2019 it did not receive any reports of human rights issues in its supply chain through this mechanism. It does not provide further information, such as the total number of grievances received by suppliers workers and their respresentatives.
(5) Not disclosed.</t>
  </si>
  <si>
    <t>(1) Nokia states that it requires its suppliers to achieve a minimum score of satisfactory on EcoVadis and that it follows up with suppliers where they score below satisfactory. It also states in its People and Planet Report that it made 1129 recommendations on the basis of its audits and that these are being implemented through corrective action plans. 
It states in its 2020 Additional Disclosure: "Failure to address audit findings in 6 months time affects Supplier Performance Valuation, as audit score is dropped." 
(2) It states, "[a]ll of the corrective actions are reviewed in detail through documented evidence." 
(3) It states: "[i]f corrective actions are not taken, audit is not closed and it affects Supplier Performance Evaluation and can lead to Phase Out of the supplier."
(4) Nokia gives a number of examples of the corrective actions it is implementing from its audit findings, for example in relation to working hours where suppliers established stronger policies, trained staff, and improved projections to reduce overhours. It states that its finding of forced labor "is in the process of closing" and that its recommendation is to pay back employees for training.</t>
  </si>
  <si>
    <t>(1) Amphenol discloses that it requires suppliers to have in place "a process for timely correction of deficiencies identified by internal or external assessments, inspections, investigations and reviews." It does not provide further detail. 
(2) Not disclosed.
(3) Not disclosed. Amphenol discloses that it may terminate "any" supplier contract or agreement where a supplier is deemed to have violated its Supplier Code of Conduct. However, it does not limit this to situations in which corrective actions have not been taken.
(4) Not disclosed.</t>
  </si>
  <si>
    <t>Intel further discloses that it its supplier selection process includes a CSR self-assessment questionnaire "which includes questions about staffing practices, in order to determine if there are risk factors for forced labor."
The suryey result may lead to additional due diligence measures. For example, in the case of a prospective Malaysian supplier, Intel conducted an RBA VAP audit in 2016, which identified several non-compliances such as recruitment fees and passport retention. Intel discloses that it "worked with the supplier to return passports and repay fees, before revenue product was produced. [It] visited the site a number of times though to 2018 and met with workers to verify the corrective actions were implemented."
[The company states that a short survey is sent to new suppliers to determine whether they are high risk or not. It states that it works with suppliers during the onboarding phase to remedy any identified issues.]</t>
  </si>
  <si>
    <t>(1) Kyocera states in its Supply Chain CSR Procurement Guideline that suppliers "are not to require employees to pay recruitment fees to them or agents". However it does not include the Employer Pays Principle. 
(2) Not disclosed.</t>
  </si>
  <si>
    <t>(1) The company's supplier code notes that "Suppliers shall adopt and establish a management system that adheres to the relevant laws and this Code, and the content states that the following shall be managed ... 6) programs for training managers and workers." No further details are disclosed as to what the training contains.
(2)-(4) Not disclosed.</t>
  </si>
  <si>
    <t>(1) Samsung discloses that reports made via its hotline system will be handled by respective departments at the company, who verify the claims. It states that those who made reports will be notified of the corrective actions taken to be taken within a week, and will follow up to ensure corrective actions are implemented. 
Samsung's migrant worker guidelines state that the results of grievances that they report should be communicated to them in their native language between three and seven days after the report is filed.
It does not disclose further detail on this process, such as responsibilities, approval processes, or engagement with affected stakeholders.</t>
  </si>
  <si>
    <t xml:space="preserve">(1) Apple states that for complaints submitted by workers who have been given Apple's details following an audit, its supplier responsibility team follow up within 24 hours. 
The company also states that it takes allegations concerning its suppliers from sources such as "news outlets, a supplier employee or an anonymous individual" very seriously and will conduct an investigation once a claim is verified. 
It states that where allegations take place deeper in its supply chains such as smelter and refiner level, it may work with civil society and government to address the allegation. 
Apple also discloses that if high risk issues are identified within its supply chains, it has "a process in place to follow up with independent third-party audit programs and relevant stakeholders to ensure that these incidents and allegations, including those pertaining to forced labor, are reported and addressed." It further states resolutions may involve personnel changes and overhauls in supply chain due diligence processes.
The company does not provide further detail on the teams responsible, the step by step process for responding to an allegation, or engagement with affected stakeholders.
Finally, Apple states that it has developed Remediation Guidelines for Victims of Exploitation in Extended Minerals Supply Chain following a roadmapping process developed with the IOM. It reports that the guidelines are informed by the UN Guiding Principles and outline step by step approaches to address and remedy issues, but does not disclose further details. </t>
  </si>
  <si>
    <t>(1) Not disclosed. Tokyo Electron states that it "will build" a remediation process. However, it does not disclose any evidence of a remediation process already in operation.
(2) Not disclosed.</t>
  </si>
  <si>
    <r>
      <t xml:space="preserve">(1) The company states that it "promptly investigates third-party allegations related to forced labor" and that where the investigation reveals that a violation has occurred, its approach includes: "internal escalation to align priorities and expectations, a senior management meeting between HPE and our partner to secure supplier commitment to improvement, co-creation of an improvement plan, and improvement and monitoring." It states that it "seek[s] to investigate critical concerns immediately and build capacity over a three to nine month program". It further states that allegations made through its 24-7 hotline "are handled according to a clear internal process". It states that complaints made will be followed-up within two business days with confirmation of a submittal or to request additional information and that a summary of the call is made available to the HPE Ethics and Compliance Office.
(2) The company discloses that following its discovery of </t>
    </r>
    <r>
      <rPr>
        <b/>
        <sz val="11"/>
        <rFont val="Calibri"/>
        <family val="2"/>
        <scheme val="minor"/>
      </rPr>
      <t>two</t>
    </r>
    <r>
      <rPr>
        <sz val="11"/>
        <rFont val="Calibri"/>
        <family val="2"/>
        <scheme val="minor"/>
      </rPr>
      <t xml:space="preserve"> critical findings relating to risks of forced labor in 2018, it worked with suppliers in each instance to both remediate the issues and to strengthen the suppliers' policies to prevent reoccurances.</t>
    </r>
    <r>
      <rPr>
        <sz val="11"/>
        <color theme="9" tint="-0.249977111117893"/>
        <rFont val="Calibri"/>
        <family val="2"/>
        <scheme val="minor"/>
      </rPr>
      <t xml:space="preserve"> It states that the remedial actions included: "repayment of recruitment fees, return of deposits, changes to company policies and procedures, updates to worker contracts, amendments to labor agent contracts, enhanced labor agent due diligence and monitoring, structured communications to workers on changes to policies and practices and mandatory trainings on compliance with HPE’s Foreign Migrant Worker Standard". </t>
    </r>
    <r>
      <rPr>
        <sz val="11"/>
        <rFont val="Calibri"/>
        <family val="2"/>
        <scheme val="minor"/>
      </rPr>
      <t xml:space="preserve">
Further, in its Foreign Migrant Worker Standard it states that where it discovered a violation of this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(see also 4.2)</t>
    </r>
  </si>
  <si>
    <t>(1) Not disclosed. The company reports that it responds to and investigates all concerns reported through its hotline "promptly and take[s] any necessary corrective actions". It states that all cases can be followed up by reporting parties.
However, it does not disclose further details, such as timeframes, engagement with affected stakeholders, responsible parties, approval procedures, etc. 
(2) Nokia discloses in its Modern Slavery Statement that it found that one of its suppliers in India had not provided its workers with appointment letters detailing the terms and conditions of employment. In this instance it states that it requested the supplier to issue the appointment letters.
It also discloses that in cases where supplier audits identified that worker contracts were not complete (e.g. did not include the amount of working hours and total wage and benefits), this has been corrected.
[It further discloses that it encountered two instances whereby suppliers' workers were obliged to pay back training fees if they left their employment within six months of the training. It states that in this instance it ensured the repayment of these recruitment-related fees to workers.</t>
  </si>
  <si>
    <t xml:space="preserve">(1) The company discloses that compliance concerns, for examples those related to human rights, are "handled by Ericsson’s Group Compliance Committee, which consists of representatives from Ericsson’s Group Function Legal Affairs and Compliance and Group Function Human Resources and related operational units depending on the compliance concern. The Head of Corporate Investigations briefs the Audit and Compliance Committee of the Board of Directors (BoD) about significant reported compliance concerns." The Corporate Investigations team assesses whether complaints merit further investigation, and present them to the Group Compliance Committee. It notes that "during 2018 the process around reporting compliance concerns has been strengthened and further developed to include both centrally and locally reported allegations of violations." 
It states in its 2020 Additional Disclosure: " The timeframe for the process to handle violations of policies and requirements will depend on the nature of the violations. The response and initiated action on suspected violations will however start as soon as the violation is discovered. First action is to investigate the suspected violation for gravity and relevance to understand how the case should be handled, understand what stakeholders to involve and to secure good quality of transparency. The affected stakeholders will be contacted, with examples of Human Rights experts, Sourcing Human Rights program manager, supplier relationship manager, Sourcing Compliance management, Legal affairs and/or necessary external stakeholders. Necessary communication to relevant stakeholders will be made as part of the process.
(2)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It discloses a second example of an electronics supplier in China using students to work overtime in factories. It states that the affected site was not used for the type of products provided to Ericsson but  that it "demanded an explanation of the circumstances and remediating actions from the supplier, which was provided by the supplier". (also see 4.2.2.)
Ericsson discloses that a Guardian article reported that an electronics supplier in China was using students to work overtime in factories in China. It states that, while it was determined that the site in question was not used for products supplied to Ericsson, it "demanded an explanation of the circumstances and remediating actions from the supplier which was provided by the supplier." However, it does not clarify what the remedial outcomes were for workers in this instance. 
[Ericsson discloses a case reported in a media article involving undocumented labor and forced labor conditions in a textile supplier in Sweden. However, this is not relevant to ICT supply chains.]
</t>
  </si>
  <si>
    <r>
      <t xml:space="preserve">(1) Dell reports that through its helpline available to supply chain workers, workers will be responded to within 48 hours. It states that Dell must be notified by the helpline immediately if any report poses risks to the health or safety of workers or others, and that findings will be escalated to procurement teams "depending on issue and timeliness of supplier action." It also discloses an example whereby in response to a report from the helpline, its social and environmental responsibility team carried out an unannounced investigation which included worker interviews.
No further details are disclosed on the company's process for responding to reported violations, such as more systematic engagement with affected stakeholders, responsible parties, approval procedures, etc
(2) Dell discloses that it identified 16 supplier sites in which workers were charged recruitment fees and worked with their suppliers to return $825,000 USD in fees to workers. 
Dell also discloses that it has found an increase in supplier factories that withhold health check fees. It states "these fees are associated with health examinations legally required for migrant or other workers." It reports that it has put communications and training in place with its suppliers to prevent these fees being charged "alongside any other fees that could place a worker at risk of forced labor." Dell reports that it has returned almost $1.1 million in fees to suppliers' workers in 2018 (it is assumed this also includes recruitment fees). 
It also discloses that in 2019 it received several calls through its helpline, and one supply chain worker claimed "the employer was not allowing a worker to leave the position earlier than the employment contract stated as well as not giving salary to resigned workers." The company reports that it followed up on these cases with the supplier within two working days, and all cases were resolved within ten working days. It reports that it "informed the supplier on workers' rights and legal requirements along with providing solutions on how to care for employees and establish a harmonized working relation." </t>
    </r>
    <r>
      <rPr>
        <sz val="11"/>
        <color rgb="FFFF0000"/>
        <rFont val="Calibri"/>
        <family val="2"/>
        <scheme val="minor"/>
      </rPr>
      <t xml:space="preserve">However it does not disclose what the outcomes were for these workers, i.e. whether the employee was able to leave early and whether resigned workers received the salary they were entitled to. </t>
    </r>
    <r>
      <rPr>
        <sz val="11"/>
        <rFont val="Calibri"/>
        <family val="2"/>
        <scheme val="minor"/>
      </rPr>
      <t xml:space="preserve">
[The company also reports that its SER team followed up on a worker report of overtime and double books and on a review of production records, found inconsistencies with working hour sheets and overtime payments. It states the supplier has "agreed with the findings and developed an action plan" and that it is working with the suppplier to "resolve and promote worker wellbeing." However it does not report on what remediation was provided to workers in this instance. ]</t>
    </r>
  </si>
  <si>
    <r>
      <t>In addition to its supplier code, Dell has a Vulnerable Worker Policy, which applies to "all workers including temporary, migrant, student, contract, direct employees, and any other."
The company discloses remediation of health-check fees, see 7.2(2). 
(1) Dell discloses that “migrant workers must be provided with a written employment agreement in their native language that contains a description of terms and conditions of employment prior to the worker departing from his or her country of origin." It also reports that it has provided training to more than 50,000 workers, which included training on its policy prohibiting worker-paid recruitment fees. It found that 93% of workers understood its no-fee policy as a result. 
(2) It also discloses that "employers and agents may not hold or otherwise destroy, conceal, confiscate or deny access by employees to employees’ identity or immigration documents, such as government-issued identification, passports or work permits, unless the holding of work permits is required by law." Dell reports that during an audit of a sub-tier supplier in September 2017, it found that the supplier was withholding the passports of seasonal workers "until all banking arrangements were established, which could take days or even weeks." It states that after it worked with the supplier, they stopped the practice of withholding passport and instead "used copies and an improved back account registration process by October 2017."</t>
    </r>
    <r>
      <rPr>
        <sz val="11"/>
        <color rgb="FFFF0000"/>
        <rFont val="Calibri"/>
        <family val="2"/>
        <scheme val="minor"/>
      </rPr>
      <t xml:space="preserve"> </t>
    </r>
    <r>
      <rPr>
        <sz val="11"/>
        <rFont val="Calibri"/>
        <family val="2"/>
        <scheme val="minor"/>
      </rPr>
      <t xml:space="preserve">
(3) Not disclosed. </t>
    </r>
  </si>
  <si>
    <t xml:space="preserve">(1)-(2) *Dell (April 2015), "Dell Vulnerable Worker Policy", https://i.dell.com/sites/doccontent/corporate/corp-comm/en/Documents/vulnerable-worker-policy.pdf, p. 2.
*Dell (December 2019), "At Dell Technologies, people are a priority," https://blog.dell.com/en-us/at-dell-technologies-people-are-a-priority/. Accessed 3 January 2020. 
(2) *Dell (2020), "Additional Disclosure," https://www.business-humanrights.org/sites/default/files/KnowTheChain%202020%20ICT%20Benchmark%20-%20Additional%20Disclosure%20-%20Dell.pdf. Accessed 3 February 2020. 
</t>
  </si>
  <si>
    <t xml:space="preserve">(1) *Dell (2020), "Additional Disclosure," https://www.business-humanrights.org/sites/default/files/KnowTheChain%202020%20ICT%20Benchmark%20-%20Additional%20Disclosure%20-%20Dell.pdf. Accessed 3 February 2020. 
*Dell (July 2019), "Statement Against Slavery and Human Trafficking",  https://i.dell.com/sites/doccontent/corporate/corp-comm/en/Documents/dell-california-trafficking.pdf, p. 2.
*Dell (undated), "Ethics and Integrity at Dell", https://secure.ethicspoint.com/domain/media/en/gui/43926/index.html. Accessed 24 October 2019.
* Dell Ethics Helpline and online Ethics Web Form Frequently Asked Questions (FAQs), https://secure.ethicspoint.com/domain/media/en/gui/43926/faq.pdf. Accessed 24 October 2019.
(2) *Dell (July 2019), "Statement Against Slavery and Human Trafficking", p.1.
 *Dell (2020), "Additional Disclosure." 
Dell (2019), "Supply Chain Sustainability Progress 2018 Annual Report," https://corporate.delltechnologies.com/content/dam/delltechnologies/assets/corporate/pdf/progress-made-real-reports/scs-report-2018.pdf, p. 12. Accessed 3 January 2020. </t>
  </si>
  <si>
    <t xml:space="preserve">(1) The company states that each allegation submitted to its grievance mechanism will be reviewed, and may be submitted to its responsible sourcing investigations team. [It reports that it may also engage directly with the supplier and engage in a process whereby the allegation will be discussed, expectations will be clarified, and the supplier will be put on a remediation plan. It states that it has used this process in 65 cases in financial year 2019.] Furthermore, it reports that when it opens a formal investigation whether with internal investigators or a third party it seeks to ensure concerns are addressed in a timely manner. However, it does not disclose any further detail on the process, such as timeframes for dealing with allegations, engaging with those impacted by the violation, and providing remedy. 
(2) Not disclosed. Walmart states that "we have also worked with our suppliers to help remediate unethical recruitment practices" but does not disclose further information. </t>
  </si>
  <si>
    <t>(2) Not disclosed. Panasonic disclosed that they were opening investigations into the conduct of their suppliers in response to allegations. It also disclosed that if it discovered its suppliers had violated relevant laws or regulations it will "ensure and require them to take necessary corrective action immediately." However, it does not disclose engaging with the stakeholders reportedly affected.
(3) Not disclosed. Panasonic disclosed organising a series of human rights seminars for its suppliers and making available a confidential whistlblowers' hotline to report alleged abuses. However, it does not disclose outcomes for workers of the remedy process specific to these allegations.
(4) Not disclosed.</t>
  </si>
  <si>
    <t xml:space="preserve">(2) Not disclosed. The company states that "parts manufactured by Infineon and NXP were supplied to us through IPC." It states that it had "indirect dialogues" with the stakeholders affected but does not disclose how this was conducted or any further information. 
(3) Samsung reports that actions taken "included returning all the foreign workers’ passports, paying back all the deductions made by labor agent, etc." 
(4) Not disclosed. </t>
  </si>
  <si>
    <t xml:space="preserve">(2) In 2018, the company discloses that it undertook an investigation including repeated audits in July and November 2018. As part of the latter it "interviewed 95 migrant workers from Bangladesh, Indonesia and Nepal and surveyed all migrant workers (117) at [its] Malaysian facility." 
(3) The company discloses that following the implementation of corrective action plans, as of February 2019, "passport retention was 0% [it also implemented safeguards for workers who wanted to have their passports kept by their employer for safekeeping] and that "issues such as housing conditions and repayment of recruitment fees and levies paid by workers are progressing towards improvement." In its 2020 additional disclosure, the company states: "Recruitment fees fully reimbursed. It was acknowledged that RBA CAP was completed and all findings were successfully closed." [The company also notes that as of January 2019 its subcontractors will no longer charge recruitment fees.] 
(4) Not disclosed. It is unclear whether victims or groups representing the victims are satisfied with the results. </t>
  </si>
  <si>
    <t>(1) HP reports that it has a central tracking system for monitoring sustainability compliance allegations "and priority issues that are identified externally or internally." It states that the system includes the type of risk of non-compliances, validation, description, background, root cause analysis, status of resolution or remedy and the dates, parties involved, stakeholders involved, and product. It reports that quarterly calls are conducted with senior management and the legal team to review the status of the issues in the system. However it does not report on timeframes, how it engages with affected stakeholders, or responsible parties. 
[The company states that it responds quickly to reports of violations of its code of business conduct (which focuses on its own operations, and references its supplier code) and uses a range of disciplinary sanctions. It states representatives from its legal, controllership, and human resources teams will conduct investigations locally. However, this appears to be for ethics violations within its own operations, and the company does not disclose a similar process for human rights violations in its supply chains and disclose details such as timeframes, engagement with affected stakeholders, responsible parties, approval procedures, etc.]</t>
  </si>
  <si>
    <t xml:space="preserve">(1) The company reports that its Ethics Committee, in coordination with the Sustainability Office, compose a team with the necessary experience to investigate the allegation. The Ethics Committee and Sustainability Office then "consider the approach to the allegation." [It states that where violations are substantiated, a corrective action plan will be established.] It states that resources for investigating allegations can come from "various departments within NXP, such as Human Resources, Finance, Internal Audit, Security, Sustainability, EHS and Legal." It states that when the investigation team shares its findings with the Ethics Committee, it works with relevant business owners on the follow-up actions. NXP discloses that complaints will be acknowledged as soon as possible and complainants will receive updates regularly. It states it is not possible to name a specific timeframe since it depends on the complexity of the allegation. The company states that 51% of allegations reported in 2018 were substantiated and disciplinary measures were taken. </t>
  </si>
  <si>
    <t xml:space="preserve">(1) NVIDIA discloses that all of its employees are required to complete training on the NVIDIA Code of Conduct, which includes policies on forced labor and human trafficking upon being hired and at two-year intervals thereafter. It states that as of April 2019, almost 99 per cent of its employees had received this training (as such it is implied that procurement staff are included). [It also discloses that "relevant employees" took RBA Learning Academy Courses. However, it does not specifiy the topics covererd in it and it does not disclose which staff it includes in its definition of "relevant".] It also discloses that employees "are engaged in RBA workgroups relevant to our supply chain operations". It states in its 2020 Additional Disclosure in relation to its Learning Academy Modules that "NVIDIA Employee(s) take the courses before assigning to the supplier".
(2) The company discloses assigning (eight) RBA Learning Academy courses to suppliers, including courses on supply chains and ethics. It also states that it worked with suppliers to address and comply with zero hiring fees and freely chosen employment. However, it does not disclose the percentage of suppliers trained.
(3) Not disclosed. </t>
  </si>
  <si>
    <r>
      <t xml:space="preserve">(1) The company discloses that 100% of its employees are trained on its anti-human trafficking policy in 2018. [This policy is part of its internal code of business conduct.] Apple reports that all of its employees are provided with information on the supplier code and Apple's supplier responsibility issue reporting process, "and they are instructed to report anything that might be considered a violation, including forced labor, trafficking, or ethical violations." Apple also states that employees that support its government contracting efforts receive additional training to ensure their knowledge of legal requirements. However it is not clear that procurement staff have been trained on the supplier code of conduct. 
(2) Apple reports that each of its supplier audits is accompanied by training and capacity building for suppliers. Audits are conducted against the requirements of the supplier code of conduct. 
Additionally, the company states that it has a "SupplierCare platform" which provides tutorials for suppliers on the supplier code requirements and best practices, including on foreign contract worker protections and responsible sourcing of minerals. 
It also states that new suppliers are enrolled in a three-month onboarding process prior to their initial assessment. 
Further, Apple notes that in 2018 it audited suppliers that covered 93 percent of its spend, and that "unique to Apple’s process is the training and capability building that accompanies </t>
    </r>
    <r>
      <rPr>
        <i/>
        <sz val="11"/>
        <rFont val="Calibri"/>
        <family val="2"/>
        <scheme val="minor"/>
      </rPr>
      <t>each</t>
    </r>
    <r>
      <rPr>
        <sz val="11"/>
        <rFont val="Calibri"/>
        <family val="2"/>
        <scheme val="minor"/>
      </rPr>
      <t xml:space="preserve"> audit" [presumably against its supplier code that covers forced labor].
(3) Apple also discloses that it worked with suppliers to enforce stricter standards for labor brokers, including by providing enhanced training on the supplier code of conduct, and on conducting worker interviews. It reports that this capability building effort means that suppliers have stronger due diligence processes in place for their labor supply chain. </t>
    </r>
  </si>
  <si>
    <t xml:space="preserve">(1) Ericsson discloses that it has a human rights and business e-learning course that is available to all employees and is mandatory for employees in certain functions. It also states that it provided training and seminars on forced labor and human trafficking “for specific employees in selected functions”. It further states that forced labor and human trafficking are amongst the topics included in its free Code of Conduct online training, that it conducts internal awareness sessions about how modern slavery in its supply chains can impact its business and that it has developed an internal information package that includes a definition of modern slavery and potential risks. In its 2020 Additional Disclosure it states that in 2019 a course on modern slavery, including forced labor and human trafficking, was made mandatory for all sourcing job roles that have supplier responsibility or regular supplier contact which was provided as both a live session and e-learning. It also states that as a means of developing learning, "several benchmarks were conducted in 2019 and discussions on the topics of Human Rights were held with external organizations, such as customers, suppliers, NGOs and through other collaborations".
(2) The company states in relation to supplier training: "Suppliers are encouraged to take the online Code of Conduct training, available in 12 languages, which includes Human Rights and Labor Standards requirements. 4467 external individuals have initiated this training during 2019. Additionally, 826 external logins have been made to the Conflict Minerals training in the same period." However, it does not disclose the percentage of suppliers trained.
(3) Ericsson states in its 2020 Additional Disclosure that: "A collaboration with a 1st tier supplier was initiated in 2019, focusing on capacity building in Malaysia on Modern Slavery &amp; Forced/Bonded Labor. The initiative includes spreading of information and understanding of necessary ways of working for complying to labor requirements further upstream in the supply chain and will include supplier management and personnel responsible for managing migrant workers." It does not disclose such an engagement beyond one supplier. </t>
  </si>
  <si>
    <t xml:space="preserve">(1) Ericsson's Code of Conduct for Business Partners requires suppliers to respect the ILO core labor standards. It also states that it is an RBA member.
(2) Yes. Homepage &gt; Sustainability &amp; CR &gt; Responsible Business &gt; Code of Conduct for Business Partners. 
(3) The company's Code of Conduct for Business Partners was most recently updated on 5 June 2019 and that this iteration is "Revision G" of the code. 
(4)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states in its 2020 additional disclosure that, its code of conduct is regularly updated and at each point it is updated, the code and its updates are "communicated" to suppliers. The last time this occured was in 2019. 
(5) The company discloses that both its suppliers and their own suppliers are required to comply with the company's code of conduct.
[It also states that it conducted a review of the modern slavery statements "and policies" of both first and second tier suppliers and where no such documents were available from its second tier suppliers, it requested them to create one. It notes that this initiative aimed at getting "a picture of the level of understanding and commitment in the supply chain, and to spread understanding amongst suppliers that this is an important topic for Ericsson."] </t>
  </si>
  <si>
    <r>
      <t xml:space="preserve">(1) Apple reports that it has trained migrant workers on their rights before they leave their country of origin, in collaboration with the </t>
    </r>
    <r>
      <rPr>
        <b/>
        <sz val="11"/>
        <rFont val="Calibri"/>
        <family val="2"/>
        <scheme val="minor"/>
      </rPr>
      <t>International Organization for Migration</t>
    </r>
    <r>
      <rPr>
        <sz val="11"/>
        <rFont val="Calibri"/>
        <family val="2"/>
        <scheme val="minor"/>
      </rPr>
      <t xml:space="preserve">.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Apple also discloses that it has "continued to partner with the </t>
    </r>
    <r>
      <rPr>
        <b/>
        <sz val="11"/>
        <rFont val="Calibri"/>
        <family val="2"/>
        <scheme val="minor"/>
      </rPr>
      <t>IOM</t>
    </r>
    <r>
      <rPr>
        <sz val="11"/>
        <rFont val="Calibri"/>
        <family val="2"/>
        <scheme val="minor"/>
      </rPr>
      <t xml:space="preserve"> to develop tools and trainings for suppliers on topics such as conducting worker interviews." However, it does not disclose engagement with local stakeholders in different tiers of its supply chain on the topic of forced labor.
(2) The company states it is a member of the Responsible Business Alliance (RBA), which it chaired the board of in 2018, and is a founding member of the Responsible Labor Initiative. It reports that it presented its bonded labor remediation program at the RBA's annual business conference. </t>
    </r>
  </si>
  <si>
    <r>
      <t xml:space="preserve">(1) The company states that it participated in two supplier roundtables in 2019 which were sponsored by the Consumer Goods Forum and the Leadership Group for Responsible Recruitment. It states that as part of these roundtables it was able to engage with members of the </t>
    </r>
    <r>
      <rPr>
        <b/>
        <sz val="11"/>
        <rFont val="Calibri"/>
        <family val="2"/>
        <scheme val="minor"/>
      </rPr>
      <t xml:space="preserve">Thai and Malaysian governments, </t>
    </r>
    <r>
      <rPr>
        <sz val="11"/>
        <rFont val="Calibri"/>
        <family val="2"/>
        <scheme val="minor"/>
      </rPr>
      <t xml:space="preserve">and further reports that "several of our suppliers attended responsible recruitment training" which suggests that this topic was the focus of the roundtables. 
Walmart discloses that it has engaged the </t>
    </r>
    <r>
      <rPr>
        <b/>
        <sz val="11"/>
        <rFont val="Calibri"/>
        <family val="2"/>
        <scheme val="minor"/>
      </rPr>
      <t>International Organization for Migration</t>
    </r>
    <r>
      <rPr>
        <sz val="11"/>
        <rFont val="Calibri"/>
        <family val="2"/>
        <scheme val="minor"/>
      </rPr>
      <t xml:space="preserve"> to "better understand the scope and scale of migrant labor in Walmart's supply chains in </t>
    </r>
    <r>
      <rPr>
        <b/>
        <sz val="11"/>
        <rFont val="Calibri"/>
        <family val="2"/>
        <scheme val="minor"/>
      </rPr>
      <t>Thailand and Malaysia</t>
    </r>
    <r>
      <rPr>
        <sz val="11"/>
        <rFont val="Calibri"/>
        <family val="2"/>
        <scheme val="minor"/>
      </rPr>
      <t xml:space="preserve">." It states that the project will help build supplier capacity on ethical recruitment by providing them with tools to promote ethical recruitment and develop knowledge on labor migration patterns and migrant worker recruitment. 
[Walmart also reports that it has engaged with governments through the Bali Process, but does not disclose further detail.]
(2) Walmart reports that it participates in the RBA's Responsible Labor Initiative. It also discloses that it is a supporting member of the RBA. However, it does not disclose how it actively participates in this initiative in relation to addressing forced labor in its supply chains. </t>
    </r>
  </si>
  <si>
    <t>(1) Not disclosed.
(2) The company discloses participating in working groups and engaging with organizations “to review best practices regarding contractors/migrant workers, human rights, cyber security, supplier diversity, and workplace inclusion and diversity". It does not specify what these working groups are. It also states on its Supply Chain page that it participates in the Silicon Valley Conflict Minerals &amp; Human Trafficking Forum [a regular convention of high-tech companies collaborating on approaches to due diligence in conflict minerals sourcing and, as of lately, also human trafficking]. Lam further notes that it is an "active member of the Responsible Business Alliance (RBA)... and Responsible Labor Initiative (RLI)." However it does not disclose active participation in the RBA.</t>
  </si>
  <si>
    <t>(1) Not disclosed.
(2) The company states that it uses the framework provided by the OECD Due Diligence Guidance for Responsible Supply Chains of Minerals from Conflict Affected and High-Risk Areas. In its Specialized Disclosure Report it discloses a list of smelters and refiners, including names and countries, of 3TG that are potentially used in its supply chains.
(3)  It states that it conducted a reasonable country of origin enquiry. It discloses that it uses the Responsible Minerals Initiative ("RMI") Conflict Minerals Reporting Template. It also states that it requires its suppliers to source conflict-free raw materials in accordance with the Responsible Minerals Assurance Process (RMAP). However, it does not disclose the list of potential countries resulting from this enquiry or further detail on this tracing process. 
(4) Not disclosed.</t>
  </si>
  <si>
    <t>(1) Not disclosed.
(2) Nintendo provides a list with the names and countries of the smelters and refineries in its supply chains. 
(3) Nintendo discloses working in collaboration with the RBA's RMI and RMAP and using its Conflict Minerals Reporting Template. It discloses that it carries out assessments of conflict minerals "referring to guidelines such as the ... OECD Due Diligence Guidance for Responsible Supply Chains of Minerals from Conflict-Affected and High-Risk Areas". However, it does not disclose the sourcing countries of raw materials, and it is not clear that the company is a member of the Responsible Minerals Initiative. 
(4) Not disclosed.</t>
  </si>
  <si>
    <t>(1)-(2) Not disclosed.
(3) Not disclosed. Intel provides several examples of "worker feedback and engagement programs with onsite service providers operating at various Intel locations." However, it does not report on how it takes steps to ensure that alternative forms of organizing are available for suppliers' workers. 
(4) Not disclosed. It notes that in 2019, it "shared suggestions with officials in Malaysia and Vietnam on procedures to protect employee’s freedom of association rights as each country considered labor law reforms." It does not disclose further details on steps taking beyond making suggestions, or a second example.</t>
  </si>
  <si>
    <t xml:space="preserve">(1) The company states that suppliers and their workers are encouraged to use its anonymous, third party reporting service to report complaints related to its Supplier Code of Conduct, “including concern related to human trafficking or slavery”. The mechanism is available 24 hours a day, 7 days a week and there is both a telephone and internet service.
No mechanism seems to be available for representatives of suppliers' workers, such as unions or local NGOs to raise grievances. The details of the mechanism do not seem to be available. 
(2)-(5) Not disclosed. </t>
  </si>
  <si>
    <r>
      <t xml:space="preserve">(1) Apple reports that suppliers are required to establish grievance mechanisms for their workers to report concerns. It reports that such grievance processes must be effective and accessible and document step-by-step processes whereby complaints are reported, processed, and investigated. 
The company also state that after workers are interviewed during audits, they are given a phone number so that they have the opportunity to provide feedback to the team "including anything they consider to be unethical behaviour."
Apple also discloses that it continues to support the whistleblowing mechanism of the International Tin Association's International Tin Supply Chain Initiative (ITSCI), which allows people to voice concerns regarding minerals extraction, trade, or handling, in their local language. [The latter seems to be available to worker representatives also.]
(2) Apple's supplier responsibility standards state that suppliers "shall have documented processes by which to have a dialogue with workers about concerns, including the design and functioning of the grievance mechanism and specific grievances raised by workers." The company also states that </t>
    </r>
    <r>
      <rPr>
        <sz val="11"/>
        <color theme="9"/>
        <rFont val="Calibri"/>
        <family val="2"/>
        <scheme val="minor"/>
      </rPr>
      <t xml:space="preserve">to verify the effectiveness of supplier grievance channels, it interviews "numerous supplier employees during annual assessments in their local language without their managers present. </t>
    </r>
    <r>
      <rPr>
        <sz val="11"/>
        <rFont val="Calibri"/>
        <family val="2"/>
        <scheme val="minor"/>
      </rPr>
      <t xml:space="preserve">
Additionally, Apple discloses that it equips suppliers and labor agents with training to make prospective employees aware of their rights including available grievance channels and how to raise a concern. 
(3) Also see (2). Grievances made directly to Apple via the contact details distributed during audits will be processed by Apple. Apple discloses that in 2018, 36,000 calls were made to workers "to ensure that they were not retaliated against for sharing a concern." The purpose of this communciation channel is to ensure that workers are not retaliated against for speaking to auditors. 
Further, the company's supplier standards require suppliers to "have documented processes by which to have a dialogue with Workers about ... the design and functioning of the Grievance mechanism and specific Grievances raised by Workers."
(4) The company reports that in 2018, via the phone numbers provided to workers, 17 incidents (in relation to its supplier code and standards) were reported and investigated.
(5) Apple discloses that it "continues to support" the whistleblowing mechanism of the International Tin Association's International Tin Supply Chain Initiative, which allows grievances at mining level to be reported in local language. 
Apple further discloses that it funded the develop+DC11ment of an industry-wide grievance platform with the Responsible Minerals Initiative, and in cooperation with RMI, and "working in cooperation with industry, NGOs, and Third Party Audit programs." The platform aims to"increase transparency, consistency, and accountability in how public allegations involving smelters and refiners are identified, addressed, and resolved." 
No further details are disclosed, such as information as to whether grievances related to labor issues have been reported.</t>
    </r>
  </si>
  <si>
    <t xml:space="preserve">(1) Ericsson discloses that its suppliers “and other external parties” can report violations of its Code of Conduct, which suppliers are required to adhere to and which incorporates the ILO core labor standards, through its compliance line which is managed by a third-party. 
(2) It discloses that its compliance line is available 24 hours a day, 7 days a week, 365 days a year in 188 countries and in over 75 languages. It states in its 2020 Additional Disclosure that supplier trainings include information on the existence and availability of its grievance mechanism. However, it is unclear whether this training is also provided to suppliers's workers.
(3) Not disclosed.
(4) Not disclosed. The company discloses that it received 445 complaints in 2018.  In its 2020 Addditional Disclosure it states that no complaints of human or labor rights abuses were reported through the mechanism in 2019, but provides no further information on the types of grievances received from suppliers' workers or their representatives.
(5) Not disclosed. It states that the mechanism is open to all tiers of its supply chain but that, "it may be difficult to reach lower tier suppliers and employees with the information of this possibility". It does not provide evidence that it is used by lower tiers. </t>
  </si>
  <si>
    <t>(1) The company discloses that once concerns are submitted via its ethics hotline (which anyone can use), "an objective Intel team will conduct a prompt review of the issue and take appropriate actions based on the findings." Intel further discloses that it has a "team reviews allegations made of suppliers in our supply chain. It is comprised of the Supply Chain Sustainability Director, Corporate CSR Director, Legal, and Public Relations. The team meets monthly or as needed." It further states that  complainants can check up on their report after 5-7 business days.
[Intel also discloses that in response to a grievance in 2018, it conducted an unannounced audit, and worked with the supplier on corrective action. However, no further detail is disclosed.]</t>
  </si>
  <si>
    <r>
      <t xml:space="preserve">(1) Not disclosed. Cisco states in its Statement on the Prevention of Slavery and Human Trafficking that it conducts its own standard due diligence and "investigates and addresses allegations brought to our attention from all channels, internal and external. Issues detected outside of the Verification and Audit processes outlined above are tracked through our incident management system and follow the same corrective action, preventative action, accountability and reporting mechanisms as those we uncover from our due diligence processes." However, it does not disclose timeframes, engagement with affected stakeholders, responsible parties, approval procedures, etc. 
(2) In its Statement on the Prevention of Slavery and Human Trafficking Cisco states that corrective actions may include the return of passports or reimbursement of paid recruitment fees. It provides examples of the outcomes of corrective action processes from issues discovered during audits </t>
    </r>
    <r>
      <rPr>
        <sz val="11"/>
        <color rgb="FFFF0000"/>
        <rFont val="Calibri"/>
        <family val="2"/>
        <scheme val="minor"/>
      </rPr>
      <t>[it is presumed at different suppliers]</t>
    </r>
    <r>
      <rPr>
        <sz val="11"/>
        <rFont val="Calibri"/>
        <family val="2"/>
        <scheme val="minor"/>
      </rPr>
      <t xml:space="preserve"> and discusses several issues it remediated, including recruitment fees, health check costs (of workers in China), and relocation costs. It provides details on the issues identified and the states that it oversaw suppliers' reimbursement of about $400,000 in health check and recruitment fees to 2,150 workers and to make lasting changes it commits to "monitor and coach suppliers across multiple years if needed".  
It further details one case where migrant workers had to pay "excessive relocation costs," and noted that it ensured that the supplier repaid fees.
[It states that in financial year 2019 it did not discover any issues of "underage child labor" but that it "worked with supplliers to close [policy and management] gaps".] </t>
    </r>
    <r>
      <rPr>
        <sz val="11"/>
        <color rgb="FFFF0000"/>
        <rFont val="Calibri"/>
        <family val="2"/>
        <scheme val="minor"/>
      </rPr>
      <t>It does not disclose a second example of outcomes of its remedy process in practice covering a different supply chain context. - I think it is fair to award full points as it covers three issues at several supp+EF13liers (likely from different regions) [unless double counting is the concern 4.2, 4.2?, 7.1]</t>
    </r>
  </si>
  <si>
    <t xml:space="preserve">(1) The company states that it is a member of the International Tin Association's International Tin Supply Chain Initiative, but provides no further detail as to whether this addresses forced labor.
It further discloses that it is a member of the "Responsible Minerals Initiative and the European Partnership for Responsible Mineral (EPRM)s, where we collaborate with companies in the electronics and other industries and stakeholders, such as public authorities and civil society groups, to address responsible mineral sourcing issues."
Intel reports that of 257 smelter and refiner facilities that process 3TG, 100% participate in an independent third party assurance program, or the company has ensured through its own efforts that the products are conflict free. It further notes that the design of its responsible minerals program is "in conformity with" the OECD's due diligence guidance.
However, it does not disclose further detail on efforts to address forced labor risks specifically, at raw material level. 
(2) Not disclosed.
(3) Intel discloses that it uses a Supplier Report Card, which grades suppliers for a number of factors including sustainability, ethics, and human rights performance. It does not disclose how these cards are used in buying decisions, but notes that it awards "public supplier recognitions" to suppliers which meet the RBA code (which covers forced labor) as well as other deliverables, "e.g. mapping the journey of foreign workers in their supply chain."
Additionally, Intel discloses that it integrates corporate responsibility considerations into its supplier awards and Supplier Continuous Quality Improvement (SCQI) program. It states that suppliers in the program can receive an award for outstanding performance, and to be eligible for the awards suppliers must meet requirements related to their overall sustainability compliance (including anti-slavery and trafficking expectations, conducting audits, and mapping the extended labor supply chain). However it is not clear how this influences business decisions. 
(4) Not disclosed. </t>
  </si>
  <si>
    <t>(1) Nokia states that its Supplier Requirements, which include the ILO core labor standards form part of its contractual agreements with suppliers. The company discloses its general terms and conditions for the purchase of hardware and software. 
(2) Nokia states in its 2020 Additional Disclosure that its Supplier Requirements are a "standard element of frame contract agreement templates", implying that they are incorporated into all supplier contracts - however it does not confirm this by disclosing a percentage.
(3) Not disclosed. Nokia states in its Modern Slavery Statement that it "expects" its suppliers to apply the same standards to their suppliers. Further to (1), it states that it "asks" suppliers "to put in place similar sustainability requirements for their own supplier". However, it does not state that it requires them to integrate these standards into the contracts with their own suppliers.</t>
  </si>
  <si>
    <t>(1) Nokia (undated), "An Overview of Supplier Requirements on Corporate Responsibility", https://www.nokia.com/sites/default/files/2018-11/an_overview_of_our_supplier_requirements_on_corporate_responsibility_0.pdf.
*Nokia, "General terms and conditions for the purchase of hardware and software," https://www.nokia.com/sites/default/files/2018-11/general_terms_and_conditions_for_hw_and_sw_2.pdf.
(2)*Nokia (13 May 2019), "People and Planet Report 2018", https://www.nokia.com/sites/default/files/2019-05/Nokia_People_and_Planet_Report_2018.pdf, pp. 106-107.
*Nokia (2019), "2019 Additional Disclosure", https://www.business-humanrights.org/sites/default/files/KTC%202020%20ICT%20Benchmark%20-%20Additional%20Disclosure%20-%20Nokia.pdf, p. 4. 
(3)*Nokia (approved 27 June 2019), "Modern Slavery Statement", https://www.nokia.com/sites/default/files/2019-07/1191-modern-slavery-statement.pdf, p. 8.</t>
  </si>
  <si>
    <r>
      <t xml:space="preserve">(1) Pursuant to 1.2(1), Applied Materials states that it requires the top 80% spend of its suppliers to adhere to the RBA Code of Conduct and that this requirement is incorporated into its Global Supplier Agreement. </t>
    </r>
    <r>
      <rPr>
        <sz val="11"/>
        <color theme="1"/>
        <rFont val="Calibri"/>
        <family val="2"/>
        <scheme val="minor"/>
      </rPr>
      <t>However, the RBA code limits the right to freedom of association and collective bargaining to conformance with local law. The company does not disclose the language of these contracts.</t>
    </r>
    <r>
      <rPr>
        <sz val="11"/>
        <rFont val="Calibri"/>
        <family val="2"/>
        <scheme val="minor"/>
      </rPr>
      <t xml:space="preserve">
(2) Not disclosed. See (1). However it is not clear that this percentage refers to contracts which include the RBA code. 
(3) Not disclosed.</t>
    </r>
  </si>
  <si>
    <t>(1)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is assumed that "code of conduct" refers to the supplier code, as the company's own code has a different title: Code of Business Ethics]
(2) Not disclosed. Ericsson states in its 2020 Additional Disclosure that, "[a]ll suppliers should according to process have the code of conduct, or equivalent standards, as part of the signed agreement." However it does not disclose the percentage of supplier contracts incorporating its code of conduct. 
(3) Not disclosed. Ericsson states in its 2020 Additional Disclosure that its Code of Conduct for Business Partners includes requirements to respect the ILO core labor standards and states that "Business Partners must secure and monitor that their Suppliers and subcontractors comply with the Code or other agreed equivalent standards." It states that this means that "all requirements in the code, including labor standards, are applicable for 1st tier suppliers as well as suppliers further up in the supply chain." However, it is unclear whether this amounts to a contractual obligation for lower-tier suppliers.</t>
  </si>
  <si>
    <t>(1) The company’s Foreign Migrant Worker Standard states that it requires suppliers' workers' employment contracts be signed directly with the supplier, and that workers must be employed and managed directly by suppliers. 
(2) The company states that only recruitment agents who can fulfil the company's Supplier Code of Conduct which includes the ILO core labor standards may be used. [The company prohibits the use of employment agencies.]
(3) The company states that it is a founding member of the Leadership Group for Responsible Recruitment, and as such is required to map supply chains for recruitment risk. However, the company does not disclose information about the recruitment agencies in its supply chains or any related risks identified.</t>
  </si>
  <si>
    <t>(1) Ericsson states in its supplier code that suppliers' workers must not be required to pay any recruitment fee or related cost to obtain their employment. It clarifies in its 2020 Additional Disclosure that the employer pays any potential fees and that this applies to all first tier suppliers and to their own suppliers. However, this is not included in its policy on recruitment fees.
(2) The company states in its 2020 Additional Disclosure: "[i]f and when cases of recruitment fees paid by the employee are discovered, an investigation will be started that is planned and executed based on the individual case."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(Also see 7.2.2)</t>
  </si>
  <si>
    <t xml:space="preserve">(1) Nokia states in its Supplier Requirements that no worker is required to give financial deposits "neither directly nor through subcontractors used for employment". However, it does not state that the employer is expected to bear the costs associated with recruitment.
(2) Nokia discloses that it encountered two instances whereby suppliers' workers were obliged to pay back training fees if they left their employment within six months of the training. It states that "this finding on forced labor is in the process of closing with our recommendation that paying back of the training course by the employees shall be stopped/not practiced in those cases where the training is a necessity to successfully execute the job the person is assigned to." It further states that findings including the above "have been addressed with the suppliers," however  whilst it has taken steps to address the issue, it does not expand on what it means by "addressed" and does not disclose whether fees have been reimbursed to workers.
The company's policy does not require that fees be reimbursed to workers. </t>
  </si>
  <si>
    <r>
      <t xml:space="preserve">(1) Apple's supplier code states that suppliers should perform periodic evaluations of the facilities and operations of their subcontractors and next-tier suppliers to ensure compliance with the code. 
Additionally, its supplier responsibility standards state that suppliers should conduct regular audits of third party employment agencies to ensure compliance with the code and standards. It also states that "supplier shall terminate its relationship with any third-party employment agency that is unwilling to correct a violation."
The company also discloses that it worked closely with suppliers that hire foreign workers to assess labor brokers who provide staff, including by implementing enhanced training on the supplier code and conducting worker interviews. 
The company does not disclose outcomes of the audits undertaken, such as a summary of audit outcomes or the number or percentage of agencies audited. 
(2) </t>
    </r>
    <r>
      <rPr>
        <sz val="11"/>
        <color theme="9"/>
        <rFont val="Calibri"/>
        <family val="2"/>
        <scheme val="minor"/>
      </rPr>
      <t>Apple discloses that it worked directly with labor agencies in sending countries in 2018 to train them on how to effectively deliver pre-departure orientation training to foreign migrant workers, in their primary language.</t>
    </r>
    <r>
      <rPr>
        <sz val="11"/>
        <rFont val="Calibri"/>
        <family val="2"/>
        <scheme val="minor"/>
      </rPr>
      <t xml:space="preserve"> It states that these agencies account for sending 15,000 foreign workers abroad cumulatively, each year. 
The company also discloses that it is a founding member of the Responsible Labor Initiative. </t>
    </r>
  </si>
  <si>
    <t>(1) Cisco details commissioning a thorough investigation of one particular supplier's operations that included assessing the adherence to the RBA code by labor agencies used by the supplier and providing localized training on the RBA code in partnership with the RBA to both staff at the supplier facility and to the relevant labor recruitment agencies. It also states that its action plan to address the payment of fees by workers is to "ensure labor agents follow RBA's Definition of Fees", implying that they are monitored more generally. However, the scope of its agency audits are unclear, as this refers to one supplier, and it does not report on outcomes. 
(2) Not disclosed.</t>
  </si>
  <si>
    <r>
      <t>(1) The company's Foreign Migrant Worker Policy provides that workers must be employed and paid directly by the supplier and that they must be provided with a written employment contract in their native language prior to departure from the sending country that details all of the terms of their contract. Where a worker is illiterate, the terms of the contract must be explained in the worker's native language. All of the suppliers' facility policies and payslips must be provided in the worker's native language and grievance mechanisms are required to be made available in the worker's native language. The Foreign Migrant Worker Standard further notes that “suppliers shall also establish systems to oversee the training and management of foreign migrant workers on equal terms with local workers, consistent with local law and the requirements in Hewlett Packard Enterprise’s Supplier Code of Conduct (which includes the Migrant Worker Standard).” 
(2) It states in its Supplier Code of Conduct that suppliers and agents are not permitted to hold, destroy, conceal, confiscate or deny access to workers’ identity or immigration documents, including passports.</t>
    </r>
    <r>
      <rPr>
        <sz val="11"/>
        <color theme="1"/>
        <rFont val="Calibri"/>
        <family val="2"/>
        <scheme val="minor"/>
      </rPr>
      <t xml:space="preserve"> Further, the company's Migrant Worker Standard  notes that "where suppliers are legally required to hold documents, they shall securely store and protect the document and must implement alternative means to ensure worker freedom of movement." It also states that it requires its suppliers to provide foreign migrant workers with "individual, safe, secure, lockable storage for documents and other valuables. Such storage shall be adequately protected from unauthorized access." [This gives an indication as to how the policy is implemented.]</t>
    </r>
    <r>
      <rPr>
        <sz val="11"/>
        <rFont val="Calibri"/>
        <family val="2"/>
        <scheme val="minor"/>
      </rPr>
      <t xml:space="preserve">
(3) Not disclosed. </t>
    </r>
  </si>
  <si>
    <t>(1) The company uses the RBA Code (version 6), which requires that workers must be provided with a written employment agreement in their native language prior to the worker departing from his or her country of origin. Intel reports that it discovered at one supplier that foreign migrant workers' contracts were not in their native language and were missing some key terms. It states that its remedial actions included amending contracts. 
(2) The company uses the RBA Code (version 6), which prohibits passport retention and restrictions on workers’ freedom of movement. Intel discloses that through auditing second-tier suppliers it has identified passport retention in its supply chains and is working to address these issues. [This gives some indication that the policy is being implemented in practice.]
(3) Not disclosed.</t>
  </si>
  <si>
    <r>
      <t>(1) Samsung's supplier code states that "labor conditions must be provided in written form to the workers in the language they are able to understand." Furthermore, the company's migrant worker guidelines provide a list of the content that contracts must include. The guidelines also state that suppliers should conduct pre-departure and post-arrival training for migrant workers before they leave the sending country and once they arrive in the receiving country. 
(2) Samsung's supplier code states that workers must not be required to surrender their identification as a condition of employment. It reports that it has required corrective actions where it found passport retention at supplier facilities in Malaysia, which included that "passports were not kept by the employer without consent." [This gives an indication that the policy is being implemented in practice.]
(3) Not disclosed. Samsung states it has required corrective actions where it has found passport retention and recruitment fee non-compliances at supplier facilities in Malaysia, but does not disclose any details of outcomes. The company also reports "responding to concerns about infringements to our migrant worker guidelines in Malaysia we provided additional capacity building for suppliers and subcontractors to ensure migrant worker rights were protected." In its 2020 additional disclosure, it reports that it found some workers wanted their passports to be retained for safekeeping and that it set up a process whereby workers would give written consent. However the instance referred to in Malaysia appears to refer to the company's own operations, rather than its suppliers'.</t>
    </r>
    <r>
      <rPr>
        <sz val="11"/>
        <color rgb="FFFF0000"/>
        <rFont val="Calibri"/>
        <family val="2"/>
        <scheme val="minor"/>
      </rPr>
      <t xml:space="preserve"> </t>
    </r>
  </si>
  <si>
    <r>
      <t xml:space="preserve">(1) Apple's supplier code states that workers contracts must "clearly convey the conditions of employment in a language understood by the workers." </t>
    </r>
    <r>
      <rPr>
        <sz val="11"/>
        <color theme="9"/>
        <rFont val="Calibri"/>
        <family val="2"/>
        <scheme val="minor"/>
      </rPr>
      <t xml:space="preserve">Additionally, the company reports that suppliers and labor agents are provided with tools to make potential workers aware of their labor rights and the terms of employment during the hiring process. Suppliers and labor agents then provide new employees with pre-departure training on contract terms and conditions, working and living in the host country, and labor rights and protections during the journey. </t>
    </r>
    <r>
      <rPr>
        <sz val="11"/>
        <rFont val="Calibri"/>
        <family val="2"/>
        <scheme val="minor"/>
      </rPr>
      <t xml:space="preserve">
(2) Apple's supplier code prohibits suppliers from withholding workers' government-issued identification and travel documentation. Apple discloses an example where subcontractors withheld passports. It reports that the subcontractor was unwilling to comply with Apple's standards. Apple therefore worked with its supplier to remove the subcontractor and employ the subcontractor's employees, where possible. [The supplier also created a supply chain responsibility department and became a member of RBA.]
(3) Apple discloses that in in 2017 it identified two cases of underage labor in its supply chains (employees aged 14 and 15 years old). Apple ensured the two children were "transported home and enrolled in their school of choice, while continuing to receive wages from the supplier. Upon reaching legal working age, they will be </t>
    </r>
    <r>
      <rPr>
        <b/>
        <sz val="11"/>
        <rFont val="Calibri"/>
        <family val="2"/>
        <scheme val="minor"/>
      </rPr>
      <t>offered a job</t>
    </r>
    <r>
      <rPr>
        <sz val="11"/>
        <rFont val="Calibri"/>
        <family val="2"/>
        <scheme val="minor"/>
      </rPr>
      <t xml:space="preserve"> at the supplier facility they departed, should they wish to return." This indicates positive outcomes for affected workers. 
However, the company does not provide a second example nor provides examples beyond remediating non-compliances, i.e., proactively ensuring vulnerable workers can access rights in the same way as other workers.</t>
    </r>
  </si>
  <si>
    <r>
      <t xml:space="preserve">(1) HP's supplier code of conduct requires suppliers to have a management system in place that includes communicating the contents of the code to suppliers workers. </t>
    </r>
    <r>
      <rPr>
        <sz val="11"/>
        <color theme="9"/>
        <rFont val="Calibri"/>
        <family val="2"/>
        <scheme val="minor"/>
      </rPr>
      <t xml:space="preserve">It reports audits in 2018 found that 98% of suppliers were compliant with this requirement. </t>
    </r>
    <r>
      <rPr>
        <sz val="11"/>
        <rFont val="Calibri"/>
        <family val="2"/>
        <scheme val="minor"/>
      </rPr>
      <t xml:space="preserve">
(2) Not disclosed. </t>
    </r>
    <r>
      <rPr>
        <sz val="11"/>
        <color theme="9" tint="-0.249977111117893"/>
        <rFont val="Calibri"/>
        <family val="2"/>
        <scheme val="minor"/>
      </rPr>
      <t>HP discloses that in 2018, "training was held with 450 migrant workers [in its supply chains] about their rights."</t>
    </r>
    <r>
      <rPr>
        <sz val="11"/>
        <rFont val="Calibri"/>
        <family val="2"/>
        <scheme val="minor"/>
      </rPr>
      <t xml:space="preserve"> It also reports that the supplier in question transitioned its temporary workers to direct hire "to improve visibility and avoid discrimination and unfair treatment." [Example has already been credited under 3.1 and 4.4.]
</t>
    </r>
    <r>
      <rPr>
        <sz val="11"/>
        <color theme="9"/>
        <rFont val="Calibri"/>
        <family val="2"/>
        <scheme val="minor"/>
      </rPr>
      <t xml:space="preserve">The company also states that at one supplier where working hours were improved, </t>
    </r>
    <r>
      <rPr>
        <sz val="11"/>
        <color theme="9" tint="-0.249977111117893"/>
        <rFont val="Calibri"/>
        <family val="2"/>
        <scheme val="minor"/>
      </rPr>
      <t xml:space="preserve">training was held for workers to strengthen their awareness of the right to refuse overtime without repercussions. </t>
    </r>
    <r>
      <rPr>
        <sz val="11"/>
        <rFont val="Calibri"/>
        <family val="2"/>
        <scheme val="minor"/>
      </rPr>
      <t xml:space="preserve">
[HP also reports that 12,000 supplier factory workers have been trained since the beginning of 2015 to develop their skills and improve their wellbeing, but no further information is disclosed as to whether this focuses on labor rights.
It also reports that in 2019 it launched a worker empowerment program in China for three suppliers "aiming to promote life skills and occupational health and safety awareness" for 2,300 direct workers from the production line, but it does not disclose any focus on labor rights.]
(3) Not disclosed. 
(4) [Not disclosed. The examples under (2) appear to refer to the same group of workers at the same supplier.</t>
    </r>
    <r>
      <rPr>
        <sz val="11"/>
        <color rgb="FFFF0000"/>
        <rFont val="Calibri"/>
        <family val="2"/>
        <scheme val="minor"/>
      </rPr>
      <t xml:space="preserve"> </t>
    </r>
  </si>
  <si>
    <r>
      <t xml:space="preserve">(1) HPE discloses that it works to identify supply chain risks at global, regional, and local levels. The company states that it engages with a broad range of stakeholders including industry bodies, governments, and NGOs, to better understand practices that could lead to modern slavery in its supply chains, and gathers external data from research, reports, and indices from governments to inform the design of our SCR program." The company states that it evaluates suppliers for practices that could lead to forced labor through supplier self-assessment questionaires, on-site audits, monthly key performance indicator reports and in-person specialized assessments including worker interviews. It states that these assessments focus on: “employment of vulnerable worker groups, the use of third-party agents in the recruitment or management of workers, and supplier operations in geographic areas with potential for elevated risks of forced labor, bonded labor, and human trafficking.” 
In its 2020 Additional Disclosure it states that it "uses various tools made available through [its] memberships and partnerships with various organizations to assess risk and understand the needs of workers beyond tier one in the supply chain." It states that it uses migrant worker data from a tracker provided by the RBA which, it states, is complimented by its own research on supplier challenges to implement and monitor their labor providers. It states that it "put forward a group of HPE suppliers for Verite’s online data platform (Cumulus) to monitor and risk assess their recruitment agencies for compliance and adoption of best labor practices".
The company states that in 2018 it began an initiative through the service provider, Elevate, to complement its on-site Foreign Migrant Worker Assessments. It provides factory workers (in its supply chains) with mobile surveys to report anonymously to management on their recruitment and employment experiences.
(2) It states that through a combination of on-site due diligence, engagement with supplier facilities and industry groups it identified </t>
    </r>
    <r>
      <rPr>
        <b/>
        <sz val="11"/>
        <rFont val="Calibri"/>
        <family val="2"/>
        <scheme val="minor"/>
      </rPr>
      <t>risks of forced student labor in China and forced labor for migrant workers in Taiwan, Malaysia, and Singapore</t>
    </r>
    <r>
      <rPr>
        <sz val="11"/>
        <rFont val="Calibri"/>
        <family val="2"/>
        <scheme val="minor"/>
      </rPr>
      <t xml:space="preserve">. It states that its Supply Chain Responsibility (SCR) program incorporates its ongoing risk assessments and that these risk assessments indicate that forced labor risks in its supply chains are at the highest at the sites where its products are manufactured. While it assesses risks in different tiers of its supply chains, it does not disclose the outcomes identified in different tiers.
</t>
    </r>
  </si>
  <si>
    <t xml:space="preserve">(1) The company's code requires suppliers to have a process in place for communicating their policies, expectations and performance to workers and other stakeholders. No further detail is disclosed, such as whether this must include training for workers.
[The company states in its Foreign Migrant Worker Policy that suppliers must provide their workers with a written employment contract in their native language and that the supplier's policies must be provided in the worker's native language. However it does not disclose training for suppliers' workers relevant to labor rights.]
(2) The company states that it has a "Worker Voice" program in place "to engage workers and create capability-building initiatives driven by their needs." It does not disclose more information on how this focuses on labor rights. See also (3).
(3) The company states that in 2019 it worked with Impactt "to facilitate improvements in understanding and collaboration between workers and management using social psychology techniques". It states that outcomes included an increase in workers "trusting that overtime is voluntary, feeling comfortable refusing overtime without repercussion, and reporting stronger understanding of site policies and procedures", outcomes which it ascertained through regular monitoring with workers that included surveys and follow-up interviews.
(4) Not disclosed. </t>
  </si>
  <si>
    <t>(1)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20 and 30. Accessed 4 October 2019.  
(2)-(3) *NXP Semiconductors (2019), "2018 Slavery and Human Trafficking Statement", p. 20.
*NXP (2020), "Additional disclosure," https://www.business-humanrights.org/sites/default/files/KnowTheChain%20ICT%202020%20benchmark%20-%20Additional%20Disclosure%20-%20NXP.pdf. Accessed 4 February 2020. 
(4) *NXP Semiconductors (2018), "2017 Slavery and Human Trafficking Statement", p. 19. 
*NXP Semiconductors (2019), "2018 Slavery and Human Trafficking Statement", p. 20.</t>
  </si>
  <si>
    <r>
      <t xml:space="preserve">(1) NXP discloses that its suppliers must have a grievance mechanism in place for workers which allows them to report anonymously and in their own language. Additionally, it reports that workers are given a confidential email address and phone number for NXP during audits. 
It also states that any stakeholder can report grievances to NXP, including supplier's workers and NGOs, and discloses an email address. 
(2) The company provides its contact details to workers during supplier audits. For supplier mechanisms, the company states that suppliers must communicate the grievance process to workers and </t>
    </r>
    <r>
      <rPr>
        <sz val="11"/>
        <color theme="9"/>
        <rFont val="Calibri"/>
        <family val="2"/>
        <scheme val="minor"/>
      </rPr>
      <t>provide them with training on the grievance mechanism. NXP states that during supplier audits, it "tests the grievance mechanism thoroughly" by asking workers questions in relation to how they would report grievances.</t>
    </r>
    <r>
      <rPr>
        <sz val="11"/>
        <rFont val="Calibri"/>
        <family val="2"/>
        <scheme val="minor"/>
      </rPr>
      <t xml:space="preserve">
(3) Not disclosed. [Reports made via the grievance are reviewed by NXP's committee.] The company states that grievance mechanisms are tested thoroughly during supplier audits, such as via interviews where workers are asked about how to report a grievance. However it does not disclose that workers or their representatives are involved in the design or performance of the mechanism. 
(4) The company reports that it has received one complaint of fees via its grievance mechanism in 2018, and that fees were repaid to workers. Additionally, it states that over 50 allegations were reported to the ethics committee in 2017 and each one was investigated. It reports that 44% were substantiated, and that this includes grievances from suppliers or their workers. 
NXP also refers to an example where it was contacted by a representative of foreign workers following a supplier audit in 2017 and has worked to address the grievance reported throughout 2018. 
(5) Not disclosed. </t>
    </r>
  </si>
  <si>
    <t xml:space="preserve">(1) The company uses the RBA code 6.0 as its supplier code, which requires suppliers to provide an effective grievance mechanism allowing workers to report violations against the code. Texas Instruments states that grievances can be reported to its Ethics and Compliance Office. It reports that the contact details for the office are included in its annual ethics letter sent to suppliers, and provided during supplier reviews. The email address for the office is publicly available.  
(2) Not disclosed. The company states that the contact details for its ethics and compliance office are communicated "in training provided to TI onsite supplier workers." It is not clear whether this refers to workers in the company's supply chains, or contracted workers on TI's own sites. 
(3) Not disclosed. The company's ethics office receives complaints, but it does not disclose steps taken to ensure workers or their representatives trust the mechanism. 
(4) Not disclosed. 
(5) Not disclosed. </t>
  </si>
  <si>
    <t xml:space="preserve">(1) Not disclosed. Infineon states that its integrity line, which is publicly available, is available to employees, suppliers, customers, and other third parties.  However, it is not clear that the mechanism is intended for handling allegations of human rights violations in the supply chains. It states that the mechanism can be used to report "possible violations of national regulations or internal guidelines" and therefore appears to be intended for internal purposes. 
[The integrity line online portal has a section on which topics reports can be submitted on, which includes a number of ethics-related topics but does not address the company's supply chain standards or any human rights related topics.] 
(2) Not disclosed. Infineon states that the hotline "considers local languages" but it is not clear that any steps are taken to communicate the mechanism to suppliers' workers. 
(3-5) Not disclosed. </t>
  </si>
  <si>
    <r>
      <t>(1</t>
    </r>
    <r>
      <rPr>
        <sz val="11"/>
        <rFont val="Calibri"/>
        <family val="2"/>
        <scheme val="minor"/>
      </rPr>
      <t>) In its modern slavery statement,</t>
    </r>
    <r>
      <rPr>
        <sz val="11"/>
        <color theme="1"/>
        <rFont val="Calibri"/>
        <family val="2"/>
        <scheme val="minor"/>
      </rPr>
      <t xml:space="preserve"> Dell discloses having a publicly available Ethics Hotline which is available both to employees and to external parties. The site references the code of conduct which addresses human rights of supply chain workers and the "prevention of forced labor" and links to the RBA Code of Conduct which covers forced labor in supply chains. 
(2) The Ethics Hotline is available in several different languages. The company reports that it distributes communication cards to workers during audits which contain the details of its hotline It notes that its worker helpline is open to all workers incluidng migrant workers. However, the company does not disclose how the mechanism is communicated to all suppliers' workers.
(3) Not disclosed. The company reports that its "worker helpline" is operated by an independent third-party provider and states that while it can be used to report concerns related to labor conditions it can also be used to "assist workers in situations of stress, personal relationship and other contingencies" including consultation on personal issues and life skills. It also states that it "has contracted with an independent third-party service provider to run a helpline to protect rights and to enhance well-being of worker communities through tripartite communications." The company does not report that workers are involved in the design, implementation or management of the mechanism and does not provide information on how it ensures workers trust the mechanism.
(4) Not disclosed.
(5) The company states that in China, its auditors provide communication cards to workers with the helpline information "for use by workers interviewed during audits of factories in our first and sub-tiers" which implies that lower-tier workers have access to the mechanism. However, it does not disclose evidence that sub-tier suppliers' workers have used the helpline. </t>
    </r>
  </si>
  <si>
    <t>(1) HP (March 2019), "Modern Slavery Act Transparency Statement", https://h20195.www2.hp.com/V2/GetDocument.aspx?docname=c05388050, p. 3. Accessed 5 September 2019. 
(2) HP (2019), "Sustainable Impact Report 2018", http://h20195.www2.hp.com/v2/GetDocument.aspx?docname=c06293935, p. 55, 58, 66. Accessed 9 September 2019. 
HP (2018), "Board of Directors Nominating, Governance and Social Responsibility Committee Charter," https://s2.q4cdn.com/602190090/files/doc_downloads/board_committee/hpq-nominating-governance-and-social-responsibility-charter-updated-november-2018.pdf. 
HP, "HP Board of Directors discusses sustainability," https://www.youtube.com/watch?v=iZ2MkB-k30k.</t>
  </si>
  <si>
    <r>
      <t>(1) The company's supplier code reads: "As part of the hiring process, workers must be provided with a written employment agreement in their native language that contains a description of terms and conditions of employment prior to the worker departing from his or her country of origin and there shall be no substitution or change(s) allowed in the employment agreement upon arrival in the receiving country unless these changes are made to meet local law and provide equal or better terms."</t>
    </r>
    <r>
      <rPr>
        <sz val="11"/>
        <color theme="5"/>
        <rFont val="Calibri"/>
        <family val="2"/>
        <scheme val="minor"/>
      </rPr>
      <t xml:space="preserve"> </t>
    </r>
    <r>
      <rPr>
        <sz val="11"/>
        <rFont val="Calibri"/>
        <family val="2"/>
        <scheme val="minor"/>
      </rPr>
      <t xml:space="preserve">However, it does not demonstrate active implementation of this policy.
(2) TSMC states in its Supplier Code of Conduct that "employers and agents may not hold or otherwise destroy, conceal, confiscate or deny access by employees to their identity or immigration documents, such as government-issued identification, passports or work permits, unless such holdings are required by law." It also states that 100% of its audited suppliers found to have violated the passport retention provision have eradicated the practice.
(3) Not disclosed. TSMC states in its Supplier Code of Conduct that it applies to "all workers including temporary, migrant, student, contract, direct employees, and any other type of worker". However, it does not disclose any outcomes of steps to ensure that the rights of workers in vulnerable conditions are protected. </t>
    </r>
  </si>
  <si>
    <t>Amphenol discloses that it requires its suppliers to have in place "periodic self-evaluations to ensure conformity to legal and regulatory requirements, the content of the SCOC [Supplier Code of Conduct] and customer contractual requirements related to social and environmental responsibility." It also discloses "submit[ting] to regular audits of global operations". However, it is not clear that it carries out such audits on its supply chains.
(1) Not disclosed.
(2) Not disclosed. As stated above, it is unclear whether Amphenol carries out forced labor-related audits on its supply chains and it does not disclose whether it conducts a review of relevant supplier documents that detail labor conditions, such as wage slips, information on labor recruiters, contracts, etc.
(3) Not disclosed.
(4) Not disclosed. Amphenol discloses that it "may" inspect suppliers' facilities. However, it is not clear that it carries out forced labor-related audits on its supply chains.
(5) Not disclosed.</t>
  </si>
  <si>
    <t xml:space="preserve">Note:*Amphenol (undated), "Amphenol Supplier Code of Conduct", https://www.amphenol.com/pdfs/APH_Supplier_Code_of_Conduct.pdf, p. 9. 
*Amphenol (undated), "Sustainability", https://www.amphenol.com/about/sustainability.
(2) and (4) "Supplier Code of Conduct", p. 9.
</t>
  </si>
  <si>
    <t xml:space="preserve">(1) Analog Devices states in its Statement on Slavery and Human Trafficking that it conducts random audits of its suppliers. 
(2) Not disclosed. The company states that it assesses "manufacturing sites for corruption and ethics risks using the RBA's self-assessment tools". It states on its Integrity and Ethical Behaviour page that it uses the RBA’s Validated Audit Process (VAP), which includes a review of relevant documents, such as working hour records, payroll, deductions and benefits, at its manufacturing facilities. However, it is not clear that it uses VAP for its suppliers in addition to its own operations.
(3) Not disclosed. The company uses the RBA’s VAP, which includes worker interviews in local languages but does not require that worker interviews be undertaken off-site. However, it is unclear whether it uses this process in its supply chains.
(4) Not disclosed. The company uses the RBA’s VAP, which includes visits to associated production facilities, and related worker housing (including dormitories, hostels and any off-site housing of workers/migrant workers). However, it is not clear that it uses this process in its supply chains.
(5) Not disclosed. </t>
  </si>
  <si>
    <t>(1) Analog Devices (12 July 2018), "Statement on Slavery and Human Trafficking", https://www.analog.com/media/en/Other/About-ADI/Sustainability/Modern-Slavery-Act-Statement-2018-Update.pdf.
(2)-(4)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t>
  </si>
  <si>
    <r>
      <t xml:space="preserve">Apple states that assessments may take multiple days and includes 500 criteria for assessing compliance with its supplier code of conduct. 
(1) The company reports that it randomly selects facilities for unannounced audits. 
(2) Apple discloses that specialized bonded labor audits include a review of suppliers' policies and procedures as to how suppliers monitor labor agencies, and a review of recruitment, payroll, disciplinary records, grievance systems, communication protocols, and dormitory management. It reports that over 50 document and record types are assessed. The company's labor and human rights assessment also includes a review of human resource documentation. 
(3) Apple reports that it conducts worker interviews as a part of its specialized bonded labor audits, with workers from a representative sample based on country of origin, labor agencies used, onboarding dates, work positions, shifts, and gender. The interviews are conducted without supplier management and in the native language of the worker. It is not clear whether interviews are conducted off-site. Standard labor and human rights assessment also include interviews with supplier employees. 
(4) Apple's supplier standards contain detailed requirements on conditions in dormitories and dining areas, and as audits are conducted to verify compliance with these standards, it can be assumed they cover these areas. It further provides an example of an audit that identified "lower-than-standard meal allowance and unacceptable dorm rules" which subsequently were corrected.
(5) [Apple states that it audits final asssembly manufacturers and </t>
    </r>
    <r>
      <rPr>
        <i/>
        <sz val="11"/>
        <rFont val="Calibri"/>
        <family val="2"/>
        <scheme val="minor"/>
      </rPr>
      <t>may</t>
    </r>
    <r>
      <rPr>
        <sz val="11"/>
        <rFont val="Calibri"/>
        <family val="2"/>
        <scheme val="minor"/>
      </rPr>
      <t xml:space="preserve"> also go further down its supply chain to audit certain facilities based on geographic risk, previous audit performance, manufacturing process risk, and planned spend.] 
The company reports that in 2018 "279 third-party mineral smelter and refiner audits were conducted". Apple states that it requires smelters and refiners of tin, tantalum, tungsten, gold and cobalt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t>
    </r>
  </si>
  <si>
    <t xml:space="preserve">Note: Apple (2019) "Supplier Responsibility 2019 Progress Report", https://www.apple.com/uk/supplier-responsibility/pdf/GBEN_Apple_Supplier_Responsibility_2019_v2.pdf, p. 44. Accessed 10 September 2019. 
(1-3) *Apple (February 2019), "2018 statement on efforts to combat human trafficking and slavery in our business and supply chains," https://www.apple.com/euro/supplier-responsibility/i/generic/pdf/Apple-Combat-Human-Trafficking-and-Slavery-in-Supply-Chain-2018.pdf, p. 6. Accessed 9 September 2019. 
*Apple (2019) "Supplier Responsibility 2019 Progress Report", p. 54. 
(4) *Apple (2019), "Supplier Responsibility Standards", https://www.apple.com/euro/supplier-responsibility/i/generic/pdf/Apple-Supplier-Responsible-Standards.pdf, p. 49 and 51. 
*Apple (2017), "Apple Supplier Responsibility 2017 Progress Report," https://www.apple.com/supplier-responsibility/pdf/Apple_SR_2017_Progress_Report.pdf, p. 8.
(5) *Apple (2019) "Supplier Responsibility 2019 Progress Report", p. 3.
*Apple (2019), "Supplier Responsibility Standards", p. 84. </t>
  </si>
  <si>
    <t>Applied Materials states in its CSR report that it uses the RBA's Validated Audit Process (VAP) to audit 25% of its high risk suppliers. It states that this process is conducted by independent auditors and includes "a thorough document review, interviews with management and employees, and a visual site survey over the course of two to five days".
(1) Not disclosed. 
(2) The company discloses that 80% of its top suppliers by spend are required to complete self-assessment questionaires which are managed and evaluated by an independent third party. It states that monitoring includes a "thorough document review." However, it does not disclose whether this includes a review of wage slips, information on labor recruiters, contracts, etc. [It also discloses using the RBA’s VAP, which includes a review of relevant documents, such as working hour records, payroll, deductions and benefits. However the company did not provide evidence of use of VAP in the past year.]
(3) It states that monitoring includes interviews with workers. However, it does not disclose whether interviews take place off-site. [The company disclosed using the RBA’s VAP, which includes worker interviews in local languages but does not require that interviews with workers be held off-site. However the company did not provide evidence of use of VAP in the past year.]
(4) It discloses that monitoring includes a " visual site survey over the course of two to five days," but it does not state that this includes associated worker housing. [The company discloses using the RBA’s VAP, which includes visits to associated production facilities, and related worker housing (including dormitories, hostels and any off-site housing of workers/migrant workers). However the company did not provide evidence of use of VAP in the past year.]
(5) Not disclosed.</t>
  </si>
  <si>
    <t>Notes: Applied Materials (undated), "Applied Materials CSR Report 2018", http://www.appliedmaterials.com/files/2018_csr_rev2.pdf, p. 17. 
(2)-(4) "Applied Materials CSR Report 2018", p. 17.</t>
  </si>
  <si>
    <t xml:space="preserve">The company states that it includes in its long-term product-related suppliers' contracts that it has the right to audit human rights and RBA compliance. It also states that it conducts supplier audits for the purpose of addressing the risks it identifies in its risk assessments. It states that it has replaced its own sustainability survey with the RBA self-assessment survey. However, it does not provide additional detail on how it conducts audits.
(1) Not disclosed.
(2) As disclosed above, the company carries out supplier audits but it does not disclose whether this includes a review of documents that detail labor conditions, such as wage slips, information on labor recruiters, contracts, etc.
(3)-(5) Not disclosed. </t>
  </si>
  <si>
    <t>Note: ASML (5 February 2019), "Integrated Report 2018", https://www.asml.com/-/media/asml/files/investors/financial-results/a-results/2018/asml-integrated-report-based-on-us-gaap-2018.pdf, p. 35.
(2) "Integrated Report 2018", p. 35.</t>
  </si>
  <si>
    <t xml:space="preserve">Best Buy reports that suppliers identified as high risk must undergo a third party audit. It also reports that medium risk suppliers will undergo an audit by the company. 
(1) Not disclosed. Best Buy discloses that it "typically provides prior notification and scheduling of...audits in an effort to build trust and long-term relationships with our suppliers." The company does not seem to undertake unannounced audits.
(2) The company states that audits include document review, covering "proof of age of employees, hour and wage records, and employee contracts." 
(3) The company reports that audits include worker and management interviews, but gives no indication that worker interviews are undertaken off-site.
(4) The company discloses that factories are inspected as part of audits, and states that 100% of audits include "all structures in the factory premise, including warehouses, dormitories and canteens."
(5) Best Buy reports that when it designates a component supplier to be used by a first-tier supplier, the component supplier must undergo audit. It also states that factories beyond the first-tier are audited if they are identified as medium or high risk in its risk assessment. </t>
  </si>
  <si>
    <t>Note: Best Buy (2019), "Corporate Responsibility &amp; Sustainability Report," https://corporate.bestbuy.com/wp-content/uploads/2019/06/FY19-full-report-FINAL-1.pdf, p. 40. Accessed 23 September 2019.  
(1) Best Buy, "California Transparency in Supply Chains Act," https://www.bestbuy.com/site/help-topics/ca-transparency-act/pcmcat263000050003.c?id=pcmcat263000050003. Accessed 23 September 2019. 
(2) Best Buy, "California Transparency in Supply Chains Act."
(3-4) *Best Buy (2019), "Corporate Responsibility &amp; Sustainability Report," p. 41. 
*Best Buy (2020), "Additional Disclosure," https://www.business-humanrights.org/sites/default/files/KnowTheChain%202020%20ICT%20Benchmark%20-%20Additional%20Disclosure%20-%20BBY.pdf, p. 8. Accessed 10 February 2020.
(5) *Best Buy (2019), "Corporate Responsibility &amp; Sustainability Report," p. 40. 
*Best Buy (2020), "Additional Disclosure," p. 8.</t>
  </si>
  <si>
    <t>Note: BOE (2018), "Corporate Social Responsibility Report", https://cloud.waterdrop.cc/index.php/s/on48ZPc66XvsTOL/download, p. 44.
(2) "Corporate Social Responsibility Report", p. 44.</t>
  </si>
  <si>
    <t>In its modern slavery statement, Broadcom states that many of its contracts with suppliers include the right to conduct audits. It reports that it regularly audits suppliers and that audits "include a review of their compliance processes and activities". Additionally, the company states that it usually performs audits directly and that they are "usually scheduled". No further details are disclosed.
(1) Not disclosed. As noted above, the company states that audits are "usually scheduled". It does not explicitly disclose undertaking unscheduled audits.
(2) As noted above, the company discloses carrying out supplier audits but it does not disclose whether this includes a review of relevant documents that detail labor conditions, such as wage slips, information on labor recruiters, contracts, etc.
(3)-(5) Not disclosed.</t>
  </si>
  <si>
    <t>Note: Broadcom (April 2019), "Broadcom's statement against slavery and human trafficking", https://docs.broadcom.com/docs/12395293, p. 1. Accessed 11 October 2019. 
(1)-(2) "Broadcom's statement against slavery and human trafficking", p. 1.</t>
  </si>
  <si>
    <t>The company states that it conducts an annual survey of its suppliers, which incorporates criteria from the RBA Code.
Canon also reports that procurement staff may "periodically review and evaluate the social responsibility of these suppliers" but does not disclose further details. 
(1) Not disclosed.
(2) As stated above, the company monitors suppliers. However, it is unclear whether this includes a review of documents that detail labor conditions, such as wage slips, information on labor recruiters, contracts, etc.
(3)-(5) Not disclosed.</t>
  </si>
  <si>
    <t>Note:*Canon (2019), "Sustainability Report 2019", https://global.canon/en/csr/report/pdf/canon-sus-2019-e-15.pdf, p. 45. Accessed 28 August 2019. 
*Canon, "Canon's Supply Chain and the Fulfillment of its Social Responsibility", https://global.canon/en/csr/operating/procurement.html. Accessed 28 August 2019. 
(2)*"Sustainability Report 2019", p. 45.
*"Canon's Supply Chain and the Fulfillment of its Social Responsibility".</t>
  </si>
  <si>
    <t>Note: Cisco Systems (March 2018), "2018 Corporate Social Responsibility Report", https://www.cisco.com/c/dam/assets/csr/pdf/CSR-Report-Our-Story-2018.pdf, pp. 94, 95 and 98. 
(2)-(4) "2018 Corporate Social Responsibility Report", p. 98.
(5)*"2018 Corporate Social Responsibility Report", p. 98.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120.</t>
  </si>
  <si>
    <t>It states that audits are conducted using RBA standards and are performed by RBA approved third-party audit firms. Auditors conduct on-site audits that include management interviews, employee interviews, site observations and document reviews relevant to human rights, human trafficking and working hours. In addition it states that the audits include supplier self-assessment questionnaires.
(1) Not disclosed.
(2) Corning states that audits include supplier self-assessment questionnaires and document reviews relevant to human rights, human trafficking and working hours. It does not disclose the type of documents reviewed, such as wage slips, information on labor recruiters, contracts, etc.
(3) Corning discloses that it conducts worker interviews off-site as part of supplier audits. More specifically, it details that "interviews are conducted privately, off-site, without the presence of managers, or other staff, and worker responses are confidential. Senior managers must agree to encourage workers to be open and honest during interviews. Managers are also required to actively protect any interviewed worker from retaliation."
(4) In addition to production facilities, Corning states that its site observations include dormitories, canteens and kitchens, toilets and sanitation and recreational facilities.
(5) Not disclosed.</t>
  </si>
  <si>
    <t>Note: Corning Incorporated, "Social Responsibility Audit", https://www.corning.com/emea/en/sustainability/processes/supply-chain-social-responsibility/accountability/social-responsibility-audit.html. Accessed 10 September 2019.
(2) and (4) "Social Responsibility Audit".
(3) Corning Incorporated, "Accountability", https://www.corning.com/worldwide/en/sustainability/processes/supply-chain-social-responsibility/accountability.html. Accessed 4 February 2020.</t>
  </si>
  <si>
    <r>
      <t xml:space="preserve">Dell discloses that its "[a]udits monitor suppliers' adherence to over 40 areas covered by the RBA Code of Conduct, including an assessment of suppliers' policies and practices with regards to human trafficking risks and controls and their management and oversight of their own suppliers, with a particular emphasis on labor brokers."
(1) Dell discloses that it has "established a robust supplier audit monitoring process and unannounced investigation is an important part of the monitoring system." It gives an example of where an unannounced audit was used in response to a reported allegation. </t>
    </r>
    <r>
      <rPr>
        <sz val="11"/>
        <color theme="5"/>
        <rFont val="Calibri"/>
        <family val="2"/>
        <scheme val="minor"/>
      </rPr>
      <t xml:space="preserve">
</t>
    </r>
    <r>
      <rPr>
        <sz val="11"/>
        <rFont val="Calibri"/>
        <family val="2"/>
        <scheme val="minor"/>
      </rPr>
      <t xml:space="preserve">(2) The company reports that it uses the RBA's Validated Audit Protocol (VAP) for both initial and closure audits. It states that auditors review documents related "to the full Labor section of the code (including working hours, pay slips with pay, benefits and deductions)." </t>
    </r>
    <r>
      <rPr>
        <sz val="11"/>
        <color theme="5"/>
        <rFont val="Calibri"/>
        <family val="2"/>
        <scheme val="minor"/>
      </rPr>
      <t xml:space="preserve">
</t>
    </r>
    <r>
      <rPr>
        <sz val="11"/>
        <rFont val="Calibri"/>
        <family val="2"/>
        <scheme val="minor"/>
      </rPr>
      <t xml:space="preserve">(3) Dell reports that it uses the RBA's VAP and that worker interviews are part of the process. It states "worker interviews are key in identifying expenses not reflected in the factory pay slip if there was a labor recruiter." There is no indication that worker interviews are undertaken off-site. [The company makes reference to its helpline system and reports that workers at audited facilities are given a communication card to allow access to the helpline but does not report that off-site interviews are conducted as part of audit.] 
(4) Dell reports that it uses the RBA's VAP which includes inspecting facilities "within a 5 km radius that work under the same business license, including dormitories, canteens, storage and common areas."
(5) </t>
    </r>
    <r>
      <rPr>
        <sz val="11"/>
        <color theme="9"/>
        <rFont val="Calibri"/>
        <family val="2"/>
        <scheme val="minor"/>
      </rPr>
      <t>The company discloses findings in the labor and human rights category at different and sub-tier suppliers.</t>
    </r>
  </si>
  <si>
    <t xml:space="preserve">Note: Dell (July 2019), "Statement Against Slavery and Human Trafficking",  https://i.dell.com/sites/doccontent/corporate/corp-comm/en/Documents/dell-california-trafficking.pdf, p. 1.
(1)-(4) Dell (2020), "2020 Additional Disclosure," https://www.business-humanrights.org/sites/default/files/KnowTheChain%202020%20ICT%20Benchmark%20-%20Additional%20Disclosure%20-%20Dell.pdf. Accessed 3 February 2020. 
(5) Dell (2019), "Supply Chain Sustainability Progress 2018 Annual Report," https://corporate.delltechnologies.com/content/dam/delltechnologies/assets/corporate/pdf/progress-made-real-reports/scs-report-2018.pdf, p. 39. Accessed 3 January 2020. </t>
  </si>
  <si>
    <t xml:space="preserve">Note: Hangzhou Hikvision Digital Technology (2019), "2018 Environmental, Social and Governance Report," https://oversea-download.hikvision.com//uploadfile/Investment%20Relationship/ESG%20Report/Hikvision%202018%20ESG%20Report.pdf, p. 47 and 48. Accessed 23 September 2019. </t>
  </si>
  <si>
    <t xml:space="preserve">HPE states that it commissions independent third-party audits to evaluate suppliers against its Supplier Code of Conduct and that it supplements its audits "with specialized assessments that target key risk areas such as recruitment and employment practices for foreign migrant workers".
(1) The company states that as a general practice, it announces audits in advance and conducts them in the presence of a facility manager as this contributes to building strong relationships with its suppliers. It also states that it conducts non-scheduled visits "if circumstances call for it". The company confirms that unannounced supplier audits have been undertaken in the last 18 months. 
(2) The company states that its suppliers are required to complete self-assessments as part of its auditing process. It also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It states that it also utilizes other forms of assessment and investigation of labor standards which may include off-site interviews. HPE reports that it has undertaken off-site interviews in 2019 during the investigation of an allegation. However, this does not appear to be a systematic part of its audits.
(4) The company uses the RBA’s VAP, which includes visits to associated production facilities, and related worker housing (including dormitories, hostels and any off-site housing of workers/migrant workers).
(5) The company states that it works with its first tier suppliers to monitor its suppliers below the first tier. It states in its 2019 Additional Disclosure: "[w]here a tier one supplier lacks capacity to carry out this requirement, we have included HPE tier two suppliers in our audit assurance program. In 2019, approximately 20 percent of our audit assurance program was comprised of facilities from tier two relationships." </t>
  </si>
  <si>
    <t xml:space="preserve">Note: Hewlett Packard Enterprise (approved 3 April 2019), "Statement Pursuant to the California Transparency in Supply Chains Act of 2010 and the
UK Modern Slavery Act of 2015", https://h20195.www2.hpe.com/V2/GetDocument.aspx?docname=A00005807ENW, p. 4.
(1) *Hewlett Packard Enterprise (undated), "Supply Chain Responsibility", https://h20195.www2.hpe.com/V2/GetDocument.aspx?docname=A00001852ENW, p. 6.
*Hewlett Packard Enterprise (2020), "2020 Additional Disclosure," https://www.business-humanrights.org/sites/default/files/2020-01%20HPE%20Supplement%20for%20KTC_v2.pdf, p. 4. 
(2)-(4)*Hewlett Packard Enterprise (revised 18 July 2019), "Hewlett Packard Enterprise Supplier Code of Conduct" https://h20195.www2.hpe.com/v2/getdocument.aspx?docname=c04797632, p. 8.
*"Statement Pursuant to the California Transparency in Supply Chains Act of 2010 and the UK Modern Slavery Act of 2015", p. 3-4.
*Hewlett Packard Enterprise (2020), "2020 Additional Disclosure," p. 4.
(5) "Supply Chain Responsibility", p. 4.  
*Hewlett Packard Enterprise (2020), "2020 Additional Disclosure", https://www.business-humanrights.org/sites/default/files/2020-01%20HPE%20Supplement%20for%20KTC_v2.pdf, p. 1. </t>
  </si>
  <si>
    <t>Note: Hexagon (March 2019), "Sustainability Report 2018", https://vp208.alertir.com/afw/files/press/hexagon/HEXAGON_Sustainability_Report_2018.pdf, p. 23.
(4) "Sustainability Report 2018", p. 23.</t>
  </si>
  <si>
    <t>Foxconn states that it "systematically monitors all aspects of [its] operations and [its] supply chain and conducts supplier audits and training to ensure alignment with sustainability requirements." 
(1) Foxconn discloses conducting audits at unscheduled intervals.
(2) The company notes it "review[s] supplier documents online or on- site, according to RBA check list," but it does not provide detail on the type of documents this include, such as wage slips, information on labor recruiters, contracts, etc.
(3) The company disloses that it interviews workers "according to interview RBA methodology." However it does not provide any indication that interviews are undertaken off-site.
(4) The company notes its on-site visits cover facilities and worker housing "according to interview RBA methodology." 
(5) Not disclosed.</t>
  </si>
  <si>
    <t>Note: Hoya (September 2018), "Modern Slavery Statement", http://www.hoya.co.jp/english/csr/pdf/HOYAGroupModernSlaveryStatement2018_fin.pdf, p. 2. Accessed 21 August 2019. 
(2) "Modern Slavery Statement", p. 2.</t>
  </si>
  <si>
    <r>
      <t xml:space="preserve">HP reports that its supplier audits measure conformance with its supplier code of conduct. 
(1) The company reports that it has conducted one unannounced audit in 2019. It states that it will "continue to conduct unannounced audits for suppliers as one of the many tools in our risk sensing and identifying program." [It is not clear that unannounced audits are used regularly in practice.]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t>
    </r>
    <r>
      <rPr>
        <sz val="11"/>
        <color theme="9"/>
        <rFont val="Calibri"/>
        <family val="2"/>
        <scheme val="minor"/>
      </rPr>
      <t>HP discloses that it launched a program in 2019 to understand how final assembly suppliers are auditing their own suppliers, based on the RBA code. It states that in annual partner business reviews, suppliers are expected to present their programs to show "how they are covering the RBA requirements by auditing their own supply chain for 85% of their own spend."</t>
    </r>
    <r>
      <rPr>
        <sz val="11"/>
        <rFont val="Calibri"/>
        <family val="2"/>
        <scheme val="minor"/>
      </rPr>
      <t xml:space="preserve"> It states this has taken place for six major PC suppliers and in 2020 the company plans to implement the same for display and printer suppliers. </t>
    </r>
  </si>
  <si>
    <t xml:space="preserve">(1) HP (2020), "Additional HP Disclosure for Know The Chain," https://www.business-humanrights.org/sites/default/files/2020-01%20KTC%20HP%20additional%20disclosure.pdf. Accessed 4 February 2020. 
(2-4) HP (2019), "Sustainable Impact Report 2018", http://h20195.www2.hp.com/v2/GetDocument.aspx?docname=c06293935, p. 129. Accessed 9 September 2019. 
(5) *HP (2019), "Sustainable Impact Report 2018", p. 80. 
*HP (2020), "Additional HP Disclosure for Know The Chain." </t>
  </si>
  <si>
    <t xml:space="preserve">(1) Not disclosed. Infineon states that it has not used unannounced audits. 
(2) Not disclosed. The company reports that it "reserves the right to audit a supplier" if it does not have answers which it deems acceptable to a CSR questionnaire "which includes social and human rights questionnaires." It does not disclose evidence that audits that focus on forced labor have been undertaken or whether audits include a review of relevant documents that detail labor conditions, such as wage slips, information on labor recruiters, contracts, etc.
(3-5) Not disclosed. </t>
  </si>
  <si>
    <r>
      <t xml:space="preserve">(1) Intel discloses that its audits are generally scheduled with the supplier in advance, but that it occasionally uses unannounced audits. It reports that it conducted an unannounced audit in response to a worker grievance in 2017, and the audit confirmed the allegation. [It is not clear that unannounced audits are used regularly in practice.] 
(2) The company uses the RBA’s Validated Audit Process (VAP), which includes a review of relevant documents, such as working hour records, payroll, deductions and benefits.
(3) The company uses the RBA’s VAP and SVAP, which includes worker interviews in local languages. It further discloses that it spoke "directly to workers in Malaysia, Singapore and Taiwan before and during audits, to detect any non-conformance." However, there is no indication that interviews are undertaken off-site.
(4) The company uses the RBA’s VAP, which includes visits to associated production facilities, and related worker housing (including dormitories, hostels and any off-site housing of workers/migrant workers). </t>
    </r>
    <r>
      <rPr>
        <sz val="11"/>
        <color theme="9"/>
        <rFont val="Calibri"/>
        <family val="2"/>
        <scheme val="minor"/>
      </rPr>
      <t>The company notes that suppliers providing worker housing are "considered higher risk and more likely to be audited. The housing is then in scope for the audit." It provides details of non-conformances identified which have subsequently corrected.</t>
    </r>
    <r>
      <rPr>
        <sz val="11"/>
        <rFont val="Calibri"/>
        <family val="2"/>
        <scheme val="minor"/>
      </rPr>
      <t xml:space="preserve">
(5) Intel discloses that it conducted 22 audits on 16 second-tier suppliers in 2018. 
The company also states that it "</t>
    </r>
    <r>
      <rPr>
        <sz val="11"/>
        <color theme="9"/>
        <rFont val="Calibri"/>
        <family val="2"/>
        <scheme val="minor"/>
      </rPr>
      <t>required that approximately 50 of [its] suppliers work with at least three of their own major suppliers to assess and address their risks of forced and bonded labor</t>
    </r>
    <r>
      <rPr>
        <sz val="11"/>
        <rFont val="Calibri"/>
        <family val="2"/>
        <scheme val="minor"/>
      </rPr>
      <t xml:space="preserve">." As a result, violations in the second tier of its supply chains have been uncovered. 
</t>
    </r>
    <r>
      <rPr>
        <sz val="11"/>
        <color theme="9"/>
        <rFont val="Calibri"/>
        <family val="2"/>
        <scheme val="minor"/>
      </rPr>
      <t xml:space="preserve">Intel further discloses undertaking audits at 25 second- and third-tier suppliers </t>
    </r>
    <r>
      <rPr>
        <sz val="11"/>
        <rFont val="Calibri"/>
        <family val="2"/>
        <scheme val="minor"/>
      </rPr>
      <t>in relation to construction (it is assumed that this relates to construction of Intel manufacturing facilities, i.e., indirectly contributes to manufacturing of electronics products).</t>
    </r>
  </si>
  <si>
    <t>(1) Intel Corporation (May 2019), "Anti-slavery and human trafficking statement",
https://www.intel.com/content/www/us/en/policy/policy-human-trafficking-and-slavery.html, p. 3. Accessed 1 August 2019.
(2)-(4) Intel Corporation (2018), "Corporate Responsibility Report", http://csrreportbuilder.intel.com/pdfbuilder/pdfs/CSR-2018-Full-Report.pdf, p. 44. Accessed 1 August 2019, p. 42. 
(3) Intel (Jan 2020), "2020 Additional Disclosure," https://www.business-humanrights.org/sites/default/files/2020-01%20Additional%20Disclosure%20-%20KnowTheChain%20ICT%20benchmark%20-%20Intel%20submission.pdf, p. 10.
(4)*Intel Corporation (May 2019), "Anti-slavery and human trafficking statement",
https://www.intel.com/content/www/us/en/policy/policy-human-trafficking-and-slavery.html, p. 7. Accessed 1 August 2019.
*Intel (Jan 2020), "2020 Additional Disclosure," https://www.business-humanrights.org/sites/default/files/2020-01%20Additional%20Disclosure%20-%20KnowTheChain%20ICT%20benchmark%20-%20Intel%20submission.pdf, p. 14.
(5) *"Anti-slavery and human trafficking statement", p. 4. 
*"Corporate Responsibility Report", p. 44.
* Intel (Jan 2020), "2020 Additional Disclosure," p. 3.</t>
  </si>
  <si>
    <t>Keyence discloses that "the person in charge of Keyence visits directly to a production partner and not only checks the quality of the product, but also strives to grasp the actual condition of the production site and the working environment to instruct improvement". The company states that in FY 2019, it selected 6 production partners to be visited. It is unclear whether these audits assess for risks of forced labor. 
(1)-(5) Not disclosed.</t>
  </si>
  <si>
    <t xml:space="preserve">Note: Keyence (April 2019), "Slavery and Human Trafficking Statement FY2018", https://www.keyence.co.uk/about-us/corporate/compliance.jsp, p. 2. Accessed 2 August 2019. </t>
  </si>
  <si>
    <t>Note: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</si>
  <si>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Note: Lam Research (undated), "Supply Chain", https://www.lamresearch.com/company/corporate-social-responsibility/supply-chain/. Accessed 11 September 2019. 
(1) "Supply Chain".</t>
  </si>
  <si>
    <t>Microchip discloses that it conducts "quarterly business reviews" with significant suppliers, and visits their facilities to review labor practices. It also states it does not formally audit its entire direct supply chain for forced labor, nor does a third party. 
In its Sustainability Report, the company states that it "introduced new expectations around labor and human rights to our major suppliers, and in 2017 expanded this work to include an auditing component". However no further detail is provided.
(1) Not disclosed.
(2) As noted above, the company discloses undertaking supplier audits. However, it is not clear whether this includes a document review that details labor conditions, such as wage slips, information on labor recruiters, contracts, etc.
(3)-(5) Not disclosed.</t>
  </si>
  <si>
    <t xml:space="preserve">Note:*Microchip, "California Transparency in Supply Chains Act and UK Modern Slavery Act disclosure statement", http://ww1.microchip.com/downloads/en/DeviceDoc/Microchip%20Slavery%20and%20Human%20Trafficking%20Statement%20for%20calendar%202017.pdf, p. 2. Accessed 12 August 2019. 
*Microchip (2017), "Sustainability Report", http://ww1.microchip.com/downloads/en/DeviceDoc/Sustainability%20Report%20(2017)%20(High%20Resolution).pdf, p. 5. Accessed 20 August 2019.
(2) "Sustainability Report", p. 5. </t>
  </si>
  <si>
    <r>
      <t xml:space="preserve">Micron states that suppliers identified as high risk in the process of carrying out its risk assessment may be audited in person. It further states that "factories are regularly audited" for conformance with the RBA standards.
(1) Not disclosed. 
(2) In its Sustainability Report 2017 it states that its audit included a review of relevant documents including working hour records, payroll, deductions and benefits.
(3) It states that it conducts interviews with foreign migrant workers about their conditions. It also states in its 2017 Sustainability Report that both formal and informal interviews with workers are conducted privately. However, it is unclear whether interviews are undertaken on-site or off-site.
(4) The company states that it conducts an RBA audit of any facility identified as high-risk. It also states indirectly that it visits worker housing as it states that it discovered some overcrowding in a dorm during the course of its 2018 assessments.
(5) It states that it may collect basic information about the supply chain resiliency of its suppliers using Supply Chain Mapping, including data-points such as manufacturing locations and locations of critical sub-tier suppliers. </t>
    </r>
    <r>
      <rPr>
        <sz val="11"/>
        <color rgb="FF00B050"/>
        <rFont val="Calibri"/>
        <family val="2"/>
        <scheme val="minor"/>
      </rPr>
      <t>Micron also states that it requires its suppliers to have a documented and established supplier management program in place that describes the methodologies that it applies to its suppliers or sub-contractors. It states that the methods involved could include sub-supplier selection, technology, background, production/ manufacturing capabilities, scorecards or performance evaluations etc. It states that it should also include risk assessments and sub-supplier audits.</t>
    </r>
  </si>
  <si>
    <t>Note: Micron (2019), "Accelerating Sustainability: 2019 Sustainability Report", https://www.micron.com/-/media/client/global/documents/general/about/sustainability_report_2019.pdf?la=en, p. 34.
(2) Micron (2017), "2017 Sustainability Report", https://www.micron.com/-/media/client/global/documents/general/about/sustainability_report_2017.pdf?la=en, p. 8.
(3)-(5)*"Accelerating Sustainability: 2019 Sustainability Report", p. 32-35.
*Micron (3 May 2019), "Supplier Quality Requirements Document", https://www.micron.com/-/media/client/global/documents/general/about/sqrd.pdf?la=en, p. 4 and 12.</t>
  </si>
  <si>
    <t xml:space="preserve">Microsoft reports that it uses social and environmental accountability-led factory visits and investigations, and RBA Validated Audit Process (VAP) audits on its directly contracted hardware suppliers. 
(1) Not disclosed.
(2) Microsoft discloses that audits include document review. In its supplier social and environmental accountability manual, the company states that suppliers must allow access to documents "that accurately reflect the conditions of the factory and employee conditions such as working hours &amp; payroll, health &amp; safety and worker’s records".
(3) The company states that audits include worker interviews, and that migrant workers will be interviewed in their native language. However, there is no indication that worker interviews are undertaken off-site.
(4) The company's manual states that suppliers must allow access to dormitories and accommodation including where they are provided by the labor agent or are off-site, as well as canteens and kitchens.
(5) Microsoft requires its suppliers to conduct a social and environmental accountability audit on sub-tier suppliers that produce products for Microsoft. It states that audits on sub-tier suppliers must be carried out by a Microsoft-approved third-party and Microsoft-approved audit protocol. </t>
  </si>
  <si>
    <t>Note: Microsoft (2019), "Devices sustainability at Microsoft," https://aka.ms/devicessustainability, p. 54. Accessed 9 October 2019. 
(2-4) *Microsoft (2019), "Devices Sustainability at Microsoft," https://aka.ms/devicessustainability, p. 72. Accessed 9 October 2019. 
*Microsoft (June 2019), "Supplier social and environmental accountability manual excerpt," http://download.microsoft.com/download/8/F/D/8FDD6E5B-F195-48D3-B59E-876306BF4586/H2050_Excerpt.pdf, p. 8. Accessed 14 October 2019.
(5) Microsoft (June 2019), "Supplier social and environmental accountability manual excerpt," http://download.microsoft.com/download/8/F/D/8FDD6E5B-F195-48D3-B59E-876306BF4586/H2050_Excerpt.pdf, p. 12. Accessed 14 October 2019.</t>
  </si>
  <si>
    <t>The company states that it asks suppliers to fill out risk assessment questionnaires based on the RBA Code of Conduct. [It reports that "in the future, we are planning to take the results of the questionnaire, [and] perform an audit to confirm the details with each supplier."] In its additional disclosure, Murata reports that suppliers self-assess against the CSR checklist, and if there are problematic responses, the company audits suppliers with low scores. No further details on the audit process are disclosed. 
(1) Not disclosed.
(2) As noted above, the company discloses that it may carry out supplier audits. However, it does not disclose whether it reviews relevant documents that detail labor conditions, such as wage slips, information on labor recruiters, contracts, etc.
(3)-(5) Not disclosed.</t>
  </si>
  <si>
    <t>Note: *Murata Manufacturing, "CSR Procurement", https://www.murata.com/en-global/about/csr/people/suppliers/article1. Accessed 28 August 2019. 
*Murata Manufacturing (April 2018), "2018 Additional Disclosure", https://www.business-humanrights.org/sites/default/files/2018-04%20KnowTheChain%20ICT%20-%20Murata.pdf, p. 11. Accessed 28 August 2019.
(2)*"CSR Procurement".
* "2018 Additional Disclosure".</t>
  </si>
  <si>
    <t>(1) Not disclosed.
(2) Nintendo discloses reviewing “labor management documents”. It also discloses requiring its first-tier suppliers to send “written reports on the actual conditions at each factory.” It states in its 2020 Additional Disclosure that documents including worker contracts and wage slips are reviewed as part of first-party and third-party on-site audits" as a means of confirming legal compliance and ensuring that forced labor does not occur."
(3) Nintendo discloses conducting interviews with workers in their native language. In its 2020 Additional Disclosure it states that it conducts one-on-one interviews with workers in meeting rooms "to ensure worker privacy and objectivity". It does not disclose conducting off-site interviews with workers.
(4) It discloses that Nintendo representatives visit supplier factories which it selects on the basis of their written survey responses and that it also conducts third-party audits which include inspection of production facilities and dormitories. It discloses that such audits are used to assess compliance with human rights, employment contracts, prohibition of child labor and forced labor, among other aspects.
(5) Not disclosed.</t>
  </si>
  <si>
    <t>(2)*Nintendo (undated), "Putting Smiles on the Faces of Our Supply Chains", https://www.nintendo.co.jp/csr/en/report/partners/index.html#production. Accessed 11 October 2019.
*Nintendo (July 2019), "CSR Report 2019", https://www.nintendo.co.jp/csr/en/pdf/nintendo_csr2019e.pdf, pp. 15-16.
*Nintendo (2020), "2020 Additional Disclosure", https://www.business-humanrights.org/sites/default/files/KnowTheChain%20ICT%20benchmark%20Additional%20Disclosure%202020%20-%20Nintendo.pdf, p. 7.
(3)*"Putting Smiles on the Faces of Our Supply Chains".
*"2020 Additional Disclosure", p. 7. 
(4) "Putting Smiles on the Faces of Our Supply Chains".</t>
  </si>
  <si>
    <t>The company states that its audits align with the SA8000 methodology but alignment alone is insufficient. It also states that it uses EcoVadis sustainability assessments to review the labor management systems of its suppliers with self-assessment questionaires and supporting document reviews and that responses are then assessed and scored by an analyst. 
(1) Not disclosed. [The SA 8000 auditing standard includes a combination of announced and unannounced audits. While it states that it aligns with SA8000 methodology, alignment alone is insufficient.]
(2) Nokia states that the audits include a review of documents, but it is unclear whether this includes a review of documents that detail labor conditions, such as wage slips, information on labor recruiters, contracts, etc. [The SA 8000 auditing standard includes a review of relevant documents such as employment contracts, wage records and personnel files. While it states that it aligns with SA8000 methodology, alignment alone is insufficient.]
(3) Nokia states that the audits include interviews with suppliers' managers and employees. It states in its 2020 Additional Disclosure that interviews take place both on-site and off-site. 
(4) Nokia states that the audits include site visits, inspections of facilities, production lines and warehouses. However, it does not specifiy whether the audits include inspection of related worker housing. [The SA 8000 auditing standard requires auditors to look at both worksites and dormitories. While it states that it aligns with SA8000 methodology, alignment alone is insufficient.]
(5) Nokia states in its 2020 Additional Disclosure that "audits include tier 1 and tier 2 suppliers, furthermore, we expect our suppliers to have audits of their next tier suppliers in place, it is one of the supplier requirements."</t>
  </si>
  <si>
    <t>(1) Nokia (approved 27 June 2019), "Modern Slavery Statement", https://www.nokia.com/sites/default/files/2019-07/1191-modern-slavery-statement.pdf, p. 8. 
(2)-(5)*"Modern Slavery Statement", p. 8. 
*Nokia (13 May 2019), "People and Planet Report 2018", https://www.nokia.com/sites/default/files/2019-05/Nokia_People_and_Planet_Report_2018.pdf, p. 109.
(3) and (5) Nokia (2020), "2020 Additional Disclosure", https://www.business-humanrights.org/sites/default/files/KTC%202020%20ICT%20Benchmark%20-%20Additional%20Disclosure%20-%20Nokia.pdf, p. 7.</t>
  </si>
  <si>
    <r>
      <t xml:space="preserve">(1) NXP reports that audits can be announced or unannounced. It is not clear whether unannounced audits are undertaken in practice. 
(2) NXP discloses that audits include a review of documentation. It states that this includes payroll and timecards.
(3) </t>
    </r>
    <r>
      <rPr>
        <sz val="11"/>
        <color theme="9"/>
        <rFont val="Calibri"/>
        <family val="2"/>
        <scheme val="minor"/>
      </rPr>
      <t xml:space="preserve">The company states that workers are interviewed as part of audits and receive a grievance card to use should they experience retaliation. </t>
    </r>
    <r>
      <rPr>
        <sz val="11"/>
        <rFont val="Calibri"/>
        <family val="2"/>
        <scheme val="minor"/>
      </rPr>
      <t xml:space="preserve">It is not clear whether interviews are conducted on-site or off-site. </t>
    </r>
    <r>
      <rPr>
        <sz val="11"/>
        <color theme="9"/>
        <rFont val="Calibri"/>
        <family val="2"/>
        <scheme val="minor"/>
      </rPr>
      <t xml:space="preserve">
The company's audit operations manual states worker interviews must be conducted privately and without the presence of facility managers. As part of worker interviews the company records the gender breakdown; age range of interviewed workers and length of service; the shift they are working; whether they attended freely; whether they were coerced; and any issues of privacy. 
</t>
    </r>
    <r>
      <rPr>
        <sz val="11"/>
        <rFont val="Calibri"/>
        <family val="2"/>
        <scheme val="minor"/>
      </rPr>
      <t>(4) NXP states audits include a physical inspection of dormitories and facilities, including bathroom facilities and canteens. 
(5) NXP discloses that its supplier audits include a verification of whether suppliers have a process in place to ensure that next-tier suppliers adhere to the code. Suppliers should have in place "NXP supplier code of conduct (or comparable) implementation questionnaires, audits, or visit reports...[and] plans... in place with next-tier suppliers to improve actions related to the NXP supplier code of conduct."</t>
    </r>
  </si>
  <si>
    <t xml:space="preserve">(1) NXP, "Supplier Engagement: risk assessments and audits," https://www.nxp.com/about/about-nxp/about-nxp/corporate-responsibility/engagement/supplier-engagement:SUPPLIER-RESPONSIBILITY. Accessed 17 September 2019.
(2-3) NXP (2013), "NXP Social Responsibility Audit Operations Manual," https://www.business-humanrights.org/sites/default/files/6%20NXP%20Audit%20Operations%20Manual.pdf, pp. 18 and 20. Accessed 18 September 2019. 
(2-4) NXP Semiconductors (2019), "2018 Slavery and Human Trafficking Statement", https://www.nxp.com/docs/en/company-information/2018-NXP-MSA.pdf, p. 24. Accessed 4 October 2019. 
(5) NXP (2017), "NXP auditable standards on social responsibility," https://www.nxp.com/docs/en/supporting-information/NXP-Auditable-Standards-on-Social-esponsibility.pdf, p. 112. Accessed 18 September 2019. </t>
  </si>
  <si>
    <t>Panasonic dislcoses that it "requests" its suppliers to carry out CSR self assessments and that on the basis of these results it "visit[s] suppliers, check[s] conditions on the ground, and hold interviews whenever necessary". It disclsoes that in 2018 it "checked conditions on the ground at four suppliers in Thailand and three suppliers in China" However, it does not provide any further details on the auditing process.
(1)-(2) Not disclosed.
(3) Not disclosed. While it discloses carrying out interviews, it is unclear whether these are worker interviews and whether they are carried out off-site.
(4) As noted above, the company discloses that it "checked conditions on the ground at four suppliers". However, it does not disclose inspecting the workplaces of its other suppliers, nor does it disclose inspecting worker housing.
(5) Not disclosed.</t>
  </si>
  <si>
    <t>Note: Panasonic (2019), "Sustainability Data Book 2019", https://www.panasonic.com/global/corporate/sustainability/pdf/sdb2019e.pdf#page=154, p. 119.
(3)-(4) "Sustainability Data Book 2019".</t>
  </si>
  <si>
    <t xml:space="preserve">Samsung discloses that on-site audits check against 20 items including voluntary work. 
(1) Samsung states that its third-party auditors have conducted unannounced audits since 2015, "in which specific schedules are not provided in advance to prevent any kind of preliminary preparation prior to the inspection and to ensure more accurate verification."
(2) Not disclosed. Samsung reports that methods for evaluating suppliers include on-site inspection results and data uploaded by suppliers but it does not disclose information on the documentation reviewed as part of audits such as wage slips, information on labor recruiters, contracts, etc. [The company discloses using document review during an audit at its Malaysian facility in 2018, but this appears to refer to its own operations rather than suppliers.]
(3) The company states that audits include interviews with suppliers' workers. It is not clear that interviews are undertaken off-site. 
(4) Samsung states that its audits include on-site inspections of suppliers. It discloses that it identified non-conformances related to worker accommodation conditions on an inspection of supplier operations, which implies that facilities such as dormitories are included in on-site visits. 
(5) Samsung reports that it has an integrated procurement system for supply chain management, including management of compliance. It states that it requires its first-tier suppliers to also adopt an integrated procurement system and have a three-stage review process for their suppliers. It is implied that this three-step review process would involve audit (as Samsung's own three-stage review process involves on-site audit). 
The company also states that its supplier management approach "extends to second-tier suppliers based in Korea" in order to strengthen its competitive advantage. It also states that it clearly defines first tier suppliers' responsibilities regarding working conditions at sub-suppliers, and encourages suppliers to ensure compliance among their subcontractors. </t>
  </si>
  <si>
    <t>Note: Samsung (2019), "Sustainability Report 2019", https://images.samsung.com/is/content/samsung/p5/uk/pdf/SustainabilityReport2019v2-en.pdf, p. 91. Accessed 18 September 2019. 
(1-3) *Samsung (2019), "Sustainability Report 2019", p. 96.
*Samsung (2020) "Additional Disclosure," https://www.business-humanrights.org/sites/default/files/2020-02%20KnowTheChain%20Addional%20Disclosure%20-%20Samsung.pdf, p. 5 and 14. Accessed 7 February 2020. 
(4)*Samsung (2019), "Sustainability Report 2019", p. 16. 
*Samsung (2019), "Modern Slavery Act Statement 2018", https://images.samsung.com/is/content/samsung/p5/uk/pdf/SEUK_Modern_Slavery_Statement_2018_Signed_0407.pdf, p. 7. Accessed 12 September 2019. 
(5) Samsung (2019), "Sustainability Report 2019", p. 92 and 96.</t>
  </si>
  <si>
    <t>SK Hyinx discloses using the RBA's Validated Audit Process (VAP). However the company did not provide evidence of use of VAP in the past year, nor does it disclose details on what VAP entails.
(1) Not disclosed. SK Hyinx discloses that both when its own employees and members of a third-party organization are conducting audits, they are announced to suppliers. The company does not undertake unannounced supplier audits.
(2) Not disclosed. It discloses that the ESG consulting which it provides includes document review. However, it does not disclose the type of documents reviewed in this process. The RBA’s VAP includes a review of relevant documents, such as working hour records, payroll, deductions and benefits. However, as above, the company did not provide evidence of use of VAP in the past year, nor does it disclose details on what VAP entails.
(3) The company discloses that its ESG consulting process includes interviews with workers but it does not disclose that they are conducted off-site.
(4) Not disclosed. The company discloses using the RBA’s VAP, which includes visits to associated production facilities, and related worker housing (including dormitories, hostels and any off-site housing of workers/migrant workers). However, as above, the company did not provide evidence of use of VAP in the past year, nor does it disclose details on what VAP entails.
(5) Not disclosed.</t>
  </si>
  <si>
    <t>Note: SK Hynix (2019), "SK Hynix Sustainability Report", https://www.skhynix.com/eng/sustain/sustainManage.do#, p. 44.
(1) SK Hynix (approved 20 March 2019), "UK Modern Slavery Act Statement", http://www.skhynix.com/static/filedata/fileDownload.do?seq=566.
(2)-(4) "SK Hynix Sustainability Report", p. 18.</t>
  </si>
  <si>
    <t xml:space="preserve">Skyworks reports that suppliers which are ranked as high risk, as well as any other it specifies, must complete an RBA Validated Audit Process (VAP). 
(1) Not disclosed. 
(2) The company uses the RBA’s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t>
  </si>
  <si>
    <t xml:space="preserve">The company discloses that some of its direct manufacturing suppliers have undergone a third-party RBA audit. 
(1) Not disclosed. 
(2) As stated above, the company discloses carrying out supplier audits. However, it does not disclose further detail on whether the process includes a review of relevant documents that detail labor conditions, such as wage slips, information on labor recruiters, contracts, etc.
(3) Not disclosed. The company reports that it has conducted worker interviews as part of the Workplace of Choice program, but it is not clear that this refers to workers in its supply chains, and it does not report that interviews are undertaken as part of audits. 
(4-5) Not disclosed. </t>
  </si>
  <si>
    <t xml:space="preserve">Note: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"2019 Sustainability Report", p. 71
(3) "2019 Sustainability Report", p. 41. </t>
  </si>
  <si>
    <t>TSMC states that 100% of first-tier suppliers signed its Code of Conduct, its Guidance on Supplier Business Conduct and its Self-Assessment Questionnaire. It also states that 100% of its own suppliers have requested their direct suppliers to conduct self-assessments and sign the Guidance on Supplier Business Conduct and the Self-Assessment Questionnaire. It states that one of its 2019 targets was to continue to audit suppliers' workers who worked in factories "for compliance with laws and regulations on office hours" and that another of its 2019 targets was to "continuously require critical suppliers to accept a professional audit of sustainability risks by third-party audit firms that have been approved by the RBA." TSMC states that it "require[s] critical suppliers to have their sustainable risk management audited by RBA-certified third-party audit firms". It further states that it conducts "sustainability risk assessments, and encourages major critical suppliers to join the Responsible Business Alliance (RBA)".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 However, whereas the company previously made its use of the VAP audit process clear, its most recent report does not disclose a use of VAP.
(1) Not disclosed.
(2) The company is an RBA Full Member, and as such is required to undertake audits on at least 25% of high-risk major supplier facilities (may include own facilities), and to demonstrate this to RBA. As disclosed above, the company carries out audits but it does not disclose whether this includes a review of relevant documents that detail labor conditions, such as wage slips, information on labor recruiters, contracts, etc. [The RBA’s Validated Assessment Program (VAP), includes a review of relevant documents, such as working hour records, payroll, deductions and benefits. However the company did not provide evidence of use of VAP in the past year, nor did it disclose details on what VAP entails.]
(3) Not disclosed. [The RBA’s VAP includes worker interviews in local languages but there is no requirement that interviews be undertaken off-site. However the company did not provide evidence of use of VAP in the past year, nor does it disclose details on what VAP entails.]
(4) Not disclosed. [The company previously disclosed using the RBA’s Validated Assessment Program (VAP), which includes visits to associated production facilities, and related worker housing (including dormitories, hostels and any off-site housing of workers/migrant workers). However the company did not provide evidence of use of VAP in the past year, nor does it disclose details on what VAP entails.]
(5) Not disclosed. In its 2018 Additional Disclosure, the company notes that "due to confidentiality reason our suppliers are not willing to disclose who their suppliers are. As a result, it is challenging to audit suppliers below the first tier."</t>
  </si>
  <si>
    <t>Note:* TE Connectivity, "TE Connectivity's Statement on California Transparency in Supply Chains Act of 2010", https://www.te.com/content/dam/te-com/documents/about-te/corporate-responsibility/global/statement-on-transparency-in-supply-chain.pdf. Accessed 3 September 2019.
* TE Connectivity (January 2020), "2020 Additional Disclosure," https://www.business-humanrights.org/sites/default/files/2020-01%20Additional%20Disclosure%20-%20KnowTheChain%20ICT%20benchmark_TE%20Connectivity.pdf, p. 7.
(2) "TE Connectivity's Statement on California Transparency in Supply Chains Act of 2010".</t>
  </si>
  <si>
    <t>(1) Ericsson states that it "does not perform non-scheduled visits unless there are special circumstances, as the company wants to promote trust, collaborating with its suppliers to improve" but that it "reserves the right to do it, as it is included in the agreements". However, it is unclear whether such visits have been undertaken.
(2) The company discloses implementing a self-assessment questionaire for new potential suppliers and states that existing suppliers must update their self-assessments on a regular basis. It states that it conducts contract-compliance audits to determine whether its suppliers are complying with any shared agreements. In addition, in its 2020 Additional Disclosure it states: "[d]uring audit, relevant documentation is reviewed for the workforce on the site, according to an audit document checklist, including pay slips, timecards, production records, personnel records, foreign employee work permit, etc., along with Forced Labor Policies and Procedures".
(3) In its 2020 Additional Disclosure it states: "[t]he audit includes a random selection of workers from the workforce on the site and asked if they understand their rights and their working terms." It does not disclose undertaking off-site interviews, however.
(4) The company states that supplier visits include visits to worker housing.
(5) Ericsson states: "If there would be any special interest for compliance review for a lower tier supplier, or if any incidents with regards to Human Rights or any other compliance area would be discovered or suspected, the first-tier supplier is contacted for action and for information about mitigating activities." It further notes that it is reviewing its suppliers' supply chain management systems. It states in its Code of Conduct for Business Partners that suppliers are required to monitor their suppliers to ensure compliance with this code.</t>
  </si>
  <si>
    <t>(1) Ericsson (2020), "2020 Additional Disclosure", https://www.business-humanrights.org/sites/default/files/KnowTheChain%202020%20ICT%20Benchmark%20-%20Additional%20Disclosure%20-%20Ericsson.pdf, p. 11. 
(2)*Ericsson (2018) "Sustainability and Corporate Responsibility Report", https://www.ericsson.com/495ba6/assets/local/about-ericsson/sustainability-and-corporate-responsibility/documents/2018/sustainability-and-corporate-responsibility-report-2018.pdf, p. 180-181. 
*"2020 Additional Disclosure", p. 11.
(3)-(4) "2020 Additional Disclosure", p. 11.
(5)*"2020 Additional Disclosure", pp. 7 and 11.
* Ericsson (5 June 2019), "Ericsson Code of Conduct for Business Partners", https://www.ericsson.com/49d5cd/assets/local/about-ericsson/sustainability-and-corporate-responsibility/documents/supplier-code-of-conduct/ericsson-code-of-conduct-english.pdf, p. 5.</t>
  </si>
  <si>
    <t xml:space="preserve">(1) Not disclosed. 
(2) Not disclosed. [The company disclosed using the RBA’s VAP, which includes a review of relevant documents, such as working hour records, payroll, deductions and benefits. However it did not provide evidence of use of VAP in the past year, nor does it disclose details on what VAP entails.]
(3) Not disclosed. [The company discloses using the RBA’s VAP, which includes worker interviews in local languages but does not require that interviews be undertaken off-site. However it did not provide evidence of use of VAP in the past year, nor does it disclose details on what VAP entails.]
(4) Not disclosed. [The company discloses using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t>
  </si>
  <si>
    <t xml:space="preserve">(2)*Tokyo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 p. 31.
</t>
  </si>
  <si>
    <r>
      <t>Walmart discloses that it takes a risk-based approach to auditing its suppliers, and that audits are conducted against its Standards for Suppliers. It states that its responsible sourcing team have approved nine third-party audit programs.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RBA, and SMETA. On this basis, it is assumed that some suppliers are audited against these standards, which include a review of employment contracts, wage records and personnel files. 
(3) The company's suppliers are audited against (either) the SA 8000 auditing standard / the amfori BSCI auditing system / RBA / SMETA audits, which include interviews with managers as well as workers. However there is no indication that interviews are undertaken off-site. 
(4) The company audits suppliers against (either) the amfori BSCI auditing system / SMETA / RBA / SA 8000 standards, which include visits of production facilities. However, some of these audit programs require assessment of worker housing and others do not</t>
    </r>
    <r>
      <rPr>
        <sz val="11"/>
        <color theme="5"/>
        <rFont val="Calibri"/>
        <family val="2"/>
        <scheme val="minor"/>
      </rPr>
      <t xml:space="preserve">. </t>
    </r>
    <r>
      <rPr>
        <sz val="11"/>
        <rFont val="Calibri"/>
        <family val="2"/>
        <scheme val="minor"/>
      </rPr>
      <t xml:space="preserve">
(5) Walmart discloses that suppliers "have primary responsibility for monitoring compliance throughout their supply chains and correcting non-compliances, including in facilities producing product for Walmart."</t>
    </r>
  </si>
  <si>
    <t xml:space="preserve">Note: Walmart, "Responsible supply chains," https://corporate.walmart.com/esgreport/social#responsible-supply-chains. Accessed 24 September 2019. 
(1)-(4) Walmart, "Using our size and scale for positive change: auditing," https://corporate.walmart.com/responsible-sourcing/using-our-size-and-scale-for-positive-change. Accessed 24 September 2019. 
(5) Walmart, "Resources for Suppliers: Facility Expectations," https://corporate.walmart.com/responsible-sourcing/resources-for-suppliers. Accessed 24 September 2019. </t>
  </si>
  <si>
    <t xml:space="preserve">(1) Not disclosed.
(2) Not disclosed. [The company disclosed using the RBA’s Validated Audit Process (VAP), which includes a review of relevant documents, such as working hour records, payroll, deductions and benefits. However the company did not provide evidence of use of VAP in the past year, nor does it disclose details on what VAP entails.]
(3) Not disclosed. [The company uses the RBA’s VAP, which includes worker interviews in local languages but does not require that interviews be undertaken off-site. However it did not provide evidence of use of VAP in the past year, nor does it disclose details on what VAP entails.]
(4) Not disclosed. [The company uses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t>
  </si>
  <si>
    <t xml:space="preserve">(1)-(3) Not disclosed.
(4) Not disclosed. Analog Devices states that it verifies its conformance to the RBA Code by engaging third party auditors, verified by the RBA to conduct Validated Audit Programs at its manufacturing facilities. However, it does not disclose using this process to assess its suppliers. It also states that its Purchasing Council, along with its Subcontractor Management Organization oversees the work of one of its primary suppliers, Taiwan Semiconductor Manufacturing Company and its subcontractors in Asia. However, it does not disclose the qualifications of these bodies to detect forced labor risks.
(5) Not disclosed. 
</t>
  </si>
  <si>
    <t xml:space="preserve">(4) Analog Devices (undated), "Integrity and Ethical Behaviour", https://www.analog.com/en/about-adi/sustainability/governance-ethics/integrity-ethical-behavior-employees.html. Accessed 3 August 2019.
(5) Analog Devices (undated), "Ethics and Suppliers", https://www.analog.com/en/about-adi/sustainability/governance-ethics/ethics-suppliers.html. Accessed 3 September 2019.
</t>
  </si>
  <si>
    <t>(1) Not disclosed. Applied Materials states that the top 80% spend of its suppliers are required to complete a self-assessment to assess their compliance with the RBA Code of Conduct annually. It also states in its CSR report that 25% of its high-risk suppliers complete an audit in accordance with the RBA's Validated Assessment Program (VAP). However, it does not disclose the percentage of overall suppliers which its high risk suppliers makes up and it did not provide evidence of use of VAP in the past year.
(2) Not disclosed.
(3) Not disclosed. Applied Materials discloses that it uses the RBA's VAP audits, but does not provide further details on what they contain in relation to worker interviews, nor provide evidence of use of VAP in the past year.
(4) Not disclosed. It states that self-assessments are managed by a third party who also evaluates suppliers' responses and works with the company's team to identify high-risk suppliers. However, it does not disclose details on the expertise of auditors to detect forced labor risks. [It also states that for 25% of its high risk suppliers, the RBA's VAP is conducted by independent auditors. VAP conducts audits using an RBA approved audit firm with qualified auditors, with further quality assurance and verification undertaken by RBA. However the company did not provide evidence of use of VAP in the past year.]
(5) Not disclosed.</t>
  </si>
  <si>
    <t>(1) Not disclosed. The company states that it conducted 63 supplier audits in 2018 and that the number of audits it conducted had decreased "due to decreased audit capacity". However, it does not disclose the percentage of suppliers audited.
(2)-(5) Not disclosed.</t>
  </si>
  <si>
    <t>(1) Best Buy discloses that 144 audits were conducted in financial year 2019, 105 of which were conducted by third parties and 39 conducted by Best Buy. It also states that it has 169 non-US factories. Best Buy reports that it audits "approximately 75 percent of private label factories annually." 
(2) Not disclosed. 
(3) The company reports that every audit includes worker interviews. It also states that in the most recent fiscal year it "engaged 3,500 workers" (including off-site - either via interviews or surveys) which it uses to avoid the risks of retaliation. However, it is unclear to what extent the survey is part of its monitoring process.
(4) Best Buy reports that audits are conducted by audit firms qualified by RBA. Some may be conducted by Best Buy staff, and some by a third party. It does not disclose further detail on the qualifications of its auditors to detect forced labor.  
(5) The company reports that its suppliers had a 73% rate of practices compliance with the labor category of the RBA code, and 80% management compliance rate. It also states that it did not find child labor, forced labor, or freedom of association violations in the factories that it audited in 2019 but that if such a violation had been found, "it would be considered a priority violation — the highest severity audit finding — and would require escalation by the auditor and immediate attention by the vendor/factory."</t>
  </si>
  <si>
    <t>(4)-(5) BOE (2018), "Corporate Social Responsibility Report", https://cloud.waterdrop.cc/index.php/s/on48ZPc66XvsTOL/download, p. 42.</t>
  </si>
  <si>
    <t>1) Not disclosed. Cisco states in its 2018 Corporate Social Responsibility Report that every two years it commits to auditing 25 per cent of suppliers deemed to be high risk. It states that in 2018 it audited 60 supplier facilities, of which 47 were component supplier facilities and 13 were contract manufacturing partners. In its 2019 Corporate Social Responsibility Report it discloses the number of suppliers audited per supplier type and it states that it audits 25 per cent of its high risk component supplier facilities each year and that this covers 224,000 workers. However, it does not disclose the percentage of suppliers monitored annually and does not disclose what percentage of suppliers it deems to be high risk.
2) Not disclosed.
3) Cisco discloses that it uses the RBA's Validated Assessment Program (VAP) audits, which conduct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Cisco discloses a summary of its audit findings, including findings on freely chosen employment, discrimination and freedom of association at its suppliers in its CSR report.</t>
  </si>
  <si>
    <t>1)*Cisco Systems (May 2019), "2018 Corporate Social Responsibility Report", https://www.cisco.com/c/dam/assets/csr/pdf/CSR-Report-2018.pdf, p. 98.
*Cisco Systems (December 2019), "2019 Corporate Social Responsibility Report", https://www.cisco.com/c/dam/m/en_us/about/csr/csr-report/2019/_pdf/csr-report-2019.pdf, p. 120.
3)"2018 Corporate Social Responsibility Report", p. 98.
4)"2018 Corporate Social Responsibility Report", pp. 95 and 98.
5) "2018 Corporate Social Responsibility Report", pp. 101-103.</t>
  </si>
  <si>
    <r>
      <t>(1) Not disclosed. It states that in 2019 it expanded its monitoring template to include additional corporate social responsibility questions to align with RBA standards. It states that in 2019, 100 per cent of its "most strategic suppliers were evaluated" and that in 2020 its goal is to "extend supplier assessments to the remainder of its top suppliers representing 80 per cent of spend. However, it does not disclose the overall percentage of suppliers monitored in 2019 and its 2020 commitment is forward-looking.
(2) Not disclosed.
(3) Corning states that the number of workers interviewed in this process corresponds with RBA standards. While it may be referring to the RBA's VAP (which gives a formula for calculating the number of workers to be audited), this is unclear.
(4) Corning states: "[a]udits are conducted using Responsible Business Alliance (RBA) standard principles and performed by selected APSCA certified third-party auditors chosen from RBA’s approved audit firms, with reassessments to follow on a two-year cycle thereafter." It stat</t>
    </r>
    <r>
      <rPr>
        <sz val="11"/>
        <color theme="1"/>
        <rFont val="Calibri"/>
        <family val="2"/>
        <scheme val="minor"/>
      </rPr>
      <t>es that it has a "comprehensive audit program for its high risk strategic suppliers, including a specific focus on contract manufacturers where it has determined the risk of human trafficking in its supply chains to be the highest". It states that it has developed a matrix to identify high risk countries based on (i) the Amfori 6 factors and and (ii) a third-party tool, Risk Methods. However, it does not provide further detail on the qualification of the auditors to detect forced labor.</t>
    </r>
    <r>
      <rPr>
        <sz val="11"/>
        <rFont val="Calibri"/>
        <family val="2"/>
        <scheme val="minor"/>
      </rPr>
      <t xml:space="preserve">
(5) Not disclosed.</t>
    </r>
  </si>
  <si>
    <r>
      <t xml:space="preserve">(1) Not disclosed. Dell discloses that it has audited 97% of its high risk suppliers over the past two years. It reports that a total of 1865 factories have been risk assessed, and 334 were audited. It does not disclose how it defines "high risk suppliers".
(2) Not disclosed. 
(3) </t>
    </r>
    <r>
      <rPr>
        <sz val="11"/>
        <color theme="9"/>
        <rFont val="Calibri"/>
        <family val="2"/>
        <scheme val="minor"/>
      </rPr>
      <t>Dell reports that 14,000 workers were interviewed as part of its supplier audits in 2018.</t>
    </r>
    <r>
      <rPr>
        <sz val="11"/>
        <rFont val="Calibri"/>
        <family val="2"/>
        <scheme val="minor"/>
      </rPr>
      <t xml:space="preserve">
(4) Dell discloses that supplier audits are carried out by Dell or by third parties. It further discloses in its modern slavery statement that audits are carried out by RBA certified third party entities. It additionally reports that RBA auditors are trained on code requirements, worker inteview skills, and "particularly for forced labor or other labor issues that workers may be reticent to discuss." Furthermore, the company uses the RBA’s VAP, i.e. it conducts audits using an RBA approved audit firm with qualified auditors, with further quality assurance and verification undertaken by RBA.”
(5) Dell discloses that in 2018 it identified 16 sites where workers had been charged recruitment fees. </t>
    </r>
    <r>
      <rPr>
        <sz val="11"/>
        <color theme="9"/>
        <rFont val="Calibri"/>
        <family val="2"/>
        <scheme val="minor"/>
      </rPr>
      <t>It also discloses the results of its findings from RBA audits carried out in 2018, including how suppliers scored on freely chosen employment protections, anti-discrimination policies and freedom of association. This includes findings per commodity, such as batteries, parts/components, storage and servers, and sub-tier suppliers, and includes a comparions over time (2017 findings).</t>
    </r>
  </si>
  <si>
    <t>(1) *Dell (July 2019), "Statement Against Slavery and Human Trafficking",  https://i.dell.com/sites/doccontent/corporate/corp-comm/en/Documents/dell-california-trafficking.pdf, p. 2.
*Dell (2019), "Supply Chain Sustainability Progress 2018 Annual Report," https://corporate.delltechnologies.com/content/dam/delltechnologies/assets/corporate/pdf/progress-made-real-reports/scs-report-2018.pdf, p. 3. Accessed 3 January 2020. 
(3) Dell (2020), "Additional Disclosure," https://www.business-humanrights.org/sites/default/files/KnowTheChain%202020%20ICT%20Benchmark%20-%20Additional%20Disclosure%20-%20Dell.pdf. Accessed 3 February 2020. 
(4)*Dell (revised December 2017), "Dell Supplier Principles", https://i.dell.com/sites/doccontent/corporate/corp-comm/en/Documents/dell-supplier-principles.pdf, p. 5.
*"Statement Against Slavery and Human Trafficking", p. 2.
*Dell (2020), "Additional Disclosure." 
(5)*"Statement Against Slavery and Human Trafficking", p. 1. 
*Dell (2018), "Supply Chain Sustainability Progress", https://corporate.delltechnologies.com/content/dam/delltechnologies/assets/corporate/pdf/progress-made-real-reports/scs-report-2018.pdf, p. 34-39.</t>
  </si>
  <si>
    <t>(1) Not disclosed. Hexagon discloses undertaking 90 supplier audits in 2018, "focusing on social risk criteria in risk countries or risk industries". However, it does not disclose the percentage of overall suppliers audited.
(2)-(3) Not disclosed.
(4) Not disclosed. It discloses that "third party assessment is used in cases where an issue cannot be verified directly with the supplier." However, it does not provide evidence of qualification of the auditor to detect forced labor risks.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(5) Not disclosed.</t>
  </si>
  <si>
    <t>(1) Foxconn states in its 2020 Additional Disclosure that "[s]uppliers are categorized and monitored according to their CSR risks. For suppliers with high risk, an annual audit will be conducted in order to help them to reduce CSR risks. Those monitored/audited electronic components suppliers account for 80% of Foxconn total transaction value."
(2)-(4) Not disclosed.
(5) Foxconn discloses that of the 548 audits carried out in 2018, it did not find any "significant negative impact (such  as  forced  labor,  abuse  of  labor,  child  labor  and  violation  of  human  rights)." However, it does not disclose further details.</t>
  </si>
  <si>
    <t xml:space="preserve">(1) Foxconn (2020), "2020 Additional Disclosure", https://www.business-humanrights.org/sites/default/files/KTC%20ICT%20Benchmark%20Additional%20Disclosure%202020%20-%20Foxconn.pdf, p. 8.
(5) "Social and Environmental Responsibility Report", p. 41. </t>
  </si>
  <si>
    <t xml:space="preserve">(1) Not disclosed. HP discloses that it conducted 17 initial audits, 45 follow-up audits, and 55 full re-audits in 2018. It is not clear what percentage of the company's suppliers, or percentage of supplier spend that this covers.
(2) Not disclosed. The company reports conducting one unannounced audit in 2019 and does not disclose a percentage. In 2017 the company did not undertake unannounced audits, noting that 0% of its suppliers required an unannounced audit.
(3) HP discloses that during audits in 2017 it conducted interviews with 2,251 workers, 1,094 of which were male and 1,158 of which were female. 
(4) The company uses the RBA’s Validated Assessment Program (VAP), i.e. it conducts audits using an RBA approved audit firm with qualified auditors, with further quality assurance and verification undertaken by RBA.
(5) The company discloses that labor violations comprised 35% of major non-conformances identified with its supplier code of conduct in 2018. It also discloses that it identified eight "immediate priority findings" in 2018 (the most serious non-conformances) including four instances of recruitment-related fees and two issues of passport retention. 
HP also discloses rates of conformance of sites audited, with an 82% rate of conformance for risks of forced labor in 2018. </t>
  </si>
  <si>
    <t xml:space="preserve">(4) Infineon Technologies (March 2019), "Slavery and Human Trafficking Statement," https://www.infineon.com/dgdl/Infineon+Slavery+and+Human+Trafficking+Statement_March+2019.pdf?fileId=5546d461694c91a7016981d611190012. Accessed 10 October 2019. </t>
  </si>
  <si>
    <r>
      <t>Micron states in its 2017 Sustainability Report that it uses VAP audits. While in its 2019 Sustainability Report it does not disclose that it uses such audits, in 2020 it sent evidence of use of VAP for supplier audits.
(1)-(2)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[Micron states that some audits and visits are conducted by an internal Micron team</t>
    </r>
    <r>
      <rPr>
        <sz val="11"/>
        <color theme="5"/>
        <rFont val="Calibri"/>
        <family val="2"/>
        <scheme val="minor"/>
      </rPr>
      <t xml:space="preserve">, </t>
    </r>
    <r>
      <rPr>
        <sz val="11"/>
        <rFont val="Calibri"/>
        <family val="2"/>
        <scheme val="minor"/>
      </rPr>
      <t xml:space="preserve">but provides no further information on their qualification. It states that on-site supplier audits are also led by Global Quality through a collaboration with Global Procurement and technical stakeholders. It does not provide evidence that auditors are qualified to detect forced labor risks.] 
(5) Not disclosed. 
</t>
    </r>
  </si>
  <si>
    <t>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(3)-(4)*"2017 Sustainability Report", p. 23. 
*Micron (3 May 2019), "Supplier Quality Requirements Document", https://www.micron.com/-/media/client/global/documents/general/about/sqrd.pdf?la=en, p. 15.
*"Accelerating Sustainability: 2019 Sustainability Report".</t>
  </si>
  <si>
    <r>
      <t xml:space="preserve">(1) Not disclosed. Microsoft reports that in financial year 2019 it completed 652 audits of 423 factories (however the total number of first-tier factories is unclear). It further states that this includes 211 third party audits and 263 corrective action audits. However, the company does not disclose the percentage of suppliers audited. 
(2)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The company also reports that its teams provide training to third-party auditors "to help them sharpen their SEA knowledge and auditing skills." It states that it has conducted training for auditors in China in May 2019, including a total of 87 third party auditors. It states that the training sessions focused on its SEA audit requirements, including how to perform audits, conduct meetings, and collect evidence against audit criteria. 
[Microsoft reports that its labor and ethics auditors, for its Social and Environmental Accountability audit program, must be an RBA-approved auditor, or a certified auditor, or have completed training in SA8000. It does not disclose further detail on the qualifications of the auditors in relation to forced labor expertise.]
(5) Microsoft discloses that in financial year 2019, it identified six serious and 47 major findings relating to freely chosen employment. This included five serious incidents related to payment of recruitment fees, and 23 major incidents in the same category. The company discloses one serious finding related to retention of identification documents. Other findings related to forced overtime, contractual relationship, and restriction of freedom of movement. Additionally, </t>
    </r>
    <r>
      <rPr>
        <sz val="11"/>
        <color theme="9"/>
        <rFont val="Calibri"/>
        <family val="2"/>
        <scheme val="minor"/>
      </rPr>
      <t xml:space="preserve">Microsoft states that 22 of the non-conformances were identified at suppliers in China. </t>
    </r>
    <r>
      <rPr>
        <sz val="11"/>
        <rFont val="Calibri"/>
        <family val="2"/>
        <scheme val="minor"/>
      </rPr>
      <t xml:space="preserve">
Microsoft also discloses a breakdown of audit data which can be filtered by country. </t>
    </r>
  </si>
  <si>
    <t xml:space="preserve">(1) Microsoft (2019), "Devices sustainability at Microsoft," https://aka.ms/devicessustainability, p. 54. Accessed 9 October 2019. 
(3) Microsoft (2019), "Devices sustainability at Microsoft," p. 54. 
(4) *Microsoft (2019), "Devices sustainability at Microsoft," p. 56 and 74. 
*Microsoft (2019), "Devices sustainability at Microsoft," p. 54. 
(5) *Microsoft (2019), "Devices sustainability at Microsoft," p. 72. 
*Microsoft, "Microsoft responsible sourcing: non-conformance data," https://msit.powerbi.com/view?r=eyJrIjoiZDQ0NGEwNWMtMjM3MC00YTM4LWJhNDMtMDU0YjY4NjQ4YTM0IiwidCI6IjcyZjk4OGJmLTg2ZjEtNDFhZi05MWFiLTJkN2NkMDExZGI0NyIsImMiOjV9. Accessed 14 October 2019. 
</t>
  </si>
  <si>
    <t>(1) Not disclosed. Nintendo discloses carring out on-site inspections at 19 production sites of its suppliers. However, it does not disclose the percentage of suppliers audited.
(2)-(3) Not disclosed.
(4) Nintendo discloses that its audits are carried out both by Nintendo employees and by external auditors and that it provides "continuous training of new members who conduct on-site inspections (including a certification program for employees performing on-site inspections)". It states in its 2020 Additional Disclosure that it "uses an accredited third-party auditing organization with extensive experience related to the detection and assessment of forced labor" and that the auditors used can communicate in the local language of the facilities being audited.
(5) Not disclosed. The company discloses that through on-site inspections and third-party audits it identified risks of "labor management and practices", and health and safety but it does not provide additional detail on these findings and it is unclear whether this includes findings on forced labor.</t>
  </si>
  <si>
    <t>(1) Not disclosed. NVIDIA discloses conducting a risk assessment on 100% of all strategic suppliers but it does not disclose what percentage of its total suppliers this makes up. It also discloses requiring its suppliers in the top 80% of its spend to complete self-assessment questionnaires.
(2) Not disclosed.
(3) NVIDIA discloses that it uses the RBA's Validated Assessment Program (VAP) audits, which include worker interviews totaling at least the square-root of the total production and/or service workforce on site.
(4) The company is an RBA Full Member, and as such is required to audit 25% of high-risk major suppliers (may include own facilities) using an RBA approved audit firm or an RBA administered audit. [However, the company does not provide further details on the qualifications of the auditors to detect forced labor. ] The company uses the RBA’s VAP, i.e. it conducts audits using an RBA approved audit firm with qualified auditors, with further quality assurance and verification undertaken by RBA.
(5) Not disclosed. The company does not disclose any general audit findings including any violations revealed.</t>
  </si>
  <si>
    <t xml:space="preserve">(1) Qualcomm reports that 80% of its suppliers have completed an RBA Validated Audit Process in the last two years.
(2)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Qualcomm also reports that four of its employees are trained as RBA Labor and Ethics Lead auditors. 
(5) Not disclosed. </t>
  </si>
  <si>
    <r>
      <t xml:space="preserve">(1) Samsung reports that it conducted on-site audits of 407 suppliers in 2018 and 92 third-party audits. The company also states that it has approximately 2,400 suppliers. </t>
    </r>
    <r>
      <rPr>
        <sz val="11"/>
        <color theme="9"/>
        <rFont val="Calibri"/>
        <family val="2"/>
        <scheme val="minor"/>
      </rPr>
      <t>In its 2020 additional disclosure it reports that it audited 20.88% of its first-tier suppliers in 2018.</t>
    </r>
    <r>
      <rPr>
        <sz val="11"/>
        <rFont val="Calibri"/>
        <family val="2"/>
        <scheme val="minor"/>
      </rPr>
      <t xml:space="preserve">
[In relation to third-party audits, the company states that it has conducted audits based on RBA criteria on 306 suppliers cumulatively since 2013.] 
(2) Samsung reports that third-party audits conducted on its suppliers are unannounced. </t>
    </r>
    <r>
      <rPr>
        <sz val="11"/>
        <color theme="9"/>
        <rFont val="Calibri"/>
        <family val="2"/>
        <scheme val="minor"/>
      </rPr>
      <t xml:space="preserve">It reports that 92 third-party audits were conducted in 2018, equating to 3.85% of first-tier suppliers. </t>
    </r>
    <r>
      <rPr>
        <sz val="11"/>
        <rFont val="Calibri"/>
        <family val="2"/>
        <scheme val="minor"/>
      </rPr>
      <t xml:space="preserve">
(3) The company reports that the square root of the total employees for each supplier are interviewed as part of audits. 
(4) Samsung states that on-site audits are led by RBA-certified auditors, and an independent auditor "separate from the procurement organization within Samsung Electronics." It also states that "in order to cultivate qualified internal auditors who can supervise the working environments all times, we invite...employees to the process of RBA Labor &amp; Ethics training programme." However, it is unclear whether Samsung auditors have taken up these training programs.
(5) Samsung discloses that it discovered passport retention, recruitment fee payments, and non-conformances related to workers' living conditions following an inspection of supplier operations in Malaysia. It also discloses working hour violations in some Southeast Asian countries "for which we sharply expanded the number of third-party audit targets in 2018." The company also discloses compliance rates of its suppliers per item, including a 95% compliance rate on labor and human rights.</t>
    </r>
  </si>
  <si>
    <t>(1) *Samsung (2019), "Sustainability Report 2019", https://images.samsung.com/is/content/samsung/p5/uk/pdf/SustainabilityReport2019v2-en.pdf, p. 96. Accessed 18 September 2019. 
*Samsung (2020) "Additional Disclosure," https://www.business-humanrights.org/sites/default/files/2020-02%20KnowTheChain%20Addional%20Disclosure%20-%20Samsung.pdf, p. 15. Accessed 7 February 2020. 
(2) *Samsung (2020) "Additional Disclosure," p. 15.
(3-4) Samsung (2019), "Sustainability Report 2019", p. 96.
*Samsung, "Responsible Labor Practice", https://www.samsung.com/uk/aboutsamsung/sustainability/responsible-labor-practice/. Accessed 18 September 2019. 
(5) *Samsung (2019), "Modern Slavery Act Statement 2018", https://images.samsung.com/is/content/samsung/p5/uk/pdf/SEUK_Modern_Slavery_Statement_2018_Signed_0407.pdf, p. 7. Accessed 12 September 2019. 
*Samsung (2019), "Sustainability Report 2019", p. 97.</t>
  </si>
  <si>
    <t xml:space="preserve">(1)-(2)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[SK Hyinx discloses that its own employees “or a professional organization designated by SK Hynix” may monitor suppliers for “full compliance” with its Supplier Code of Conduct.” It discloses using the RBA’s VAP, which conducts audits using an RBA approved audit firm with qualified auditors, with further quality assurance and verification undertaken by RBA. However, it did not provide evidence of use of VAP in the past year, nor does it disclose details on what VAP entails.]
(5) The company discloses the "ratio of labor &amp; human rights assessment for past 3 years" to be 38.5% and the "ratio of labor &amp; human rights risks identified" to be 3.9%. However, it does not provide details of the violations revealed. </t>
  </si>
  <si>
    <t xml:space="preserve">(1-2)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Not disclosed. </t>
  </si>
  <si>
    <t>(1) Not disclosed. In its 2018 report TSMC states that 33 of its suppliers completed an internal audit (exceeding its target of 30 critical suppliers) and that the achievement rate for serious violation improvement reached 90.9% (exceeding its target of 80%) but it fails to disclose the percentage of suppliers audited.
(2) Not disclosed.
(3) Not disclosed. [The RBA's Validated Assessment Program (VAP) audits include worker interviews depending on the size of the size of the factory (with 20 worker interviews as a minimum). Whereas the company previously made its use of the VAP clear, its most recent report does not disclose a use of VAP.]
(4) TSMC states that it partly uses internal auditing and partly uses RBA-accredited auditors to assess suppliers' sustainability. However, it does not disclose further details on their qualifications, such as expertise in indentifying forced labor risks. [Whereas the company previously made its use of the RBA's Validated Assessment Program (VAP) clear, its most recent report does not disclose a use of VAP.]
(5) In its 2018 report the company states that out of the 74 suppliers audited by the TSMC Audit Team, the average score was 78 and there were no serious violations and out of the 33 suppliers audited by third party audit, the improvement rate for serious violdations was 90.9%. However, it does not disclose any data on the details of violations. It also states that it conducted a quarterly audit on "supplier's employees that work at TSMC factory sites for 7 consecutive days and other labor issues". It states that the number of workers working under these conditions has dropped by 51% since 2017. However, it is unclear whether this data relates to its supply chains. [In its 2016 report the company discloses a summary of audit scores, average non-compliances and most commonly found non-compliances, namely working hours, employment fees, labor health regulations, fire protection, climate change response and earthquake protection.]</t>
  </si>
  <si>
    <t xml:space="preserve">(1)-(5) *TSMC (2018), "TSMC Corporate Social Resonsibility Report", https://www.tsmc.com/download/csr/2018_tsmc_csr_report_published_May_2019/english/pdf/e_all.pdf, p. 76.
*TSMC (24 May 2017), "TSMC 2016 Corporate Social Responsibility Report", https://www.tsmc.com/download/csr/2017_tsmc_csr/english/pdf/e_all.pdf, p. 52. </t>
  </si>
  <si>
    <t>(1) Ericsson discloses that in 2018, 176 Code of Conduct audits were performed on its high-risk suppliers and that those audited were located in over 50 countries. It states that it “addressed” 98% of all suppliers in the 90% supplier spend and that it plans to increase this to 100% in 2020.
(2) Not disclosed. Ericsson states that it "does not perform non-scheduled visits unless there are special circumstances, as the company wants to promote trust, collaborating with its suppliers to improve" but that it "reserves the right to do it, as it is included in the agreements". It does not disclose a percentage of unannounced audits conducted.
(3) Ericsson states: "Worker interview sample size for full audits is as a standard for a two-day audit (factory site) 20 employees. On a one-day audit (non-manufacturing site, service provider), 10% of total employees or 10 will be interviewed, whichever is lesser, but minimum 3."
(4) Ericsson states in its 2020 Additional Disclosure: "[t]he Code of Conduct audits are performed by external party Intertek, with a broad experience in auditing the technology industry for the Corporate Social Responsibility area, including the topic of Human Rights, and a range of forced labor questions are included in the audits and with a large pool of auditors globally. As a compliment, the wider Contract Compliance audits are performed by internal Ericsson auditors (about 30 per year), by experienced auditors certified through an internal Ericsson certification process, also covering the Human Rights area". While it states that forced labor is included in audits, it does not disclose that auditors have expertise to detect forced labor.
(5) [Ericsson provides a graphic representing a 75% conformance, 9% warning and 16% critical rate of its audited suppliers.] It also provides a graphic to represent disaggregated supplier performance after follow-up, including on employment contracts, working hours and wages, forced labor and supply chain management.</t>
  </si>
  <si>
    <t xml:space="preserve">(1) and (5) Ericsson (2018) "Sustainability and Corporate Responsibility Report", https://www.ericsson.com/495ba6/assets/local/about-ericsson/sustainability-and-corporate-responsibility/documents/2018/sustainability-and-corporate-responsibility-report-2018.pdf, p. 180.
(2)-(5) Ericsson (2020), "2020 Additional Disclosure", https://www.business-humanrights.org/sites/default/files/KnowTheChain%202020%20ICT%20Benchmark%20-%20Additional%20Disclosure%20-%20Ericsson.pdf, p. 12. </t>
  </si>
  <si>
    <t xml:space="preserve">The company assesses "social risks, including human rights and forced labor" at suppliers, through supplier self-assessments. Some of those are "validate[d] ... with audits focused on labor risks". The company notes that "in 2018, TI validated SAQ responses for specific labor risk factors." It also audits high-risk suppliers.
(1) Not disclosed. The company states it "required about 400 supplier assessments in 2018 and 100% were completed." It also notes it has about 11,000 suppliers in total. However, it is unclear whether the company is referring to self-assessments only or whether it is referring to audits.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the VAP is carried out by "independent, third-party auditors specially trained in social and environmental auditing and the VAP audit protocol." However it did not provide evidence of use of VAP in the past year, nor does it disclose details on what VAP entails.]
(5) Not disclosed. </t>
  </si>
  <si>
    <t>Note: Texas Instruments (May 2019), "Anti-Human Trafficking Statement", http://www.ti.com/lit/ml/sszo047b/sszo047b.pdf, p. 2. Accessed 9 October 2019. 
(1), (3) and (4) Anti-Human Trafficking Statement", p. 2.</t>
  </si>
  <si>
    <t>(1) Not disclosed. Tokyo Electron discloses surveying key procurement suppliers accounting for more than 80% spend in 2019. However, this relates to self-assessments only. The company also states that it conducts on-site audits every three years for “suppliers who manufacture important components and at suppliers where quality issues have been found” but it does not disclose the percentage of suppliers audited.
(2)-(4) Not disclosed. 
(5) The company discloses that no ethical risks such as to human rights or forced labor were found in fiscal year 2019. However, it does not provide further details.</t>
  </si>
  <si>
    <t xml:space="preserve">(1)*Tokyo Electron (undated), "Supply Chain Management", https://www.tel.com/csr/procurement/supply-chain-management/. Accessed 12 September 2019. 
*Tokyo Electron (undated), "Supply Chain Communication", https://www.tel.com/csr/procurement/supply-chain-communication/. Accessed 12 September 2019.
(5) Tokyo Electron (undated), "TEL's CSR", https://www.tel.com/csr/telcsr/. Accessed 12 September 2019. </t>
  </si>
  <si>
    <t xml:space="preserve">(1) Western Digital states that annually, it audits 80% of its supply chain purchases. It also states that those suppliers must undergo a VAP audit every two years.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it uses the RBA’s VAP, i.e. that it conducts audits using an RBA approved audit firm with qualified auditors, with further quality assurance and verification undertaken by RBA. However it did not provide evidence of use of VAP in the past year, nor does it disclose details on what VAP entails.]
(5) Not disclosed. </t>
  </si>
  <si>
    <t xml:space="preserve">(1)-(3) Amazon (2019), "Amazon Supply Chain Standards Manual," https://d39w7f4ix9f5s9.cloudfront.net/ba/73/23a785f24c809ee05445d5ab623f/supplier-manual-5sep2019-final.pdf, p. 8, 11 and 21. Accessed 16 October 2019. </t>
  </si>
  <si>
    <t>(1) Amphenol (undated), "Amphenol Supplier Code of Conduct", https://www.amphenol.com/pdfs/APH_Supplier_Code_of_Conduct.pdf, p. 9. 
(3) "Amphenol Supplier Code of Conduct", p. 1.</t>
  </si>
  <si>
    <r>
      <t xml:space="preserve">(1) Apple reports that it partners with suppliers to develop corrective action plans. It reports that it may work with suppliers on the ground for the following months and providing them with tools and training to improve. 
(2) The company states that once the action plan has been completed, it conducts an on-site verification of improvements. 
(3) Apple reports that suppliers unwilling or unable to improve may be removed from its supply chains. </t>
    </r>
    <r>
      <rPr>
        <sz val="11"/>
        <color theme="9"/>
        <rFont val="Calibri"/>
        <family val="2"/>
        <scheme val="minor"/>
      </rPr>
      <t xml:space="preserve">The company also states that to date, 20 manufacturing facilities have been removed from its supply chains. </t>
    </r>
    <r>
      <rPr>
        <sz val="11"/>
        <rFont val="Calibri"/>
        <family val="2"/>
        <scheme val="minor"/>
      </rPr>
      <t xml:space="preserve">
(4) The company outlines the corrective action process for repayment of recruitment-related fees with its suppliers, when such a violation is identified through one of its specialized bonded labor audits. </t>
    </r>
    <r>
      <rPr>
        <sz val="11"/>
        <color theme="9"/>
        <rFont val="Calibri"/>
        <family val="2"/>
        <scheme val="minor"/>
      </rPr>
      <t xml:space="preserve">The supplier is notified of the violation; the supplier signs probation and repayment terms; the supplier submits a repayment plan to Apple for approval; the supplier makes the repayment to the worker; and a third-party auditor verifies the payment at the supplier site. </t>
    </r>
  </si>
  <si>
    <t>(1) Not disclosed. The company previously disclosed that it identified risks are communicated to suppliers via non-conformity reports and tracked internally in a central database ("ASML Issue Resolution System"). However, this information is no longer available.
(2) Not disclosed. 
(3) Not disclosed. [In 2018, the company disclosed on its website that its contracts may be terminated in case of repeated non-compliances; however this information seems no longer to be available]. The company does not disclose the potential consequences for suppliers that do not implement corrective actions to remedy the violations.  
(4) Not disclosed.</t>
  </si>
  <si>
    <t>(1)-(4)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*Sustainable suppliers, accessed 27 December 2017: https://www.asml.com/-sustainable-suppliers/en/s48360?dfp_fragment=stakeholders_3</t>
  </si>
  <si>
    <t xml:space="preserve">(1)-(3) Best Buy (2019), "Corporate Responsibility &amp; Sustainability Report," https://corporate.bestbuy.com/wp-content/uploads/2019/06/FY19-full-report-FINAL-1.pdf, pp. 41-42. Accessed 23 September 2019.  </t>
  </si>
  <si>
    <r>
      <t>1) Cisco uses the RBA’s Validated Audit Process (VAP), which includes corrective action plans with elements such as policy/procedure changes and training. It is also a RBA (Full) Member, and as such is required to audit 25% of high-risk major suppliers (this may include own facilities) and submit to the RBA corrective action progress reports. It further  states that it helps to support suppliers to make improvements and address specific audit findings by directing them to use the RBA Learning Academy.</t>
    </r>
    <r>
      <rPr>
        <sz val="11"/>
        <color theme="5"/>
        <rFont val="Calibri"/>
        <family val="2"/>
        <scheme val="minor"/>
      </rPr>
      <t xml:space="preserve">
</t>
    </r>
    <r>
      <rPr>
        <sz val="11"/>
        <rFont val="Calibri"/>
        <family val="2"/>
        <scheme val="minor"/>
      </rPr>
      <t xml:space="preserve">2) The company uses the RBA’s VAP, which includes closure audits on priority issues such as forced labor or bonded labor.
3) Cisco states in its Statement on the Prevention of Slavery and Human Trafficking that it uses supplier scorecards in the process of implementing corrective action plans and that where its standards are not met, it "may" terminate their relationship. It states in its 2019 Corporate Social Responsibiliy Report that if a supplier consistently fails to comply with its policies, it "may discontinue the relationship".
4) In its Statement on the Prevention of Slavery and Human Trafficking Cisco states that corrective actions may include the return of passports or reimbursement of paid recruitment fees. Cisco discloses an example where workers in China had paid medical exam fees and foreign migrant workers had paid "excessive recruitment fees". It further details that in one case it "commissioned a thorough investigation to assess the supplier’s conformance to Cisco’s Code, local laws, and international standards on ethical recruitment and employment". It states that this process identified workers who had paid fees, that those fees were immediately reimbursed to workers and that it </t>
    </r>
    <r>
      <rPr>
        <sz val="11"/>
        <color theme="9"/>
        <rFont val="Calibri"/>
        <family val="2"/>
        <scheme val="minor"/>
      </rPr>
      <t xml:space="preserve">provided localized training to suppliers and labor recruitment agencies. </t>
    </r>
  </si>
  <si>
    <t xml:space="preserve">(1) Corning states that a key part of its supplier assessment is the development of corrective action plans to remedy non-compliances identfiied. It states that these plans are created by Corning in collaboration with its third-party auditors and with the supplier's corporate social responsibility lead and senior management and that corrective action plans include timeframes. Where suppliers are deemed to have not made sufficient progress, it states that outcomes can include special programs to remedy compliance problems, warning letters, stop-work notices or termination of working agreements.
(2) Corning states that its suppliers will be subject to frequent progress reviews when working with a corrective action plan and that corrective action plans for the highest risk suppliers are reviewed by senior corporate leadership including its Corporate Risk Council. It states that it conducts follow-up meetings with suppliers either daily or weekly to assess their progress against remediation plans and that this is managed by certified in-house auditors. It states that this process is finalised however, by third-party auditors.
(3) Corning states that it reserves the right to terminate supplier relationships where corrective action plans are either not followed [or are inappropriate in the circumstances]. It states that other possible outcomes include the implementation of projects to remedy compliance problems, warning letters, third-party investigation and stop-work notices.
(4) Not disclosed. Corning does not disclose details of a corrective action plan in practice.
</t>
  </si>
  <si>
    <t>(1) Dell discloses that it may undertake "frequent onsite compliance auditing at Supplier's expense". It discloses collaborating with industry peers through the Responsible Labor Initiative by using the Fair Hiring Initiative to address identified risks in the supply chain to drive accountability and corrective actions with suppliers." The company states that the social and environmental responsibility team work with suppliers "to determine the root cause, provide targeted capability building and monitor corrective action plans to closure." It also states that timeliness and completeness of corrective action plans are measured in supplier quarterly business reviews. 
(2) The company reports that suppliers are required to address non-compliances through developing corrective action plans, and states that audit findings remain open until they have been verified through closure audits. 
(3) Dell reports that if issues are not resolved within agreed time frames "they may be escalated for additional support or impact future business with a supplier." 
(4) [Dell discloses that it identified 16 supplier sites in which workers were charged recruitment fees and worked with their suppliers to return $825,000 USD in fees to workers.] In its sustainability report, it discloses that in one instance it discovered fees were being charged at a sub-tier supplier. It reports that in order to build the factory's capabilities to address the findings, it collaborated with the Fair Hiring Initiative to provide training for factory management and labor agents on the risks of forced labor and unethical recruitment practices. It states that the factory has successfully completed a corrective action plan "and a closure audit verified the issue has been remediated."</t>
  </si>
  <si>
    <t xml:space="preserve">(1) *Dell (revised December 2017), "Dell Supplier Principles", https://i.dell.com/sites/doccontent/corporate/corp-comm/en/Documents/dell-supplier-principles.pdf, p. 5.
*Dell (July 2019), "Statement Against Slavery and Human Trafficking",  https://i.dell.com/sites/doccontent/corporate/corp-comm/en/Documents/dell-california-trafficking.pdf, p. 2.
*Dell (2020), "Additional Disclosure," https://www.business-humanrights.org/sites/default/files/KnowTheChain%202020%20ICT%20Benchmark%20-%20Additional%20Disclosure%20-%20Dell.pdf. Accessed 3 February 2020. 
(2) Dell (2019), "Supply Chain Sustainability Progress 2018 Annual Report," https://corporate.delltechnologies.com/content/dam/delltechnologies/assets/corporate/pdf/progress-made-real-reports/scs-report-2018.pdf, p. 34. Accessed 3 January 2020.
(3)  Dell (2019), "Supply Chain Sustainability Progress 2018 Annual Report," p. 40. 
(4) [*Dell (July 2019), "Statement Against Slavery and Human Trafficking", p. 1.]
*Dell (2019), "Supply Chain Sustainability Progress 2018 Annual Report," p. 40. </t>
  </si>
  <si>
    <r>
      <t>(1) In any case of non-compliance the company states that its suppliers are required to produce a detailed corrective action plan within 30 days of discovery of any non-conformance which outlines the steps it will take to resolve the issue. The company then reviews this corrective action plan and either approves it or requires amendments.
(2) The company states that it verifies the implementation of corrective action plans through audits carried out by either company employees or third-party auditors who will re-examine the initial finding through a site visit. It also requires suppliers in high-risk locations to provide monthly reporting on key performance indicators including working hours and the employment of vulnerable worker groups.
(3) Not disclosed.</t>
    </r>
    <r>
      <rPr>
        <sz val="11"/>
        <color theme="5"/>
        <rFont val="Calibri"/>
        <family val="2"/>
        <scheme val="minor"/>
      </rPr>
      <t xml:space="preserve"> </t>
    </r>
    <r>
      <rPr>
        <sz val="11"/>
        <rFont val="Calibri"/>
        <family val="2"/>
        <scheme val="minor"/>
      </rPr>
      <t xml:space="preserve">The company states that if a supplier fails to meet its requirements in terms of preventing risks of forced labor and human trafficking in its supply chains or has a critical finding this will have a direct impact on business awards. In any instance of non-compliance each supplier receives “a significant penalty” in their SER scorecard which directly influences the company’s procurement relationships with suppliers. It further states that violations of the company policies "may result in disciplinary action, up to and including termination." However, the company does not disclose that termination will occur only where corrective actions aren't taken. In its 2020 additional disclosure, the company states that as a first step, it works with suppliers to improve labor conditions. It states that it adheres to the UNGP approach of using company leverage to incentivize suppliers to prevent, mitigate or remediate human rights impacts, but does not clarify consequences taken in cases of repeated non-confirmance. 
(4) HPE discloses that it received allegations regarding labor abuses at a supplier in China. It states that it conducted an unannounced investigation at the supplier and that its senior procurement team engaged with the supplier management to communicate the improvements that it required. </t>
    </r>
    <r>
      <rPr>
        <sz val="11"/>
        <color theme="9"/>
        <rFont val="Calibri"/>
        <family val="2"/>
        <scheme val="minor"/>
      </rPr>
      <t>It states it "commissioned a third party to review findings, assess root causes, co-create an improvement plan with supplier management; help supplier management engage with their workers, facilitate improvements and training, and monitor supplier improvements and performance, including regular check-ins with workers to ensure the improvements impact their experience."</t>
    </r>
  </si>
  <si>
    <t xml:space="preserve">(1) Hexagon discloses that where suppliers fail to comply with its compliance requirements, it “engages with the supplier and conducts an impact assessment to understand the root cause”. It states that “appropriate follow-up actions consist of taking suitable actions to ensure that the issue will not be repeated”.
(2) Not disclosed. 
(3) Not disclosed. The company discloses that where “infringements are deemed significant and intentional, Hexagon will terminate the supplier contract and will seek a sourcing alternative”. However, it appears as though it immediately terminates supplier relationships, rather than terminating them after repeated failure to implement corrective action plans.
(4) Not disclosed. </t>
  </si>
  <si>
    <r>
      <t xml:space="preserve">(1) Intel discloses that suppliers must draft comprehensive corrective action plans to address audit findings. It also uses the RBA’s Validated Audit Process (VAP), which includes corrective action plans with elements such as policy/procedure changes and training.
(2) The company uses the RBA’s VAP, which includes closure audits on priority issues such as forced labor or bonded labor. Intel states that it monitors progress until the issues are resolved. It also states that it meets with suppliers to validate prevention practices. 
(3) The company reports that when suppliers are not sufficiently implementing corrective actions, or their actions do not result in sustainable change, it </t>
    </r>
    <r>
      <rPr>
        <sz val="11"/>
        <color theme="9"/>
        <rFont val="Calibri"/>
        <family val="2"/>
        <scheme val="minor"/>
      </rPr>
      <t xml:space="preserve">works with the supplier to implement a "get well action plan". </t>
    </r>
    <r>
      <rPr>
        <sz val="11"/>
        <rFont val="Calibri"/>
        <family val="2"/>
        <scheme val="minor"/>
      </rPr>
      <t xml:space="preserve">It additionally states that if satisfactory progress is not made, it is prepared to take further action "such as not awarding new business until issues are resolved, placing the supplier on a 'conditional use' status, or ending the supplier relationship." Intel states that it's Supply Chain Sustainability Management Review Committee reviews the action plans quarterly. 
(4) Intel discloses that at one supplier that employed a large number of foreign migrant workers, it found that fees had been paid, contracts were not in workers native language, and workers were paying ongoing fees equal to 7% or more of their monthly pay for certain services. It states that after a number of meetings the supplier agreed to address the issues and they collaborated on a detailed corrective action plan, tracked its progress, and verified that the violations had been corrected - including that workers were being repaid for fees. 
It also reports that of 48 violations identified in 2018, 16 are closed, 14 are on track, and 18 are overdue. 
</t>
    </r>
    <r>
      <rPr>
        <sz val="11"/>
        <color theme="9"/>
        <rFont val="Calibri"/>
        <family val="2"/>
        <scheme val="minor"/>
      </rPr>
      <t>The company also notes that it has spoken to workers in Malaysia, Singapore and Taiwan before and during audits, but also after audits to ensure "to ensure passports and monies were returned, contracts were corrected and living conditions have improved."</t>
    </r>
  </si>
  <si>
    <t>(1) Lam Research discloses that its suppliers who fail to comply with its policies, “are subject to corrective action," but does not provide further detail. up to and including termination” [note KTC does not encourage termination of supplier relationships without first working with suppliers on corrective action plans]. However, it does not provide additional detail on the corrective action process itself.
(2) Not disclosed.
(3) Not disclosed. Lam Research discloses that its suppliers who fail to comply with its policies, “are subject to corrective action up to and including termination” However, it seems that the company may terminate supplier relationships where non-conformances are identified, rather than following non-compliance with corrective action plans. 
(4) Not disclosed.</t>
  </si>
  <si>
    <t>Micron states in its 2017 Sustainability Report that it uses the RBA’s Validated Assessment Program (VAP) audits. While in its 2019 Sustainability Report it does not disclose in  that it uses such audits, in 2020 it sent evidence of use of VAP for supplier audits.
(1) The company uses the RBA’s VAP, which includes corrective action plans with elements such as policy/procedure changes and training.”[Further, Micron states that it "may" develop improvement plans, corrective action plans, scorecard reviews or other plans for any suppliers found to be non-compliant. However, it does not disclose details on a corrective action process used.] 
(2) The company uses the RBA’s VAP, which includes closure audits on priority issues such as forced labor or bonded labor.
(3) Not disclosed. Micron states that suppliers found to be non-compliant may be removed from its supply base. However, this approach of automatic termination does not demonstrate constructive engagement with suppliers.
(4) Micron states that part of a risk assessment done withe the RBA revealed dorm overcrowding of workers. It states that it "expects" this supplier to make improvements to workers' living conditions and that it will continue to investigate the journeys of migrant workers among its key suppliers and to address forced labor violations. However, it does not provide further detail.</t>
  </si>
  <si>
    <t xml:space="preserve">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(1)-(3) "Accelerating Sustainability: 2019 Sustainability Report", p. 33.
(4) "Accelerating Sustainability: 2019 Sustainability Report", p. 35. </t>
  </si>
  <si>
    <t xml:space="preserve">(1)-(2) Murata Manufacturing (April 2018), "Additional Disclosure", https://www.business-humanrights.org/sites/default/files/2018-04%20KnowTheChain%20ICT%20-%20Murata.pdf, p. 11. Accessed 28 August 2019. </t>
  </si>
  <si>
    <t>(1) The company uses the RBA’s Validated Audit Process (VAP), which includes corrective action plans with elements such as policy/procedure changes and training. 
(2) The company uses the RBA’s VAP, which includes closure audits on priority issues such as forced labor or bonded labor.
(3) Not disclosed.
(4) It discloses that where it discovers violations of its policy relating to employment and recruitment fees it requires its suppliers to return such fees to workers. It also discloses that it reviewed six VAP audits of its strategic suppliers and that it engaged eight of its suppliers on their corrective actions plans. It further discloses that one of the common findings resulting from the audits included working hours and that it worked with suppliers to track working hours and to address and comply with its "zero hiring fees" policy.</t>
  </si>
  <si>
    <r>
      <t xml:space="preserve">(1) The company reports that improvement tasks should be completed within 30 days. It states that those suppliers that are required to take corrective measures may be subject to penalties such as reductions on transaction volume and restrictions on additional transactions. It also states that suppliers will implement improvement measures on their own. 
(2) Samsung states that it conducts closure audits to verify that improvement actions have been implemented. 193 such audits have been conducted since 2013.
(3) The company states that it replaced contractors that could not meet its corrective action requirements by the agreed deadline. 
(4) [At a supplier facility in Malaysia, the company reports that corrective actions included repayment of recruitment fees, ensuring migrant worker passports were not kept by the employer, and improving workers' hostel conditions and facilities.] </t>
    </r>
    <r>
      <rPr>
        <sz val="11"/>
        <color rgb="FFFF0000"/>
        <rFont val="Calibri"/>
        <family val="2"/>
        <scheme val="minor"/>
      </rPr>
      <t xml:space="preserve">
</t>
    </r>
    <r>
      <rPr>
        <sz val="11"/>
        <rFont val="Calibri"/>
        <family val="2"/>
        <scheme val="minor"/>
      </rPr>
      <t>The company also discloses that in 2017, third-party audit outcomes demonstrated that compliance with working hours and the guarantee of holidays was lower than it was previously.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t>
    </r>
  </si>
  <si>
    <t>(1) SK Hynix discloses that it “may designate the deadline and the level of corrective actions when the Code [Supplier Code of Conduct] is violated”. It also discloses that it requires suppliers to establish a management system that will include management of a corrective action process”. However, it does not disclose details on the process used. [It also uses the RBA’s Validated Audit Process (VAP), which includes corrective action plans with elements such as policy/procedure changes and training. However it does not provide evidence that VAP has been used for supplier audits in the past year.]
(2) Not disclosed. [The company states that it uses the RBA’s VAP, which includes closure audits on priority issues such as forced labor or bonded labor. However it does not provide evidence that VAP has been used for supplier audits in the past year.]
(3) Not disclosed. 
(4) Not disclosed. It discloses that in 2018 93.4% of suppliers with high risk who established a corrective action plan made improvements and that 100% of suppliers with corrective action plans made improvements in 12 months. However, it does not provide any further detail on the corrective action process.</t>
  </si>
  <si>
    <r>
      <t xml:space="preserve">(1) STMicroelectronics states that suppliers who complete self-assessment questionnaires must have a corrective action plan. However, it does not disclose detail on how it supports suppliers in developing and implementing corrective action plans, or actions taken in the meantime. 
(2) Not disclosed. The company discloses that in 2018 it strengthened its follow up of corrective actions "to improve the monitoring of our suppliers." It does not disclose further detail as to how follow up is conducted.
(3) Not disclosed. The company states that it terminated relationships with two suppliers in 2018 because of a negative social or environmental impact, but it is not clear whether this was a consequence of a failure to take corrective action. It also discloses a table showing the number of suppliers terminated as a result of negative social or environmental impact, but does not disclose whether suppliers were immediatedly terminated or only after not implementing corrective actions. 
(4) STMicroelectronics discloses an example of follow up on corrective actions to ensure that all workers had employment contracts at a goods transportation supplier (one of its indirect service suppliers). </t>
    </r>
    <r>
      <rPr>
        <sz val="11"/>
        <color theme="9"/>
        <rFont val="Calibri"/>
        <family val="2"/>
        <scheme val="minor"/>
      </rPr>
      <t>It provided a quote from a supplier worker noting that they received a formal employment contract (i.e., confirming the corrective action was implemented).</t>
    </r>
    <r>
      <rPr>
        <sz val="11"/>
        <rFont val="Calibri"/>
        <family val="2"/>
        <scheme val="minor"/>
      </rPr>
      <t xml:space="preserve"> However, it does not disclose further details, such as how it worked with the supplier to bring about those improvements.</t>
    </r>
  </si>
  <si>
    <t>(1) TSMC stated in its 2016 CSR Report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Not disclosed. The company previously disclosed using the RBA's Validated Audit Process (VAP), which includes closure audits on priority issues such as forced labor or bonded labor but its most recent report does not disclose a use of VAP. [The company also discloses its process involves a step for "rectification evidence" but does not disclose further detail.]
(3) TSMC states in its 2016 report (published in 2017) that potential consequences include the reduction of order volume or the termination of business relationships in case of "significant negatives".
(4) Not disclosed.</t>
  </si>
  <si>
    <t>(1)-(2)*TSMC (2018), "TSMC Corporate Social Resonsibility Report", https://www.tsmc.com/download/csr/2018_tsmc_csr_report_published_May_2019/english/pdf/e_all.pdf.
*TSMC (24 May 2017), "TSMC 2016 Corporate Social Responsibility Report", https://www.tsmc.com/download/csr/2017_tsmc_csr/english/pdf/e_all.pdf, p. 52. 
(3) TSMC (2017), "Corporate Social Responsibility Report 2016",  http://www.tsmc.com/download/csr/2017_tsmc_csr/english/pdf/e_all.pdf, p. 52. [The report seems to have been published in April or May 2017, and refers to some activities in Febraury and April 2017.]
(4) TSMC (2018), "TSMC Corporate Social Resonsibility Report", https://www.tsmc.com/download/csr/2018_tsmc_csr_report_published_May_2019/english/pdf/e_all.pdf, p. 75.</t>
  </si>
  <si>
    <t>(1) The company reports that where non-conformances are identified during audit, it requires suppliers to develop a corrective action plan and follows standard RBA procedures to ensure that actions are implemented in sufficient time. No further detail is disclosed. [The company uses the RBA’s Validated Audit Process (VAP), which includes corrective action plans with elements such as policy/procedure changes and training. However it does not disclose evidence that VAP has been used for supplier audits in the past year.]
(2) Not disclosed. [The company uses the RBA’s VAP, which includes closure audits on priority issues such as forced labor or bonded labor. However it does not disclose evidence that VAP has been used for supplier audits in the past year.]
(3-4) Not disclosed.</t>
  </si>
  <si>
    <t xml:space="preserve">(1) Panasonic states that since 2011 it has been participating in OECD Due Diligence Guidance for Responsible Supply Chains of Minerals from Conflict-Affected and High-Risk Areas projects (currently, the Forum on Responsible Mineral Supply Chains). 
It also states that it promotes responsible minerals procurement throughout its entire supply chain. It states that it uses the Conflict Minerals Reporting Template (CMRT) and the Cobalt Reporting Template (CRT) issued by the Responsible Minerals Initiative (RMI) and that it participates as a presenter at investigative briefings held by the Japan Electronics and Information Technology Industries Association's (JEITA) Responsible Minerals Trade Working Group. It reports that as part of the working group it works "to have smelters and refiners that have not yet participated in RMAP audited and certified." It does not explicitly disclose details on steps it is taking toward responsible raw material sourcing that address forced labor.
(2)-(4) Not disclosed. </t>
  </si>
  <si>
    <t>(1) *Panasonic, "Responsible Supply Chain: Responsible Minerals Procurement", https://www.panasonic.com/global/corporate/sustainability/supply_chain/minerals.html. Accessed 7 February 2020.
*Panasonic (2019), "Sustainability Data Book 2019", https://www.panasonic.com/global/corporate/sustainability/pdf/sdb2019e.pdf#page=154, p. 120-121.</t>
  </si>
  <si>
    <t xml:space="preserve">(1) Infineon discloses a supplier code of conduct concerning the responsible sourcing of conflict minerals. It reports that it is a member of the Responsible Mineral Initiative and has adopted a standardized process in its organization based on the OECD Due Diligence Guidance [the guidance includes some assessment of forced labor risks]. It states that it identified 100% of potential suppliers of conflict minerals and all were evaluated. It states that it asks suppliers to purchase raw mateirals only from smelters that meet RMAP requirements. However the company does not provide further information as to how it addresses forced labor risks specifically at raw material level. 
(2) Not disclosed. 
(3) Not disclosed. The company states that it has a supplier management portal which is used for supplier evaluation. It states "compliance with our requirements in the area of corporate social responsibility is highly relevant when selecting new suppliers, evaluating existing suppliers, and also for further supplier development." However, it does not disclose further information as to whether it rewards suppliers with good supply chain labor practices.
(4) Not disclosed. </t>
  </si>
  <si>
    <t xml:space="preserve">(1) *Infineon, "Supplier Code of Conduct concerning the Responsible Sourcing of Conflict Minerals," https://www.infineon.com/dgdl/IFX+Supplier+Conflict+Minerals+Code+2018-09_final.pdf?fileId=5546d461658b89890165c3a140250007. Accessed 10 October 2019. 
*Infineon Technologies (2018), "Sustainability at Infineon," https://www.infineon.com/dgdl/Sustainability+at+Infineon+2018.pdf?fileId=5546d461673c11be01673c2964ad0000, p. 36. Accessed 10 October 2019. 
(3) Infineon Technologies (March 2019), "Slavery and Human Trafficking Statement," https://www.infineon.com/dgdl/Infineon+Slavery+and+Human+Trafficking+Statement_March+2019.pdf?fileId=5546d461694c91a7016981d611190012. Accessed 10 October 2019. </t>
  </si>
  <si>
    <t xml:space="preserve">(1) The company reports that it is a member of the Responsible Minerals Initiative and states that it uses RMAP as part of its due diligence. In addition, it states that its due diligence process is designed to " to conform in all material respects with the OECD Due Diligence Guidance for Responsible Supply Chains of Minerals from Conflict-Affected and High-Risk Areas." It does not disclose further information as to how it addresses forced labor risks in raw material sourcing. 
(2) Not disclosed. Texas Instruments states that it "consciously consider[s] sustainability in our purchasing decisions, and have guidelines in place for purchasing" but the guidelines do not appear to be publicly available and it does not disclose further detail. 
(3) The company discloses that it tracks the performance of critical suppliers in its cost, environmental and social responsibility, technology, assurance of supply and quality (CETRAQ) system. It states that this program encourages "continuous improvement through regular supplier performance discussions and review of progress towards supplier improvement plans." The company reports that suppliers with outstanding performance on CETRAQ will be considered for the company's annual supplier excellence award, but does not disclose whether suppliers would also receive increased orders based on good performance.
(4) Not disclosed. </t>
  </si>
  <si>
    <r>
      <t>(1) Ericsson states that its position on human rights extends to its entire supply chain including responsible raw materials sourcing and that this is reinforced through a supplier self-assessment on its Code of Conduct for Business Partners carried out before choosing suppliers. It also states that its Code of Conduct requires suppliers to implement due diligence measures in line with the OECD Due Diligence Guidelines which includes a consideration of forced labor risks. It states that, "[i]ntegrity screening is done using an external global screening tool provided by Dow Jones... for potential suppliers and on a weekly basis for current suppliers". It states that "human rights issues, including possible issues connected to raw minerals, conflict minerals or forced labor connected to a company found in the adverse media entities data set will lead to alerts for the supplier, to be investigated by Ericsson." It does not disclose how such risks would be addressed. 
[It also states that its Sensitive Business Policy “aims to emphasize Ericsson’s commitment to respecting human rights in its business engagements and operations”. It states that its Sensitive Business Board is responsible for ensuring that its business opportunities and engagements are conducted according to this policy and that where a high-risk business opportunity is identified, a sensitive business process must be followed.] 
It does not disclose further information as to how forced labor risks specifically are addressed at raw material level. 
(2) Not disclosed.
(3) Ericsson states that it has "status and risk card[s]" for major suppliers which are reviewed regularly with the suppliers and the supplier relationship manager and states that these cards assess performance on compliance with the Code of Conduct. It states that "[t]his performance card acts as input for further engagements". [It is assumed that "code of conduct" refers to the supplier code, as the company's own code has a different title: Code of Business Ethics]. However, no further detail is disclosed</t>
    </r>
    <r>
      <rPr>
        <sz val="11"/>
        <color rgb="FFFF0000"/>
        <rFont val="Calibri"/>
        <family val="2"/>
        <scheme val="minor"/>
      </rPr>
      <t>.</t>
    </r>
    <r>
      <rPr>
        <sz val="11"/>
        <rFont val="Calibri"/>
        <family val="2"/>
        <scheme val="minor"/>
      </rPr>
      <t xml:space="preserve">
(4) Not disclosed.</t>
    </r>
  </si>
  <si>
    <t xml:space="preserve">Amphenol (2018), "Conflict Minerals Report", https://www.amphenol.com/investors/governance/conflict_minerals. Accessed 4 October 2019. </t>
  </si>
  <si>
    <t>(1) BOE (2018), "Corporate Social Responsibility Report", https://cloud.waterdrop.cc/index.php/s/on48ZPc66XvsTOL/download, p. 47.
(2) BOE (2018), "Corporate Social Responsibility Report", https://cloud.waterdrop.cc/index.php/s/on48ZPc66XvsTOL/download, p. 44.</t>
  </si>
  <si>
    <r>
      <t xml:space="preserve">(1) Corning has adopted a Conflict Minerals Policy. It states that in 2020 it will broaden its vigilance beyond conflict minerals to include cobalt and other minerals deemed to be from conflict-affected and high risk-areas. It states that it has become a member of the RMI “to expand our industry collaborative efforts through RMI membership and to utilize RMI’s flagship Responsible Minerals Assurance Process (RMAP) through our supply chain” and also discloses that it requires suppliers to source only from smelters that are compliant with RMAP. It further states that it requires suppliers to have a due diligence framework in place that is aligned with the OECD Due Diligence Guidance for Responsible Supply Chains of Minerals from Conflict-Affected and High-Risk Areas. It does not disclose further active efforts toward responsible raw material sourcing and how forced labor risks specifically are addressed.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(3) Not disclosed. As above, the company discloses adopting responsible purchasing practices. However, it notes that the "average length of contracts is two years," but does not disclose procurement incentives to reward good labor practices of suppliers or how such relationships are used to ensure good labor practices.
(4) As above in (2), Corning states that it "conducts responsible and sustainable procurement practices to encourage good labor practices and reduce the risk of human trafficking and forced labor with the supply chain". </t>
    </r>
    <r>
      <rPr>
        <sz val="11"/>
        <color theme="9"/>
        <rFont val="Calibri"/>
        <family val="2"/>
        <scheme val="minor"/>
      </rPr>
      <t xml:space="preserve">It states that efforts include that: "97% of small disadvantaged suppliers are paid in 60 days or less; average length of contracts is two years; [and] only 15% of orders are changed after an order is placed". </t>
    </r>
  </si>
  <si>
    <t xml:space="preserve">(1) Not disclosed. The company states it does not support the use of conflict minerals, or purchase them. It states suppliers are responsible for conducting due diligence. However, it does not disclose any detail on how it addresses the risk of forced labor in raw material sourcing. 
(2) Not disclosed. 
(3) Not disclosed. Hangzhou Hikvision discloses that it is "dedicated to mutually beneficial long-term stable partnerships with suppliers." However, it does not disclose any information on how it uses such long term relationships to ensure good labor conditions in its supply chains. 
It also reports that it evaluates the environmental, social and governance system of suppliers and rates them based on the results, but gives no detail as to what this includes and whether it includes forced labor. 
(4) Not disclosed. </t>
  </si>
  <si>
    <t xml:space="preserve">Hoya, "Responses to Conflict Minerals," http://www.hoya.com/ar2019/esg/procurement.html. </t>
  </si>
  <si>
    <t>(1) Not disclosed. The company states that it asks suppliers to complete conflict minerals reporting templates but provides no further details. 
(2)-(4) Not disclosed.</t>
  </si>
  <si>
    <t>Hexagon (March 2019), "Sustainability Report 2018", https://vp208.alertir.com/afw/files/press/hexagon/HEXAGON_Sustainability_Report_2018.pdf</t>
  </si>
  <si>
    <t xml:space="preserve">(1)-(4) *Kyocera Group (30 May 2018), "Form SD, Specialized Disclosure Report", https://www.kyocera.co.jp/ir/library/pdf/cmr/cmr180530.pdf, p. 4-10.
</t>
  </si>
  <si>
    <t>(1) The company discloses that it executes due diligence on minerals in its supply chains in conformance with the OECD Due Diligence Guidance. It states that it is a founding member of the Responsible Minerals Initiative and that it relies on "independent third-party auditing programs, such as the Responsible Minerals Assurance Process, LBMA, and RJC", which include an assessment of forced labor, to coordinate audits. It states that it has provided leadership including in the Smelter Engagement team and the due diligence team. It does not disclose the steps it is taking toward responsible raw materials sourcing outside of this.
(2)-(4) Not disclosed.</t>
  </si>
  <si>
    <t>Note:*Tokyo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3.
*Tokyo Electron (undated), "Supply Chain Management", https://www.tel.com/csr/procurement/supply-chain-management/. Accessed 12 September 2019.</t>
  </si>
  <si>
    <r>
      <t xml:space="preserve">(1) HP discloses that it was part of the launch of the Responsible Cobalt Initiative, and as such conducts due diligence consistent with the OECD Due Diligence Guidelines, promotes cooperation with the Democratic Republic of the Congo and civil society, and develops a communication strategy to communicate progress to workers. 
The company is also a member of the Responsible Minerals Initiative, through which it reports that it develops and shares training, templates, and white papers. The company states that it has been instrumental in the development of the RMI's RMAP. It also reports that it is a member of the European Partnership for Responsible Minerals.
However, it does not disclose further information on how it addresses forced labor risks specifically through this initiative. 
It does not disclose other initiatives which address forced labor in raw material sourcing. 
(2) HP discloses that it is supporting suppliers "to improve their forecasting ability, track shifts and working hours more accurately, and hire workers directly instead of by contract." It also states that its suppliers have implemented IT systems to improve management of shifts. It further notes that "improved communication and longer lead times" provided to one of its suppliers led to "better scheduling and less volatility, </t>
    </r>
    <r>
      <rPr>
        <sz val="11"/>
        <color theme="9"/>
        <rFont val="Calibri"/>
        <family val="2"/>
        <scheme val="minor"/>
      </rPr>
      <t>with workers now assigned 8-hour instead of 12-hour shifts."</t>
    </r>
    <r>
      <rPr>
        <sz val="11"/>
        <rFont val="Calibri"/>
        <family val="2"/>
        <scheme val="minor"/>
      </rPr>
      <t xml:space="preserve">
(3) HP reports that it uses its social and environmental responsibility manufacturing supplier scorecard to measure and incentivize supplier performance. It states that this includes audit results, and "suppliers who have exceptional performance in these areas are scored with a multiplier and realize a benefit in their commercial relationship with HP." Additionally, it states that it used the scorecard to evaluate suppliers representing about 43% of manufacturing spend in 2018. [HP also reports that its average supplier score on scorecards is 87.5%, and that this has increased from 75% in 2016.]  
(4)</t>
    </r>
    <r>
      <rPr>
        <sz val="11"/>
        <color theme="9"/>
        <rFont val="Calibri"/>
        <family val="2"/>
        <scheme val="minor"/>
      </rPr>
      <t xml:space="preserve"> HP discloses that by increasing its lead times with one of its final assembly suppliers and improving communication, workers are now assigned 8 hour instead </t>
    </r>
    <r>
      <rPr>
        <sz val="11"/>
        <rFont val="Calibri"/>
        <family val="2"/>
        <scheme val="minor"/>
      </rPr>
      <t>of 12 hour shifts. It reports that this has led to better scheduling and less volatility. 
As per (2), the company additionally states that it used social and environmental responsibility manufacturing scorecards to evaluate suppliers representing about 43% of manufacturing spend in 2018.</t>
    </r>
  </si>
  <si>
    <t xml:space="preserve">(1) *HP (July 2018), "HP Inc. Report on Cobalt", http://h20195.www2.hp.com/V2/GetDocument.aspx?docname=c05532620. Accessed 10 September 2019. 
*HP (2019), "Sustainable Impact Report 2018", http://www8.hp.com/h20195/v2/GetPDF.aspx/c06293935.pdf, p. 76. Accessed 6 September 2019. 
*HP (2019), "Specialized Disclosure Report," http://www8.hp.com/us/en/pdf/sustainability/conflictminerals.pdf. Accessed 9 September 2019. 
(2) HP (2019), "Sustainable Impact Report 2018", http://www8.hp.com/h20195/v2/GetPDF.aspx/c06293935.pdf, p. 74 and 82. Accessed 6 September 2019. 
(3) *HP (March 2019), "Modern Slavery Act Transparency Statement", https://h20195.www2.hp.com/V2/GetDocument.aspx?docname=c05388050, p. 5. Accessed 5 September 2019. 
(4) *HP (2019), "Sustainable Impact Report 2018", http://www8.hp.com/h20195/v2/GetPDF.aspx/c06293935.pdf, p. 34. Accessed 6 September 2019. </t>
  </si>
  <si>
    <t>The company's supplier code of conduct manual includes a "tip" for suppliers which suggests that purchasing practices can impact workers. 
It states that suppliers should make sure "orders, payment terms, and production timelines don't conflict with payment of legally-required wages" and that changes to purchase orders should not "violate commitments to wages or working hours." 
However, the company does not disclose  information on how it ensures its own purchasing practices do not negatively impact workers in its supply chains beyond measures relating to the sourcing of conflict minerals.
(1) Not disclosed. Amazon states that it designed its due diligence measures for sourcing conflict minerals in accordance with the OECD’s Due Diligence Guidance which includes reference to forced labor risks. It does not disclose any further detail or outcomes of this process, or the steps it is taking toward responsible raw materials sourcing outside of this.
(2)-(4) Not disclosed.</t>
  </si>
  <si>
    <t xml:space="preserve">(1) Not disclosed. Hitachi discloses that it "supports the practice of due diligence based on the 'OECD Due Diligence Guidance for Responsible Supply Chains of Minerals from Conflict-Affected and High-Risk Areas' among companies." It asks that its suppliers use the conflict minerals reporting template but does not disclose efforts made to address forced labor risks specifically at raw material level. It also states that it is a member of JEITA's Responsible Minerals Trade Working Group and attended a responsible minerals sourcing inquiry, for suppliers of JEITA member companies, which focused on conflict minerals. It does not disclose more information on its due diligence process, how it focuses on forced labor, or any outcomes of the process. 
(2) Not disclosed. The company states that "with the assistance of the consulting services of the nonprofit organization Shift, we have created a working group centered on the procurement and CSR divisions at Hitachi." It reports that the working group has "evaluated human rights risks within the supply chain, set priorities, and considered measures for reducing risks." However, the company does not disclose any steps taken in relation to purchasing practices, such as  planning or forecasting. 
(3) Not disclosed. Hitachi states that keeping in mind a long-term perspective, "we will find qualified suppliers and build fair and equal partnerships with them, working together to build mutual understanding and trust." However, it does not disclose how it uses such relationships to incentivize and promote good labor practices among suppliers. 
(4) Not disclosed. </t>
  </si>
  <si>
    <r>
      <t>(1) NXP reports that it is a member of the Responsible Mineral Initiative. It states that it is involved in the smelter engagement team and due diligence process team, and that its conflict mineral sourcing program is aligned with the OECD guidance for responsible supply chains of minerals. It reports using information from the RMI's RMAP "or equivalent third-party audit programs." The company does not disclose any further information on how it addresses forced labor risks in raw material sourcing. 
In addition the company discloses that it has joined the European Partnership for Responsible Minerals (EPRM). It reports that this is a multi-stakeholder partnership with governments, NGOs, and the private sector. It states that it serves as a knowledge platform to "share knowledge on due diligence and suport activities to</t>
    </r>
    <r>
      <rPr>
        <b/>
        <sz val="11"/>
        <rFont val="Calibri"/>
        <family val="2"/>
        <scheme val="minor"/>
      </rPr>
      <t xml:space="preserve"> improve human rights and the working conditions</t>
    </r>
    <r>
      <rPr>
        <sz val="11"/>
        <rFont val="Calibri"/>
        <family val="2"/>
        <scheme val="minor"/>
      </rPr>
      <t xml:space="preserve"> in the mining areas." 
It also states that it is in the process of assessing its cobalt supply chain for human rights risks, but does not disclose further details.
(2) NXP discloses that its "purchasing practices incentivize[...] longer-term contracts to decrease the risk of modern slavery, such as not making demands of suppliers through insufficient payments, late orders or tight deadlines." However, the company does not explain how it ensures these practices address the risks of forced labor in its supply chains. 
The company also highlights that working hours are a particular challenge, particularly because it is difficult to adapt business models to fit with a 60-hour working limit. It states that it is working on this with suppliers through corrective action plans but does not disclose further detail or how it adapted its purchasing practices to enable suppliers to decrease purchasing practices.
(3) The company states that purchasing scorecards are used to incentivize suppliers to improve their social responsibility performance, and that scorecards are tied to purchasing decisions. The company discloses the criteria used for its scorecards which includes supplier compliance records in relation to social responsibility. It does not disclose further detail. It also states that its purchasing practices "incentivizes suppliers with longer-term contracts, renew and or expand business relations" but does not expand on this. 
(4) NXP discloses that its lead time is approximately 6-8 weeks, or up to 12 weeks depending on the commodity. It does not disclose another data point. </t>
    </r>
  </si>
  <si>
    <t xml:space="preserve">(1) The company states that its due diligence is designed in conformity with the OECD due diligence guidelines. It also reports that it uses the RMAP to determine whether or not smelters and refiners in its supply chains have undergone an audit. It states that it is part of JEITA, which "participates and collaborates with the RMI, and Kyocera cooperates with the RMI as a principal member of JEITA." However it does not disclose detail on how it addresses forced labor risks in raw material sourcing. 
(2-4) Not disclosed. </t>
  </si>
  <si>
    <t xml:space="preserve">(1) 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states that smelters or refiners are "advised" to change their source of conflict minerals. However, it does not disclose any outcomes or further details on this process, or further information as to how it assesses forced labor risks at raw material level. 
[The company discloses increasing support for second and lower tier suppliers through engagement in a "Shared Growth Fund". It also discloses joining in "Industrial Innovation Campaign", a project convened by the Ministry of Trade, Industry and Energy and the Korea Chamber of Commerce to help its suppliers strengthen its competitiveness by providing consulting services for their management and certifications. However, it does not explicitly state that the consulting or management practices relate to forced labor risks.]
(2) Not disclosed. The company discloses utilizing contract provisions drawn up by the Fair Trade Commission for its supplier contracts. However, it does not disclose which provisions it includes and to what extent it addresses labor rights. 
(3)-(4) Not disclosed. </t>
  </si>
  <si>
    <r>
      <t xml:space="preserve">(1) </t>
    </r>
    <r>
      <rPr>
        <sz val="11"/>
        <color theme="9"/>
        <rFont val="Calibri"/>
        <family val="2"/>
        <scheme val="minor"/>
      </rPr>
      <t xml:space="preserve">The company states that cobalt is associated with a number of risks including forced labor. It reports that as a result it is working with its directly contracted battery suppliers to build their capability and "to survey their sub-contracted sub-tier suppliers to identify cobalt smelters." </t>
    </r>
    <r>
      <rPr>
        <sz val="11"/>
        <rFont val="Calibri"/>
        <family val="2"/>
        <scheme val="minor"/>
      </rPr>
      <t xml:space="preserve">
Microsoft also discloses that its Responsible Sourcing of Raw Materials policy extends the requirements of its supplier code of conduct to "raw material extraction and harvesting processes."
(2) Not disclosed.
(3) Microsoft reports that it encourages suppliers to improve and advance through its maturity model or social and environmental accountability (SEA) stages, "by providing incentives such as future business awards, less frequent audits, and recognition at supplier events." It does not disclose further detail. 
The company also discloses a Microsoft Supplier Program Excellence Awards Program, and states that one category for winners is sustainability. It is not clear whether this is linked to the SEA process described above.
(4) Not disclosed. </t>
    </r>
  </si>
  <si>
    <r>
      <t xml:space="preserve">(1) The company is a steering committee member of the Responsible Mineral Initiative, and discloses that it collaborates with industry on governance standards for responsible minerals. Additionally, it states that it uses the OECD due diligence guidance for responsible supply chains of minerals in the sourcing of minerals. </t>
    </r>
    <r>
      <rPr>
        <b/>
        <sz val="11"/>
        <rFont val="Calibri"/>
        <family val="2"/>
        <scheme val="minor"/>
      </rPr>
      <t xml:space="preserve">It reports that its suppliers only do business with RMAP certified smelters as of 2018. </t>
    </r>
    <r>
      <rPr>
        <sz val="11"/>
        <rFont val="Calibri"/>
        <family val="2"/>
        <scheme val="minor"/>
      </rPr>
      <t xml:space="preserve">However, it does not disclose detail of how it addresses forced labor risks in raw material sourcing.
Samsung also discloses that it is engaged in Cobalt for development, which seeks to improve mining conditions (including living and working conditions), but does not disclose how this initiative addresses forced labor. 
[The company states that its first-tier suppliers are required to sign contracts with second-tier suppliers requiring them to adhere to its policies, but does not disclose how this addresses  the raw material level of its supply chains.] 
(2) Samsung reports that it analyzes data on its suppliers production capacity and volume "to generate data on estimated overtime work as a way to preemptively manage work hours."
(3) Samsung states that high performers in supplier evaluations are granted incentives "including the preferential transaction allocations for the following year and an opportunity to join capability building initiatives." In its 2020 additional disclosure it states that the scheme includes eight evaluation criteria, which includes a "law (social)" category, which includes labor and human rights. 
The company discloses that it designates "key suppliers" as those with high transaction volume and business importance - these receive "extensive support, including a priority for contract renewals, more transaction allocations, a capacity building program and on-site services to improve their work environment." It states that key suppliers account for 34% of its supply chain and 92% of its procurement spend. </t>
    </r>
    <r>
      <rPr>
        <sz val="11"/>
        <color rgb="FFFF0000"/>
        <rFont val="Calibri"/>
        <family val="2"/>
        <scheme val="minor"/>
      </rPr>
      <t xml:space="preserve">
</t>
    </r>
    <r>
      <rPr>
        <sz val="11"/>
        <rFont val="Calibri"/>
        <family val="2"/>
        <scheme val="minor"/>
      </rPr>
      <t xml:space="preserve">(4) Not disclosed. </t>
    </r>
  </si>
  <si>
    <r>
      <t xml:space="preserve">(1) The company states that it </t>
    </r>
    <r>
      <rPr>
        <i/>
        <sz val="11"/>
        <rFont val="Calibri"/>
        <family val="2"/>
        <scheme val="minor"/>
      </rPr>
      <t>encourages</t>
    </r>
    <r>
      <rPr>
        <sz val="11"/>
        <rFont val="Calibri"/>
        <family val="2"/>
        <scheme val="minor"/>
      </rPr>
      <t xml:space="preserve"> suppliers to establish policies and due diligence frameworks consistent with the OECD due diligence guidelines. It also states that it has designed its own conflict minerals compliance program "in conjunction </t>
    </r>
    <r>
      <rPr>
        <i/>
        <sz val="11"/>
        <rFont val="Calibri"/>
        <family val="2"/>
        <scheme val="minor"/>
      </rPr>
      <t>with reference to</t>
    </r>
    <r>
      <rPr>
        <sz val="11"/>
        <rFont val="Calibri"/>
        <family val="2"/>
        <scheme val="minor"/>
      </rPr>
      <t xml:space="preserve">" the OECD due diligence guidelines.  It discloses that some of its suppliers conform to RMAP, and some have not yet been audited. It states that it is a member of the Responsible Minerals Initiative. It does not disclose any further information as to how forced labor risks specifically are addressed at raw material level. 
(2)-(4) Not disclosed. </t>
    </r>
  </si>
  <si>
    <r>
      <t xml:space="preserve">(1) TSMC states in its Corporate Social Responsibility Report that it "supports" the Responsible Mineral Sourcing proposition put forward by the RBA and Global e-Sustainability Initiative (GeSI) and that it requires its suppliers to source conflict-free raw minerals according to the Responsible Minerals Assurance Process (RMAP, which includes some assessment of forced labor risks). It reports that it is a member of the Responsible Mineral Initiative and has a due diligence process consistent with the OECD Guidelines. It states that of the smelters and refiners that it is aware of in its supply chain, 100% are certified and verified by RMAP. It also states that it discloses the details of smelters that supply it with cobalt. However, it does not disclose further information on its efforts to address forced labor risks at raw material level. 
(2) Not disclosed. </t>
    </r>
    <r>
      <rPr>
        <i/>
        <sz val="11"/>
        <rFont val="Calibri"/>
        <family val="2"/>
        <scheme val="minor"/>
      </rPr>
      <t xml:space="preserve">[In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relationships with manufacturers, and reducing the number of suppliers. It also discloses that in order to mitigate the risk of human trafficking and forced labor in the supply chain, it "consistently rationalizes the supplier pool to facilitate deeper relationships". However, this disclosure is now out of scope.] </t>
    </r>
    <r>
      <rPr>
        <sz val="11"/>
        <rFont val="Calibri"/>
        <family val="2"/>
        <scheme val="minor"/>
      </rPr>
      <t>It also states in its 2018 CSR Report that one of its strategies is to enhance the core capability of local suppliers, protects the rights of entry-level local labor and increases local sourcing but it does not give any additional detail. 
(3)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However, it does not provide any additional information.
(4) Not disclosed.</t>
    </r>
  </si>
  <si>
    <t>(1) The company states that its due diligence measures for sourcing conflict minerals conform with the OECD Due Diligence Guidance and that it works with suppliers "to strongly encourage smelters in [its] supply chain to participate in the Responsible Minerals Assurance Process (RMAP) of the RMI or a similar program".  It does not disclose the steps it is taking to address forced labor risks in raw materials sourcing beyond this. 
[Own operations: It also states that "as a downstream company in the supply chain, [it] participates in RMAP" [RMAP includes an assessment of forced labor.]
(2)-(4) Not disclosed.</t>
  </si>
  <si>
    <t>(1) The company discloses that its "conflict minerals compliance program together with our related investigative processes and efforts have been developed in conjunction with reference to the 3rd edition of the OECD Due Diligence Guidance for Responsible Supply Chains of Minerals." It discloses the number of smelters in its supply chains which are conformant with RMAP [, which includes some assessment of forced labor risks.] It does not disclose further detail as to how it addresses forced labor risks specifically at raw material level. 
(2-4) Not disclosed.</t>
  </si>
  <si>
    <t>(1) Cisco states in its Conflict Minerals Policy that if requirements are not met in relation to this policy, it will "proactively work with the supplier to further develop their capabilities in responsible mineral due diligence to ensure alignment to Cisco’s supplier requirements" but will terminate relationships with suppliers who fail to comply. It further states that the Cisco sponsors "work to build structured relationships" with their suppliers. It states that it uses supplier surveys such as the RMI's CMRT and data from the RMI's RMAP as due diligence on conflict mineral sourcing. [RMAP standards include an assessment of whether forced labor was used.] However the company does not disclose further information regarding how it addresses forced labor risks at raw material level. 
(2) Not disclosed. It does not disclose any inclusion of reponsible purchasing practices, including planning and forecasting in the process described above.
(3) Cisco states that it assesses responsible minerals sourcing as part of its Supplier Scorecard which informs business decisions. Since its responsible mineral sourcing program uses the RMAP process it includes an assessment of forced labor. However it does not explicitly state this and it provides no further details.
(4) Not disclosed.</t>
  </si>
  <si>
    <t>(1) The company reports that its procurement policies conform to the OECD due diligence guidance [, which includes some assessment of forced labor.] BOE states that it uses the Responsible Minerals Initiative's conflict minerals reporting template to survey conflict minerals in its supply chains. It states that its raw materials come from 265 RMI recognized smelters. It does not disclose further detail as to how forced labor risks specifically are addressed at raw material level.
(2) BOE discloses that "it sets reasonable procurement lead time and optimizes management taking into full account the development, procurement, production and delivery periods of suppliers." However, it does not disclose any additional information and it is unclear whether this is being implemented.
(3)-(4) Not disclosed.</t>
  </si>
  <si>
    <t xml:space="preserve">(1) The company states that its due diligence framework with regards to conflict minerals conforms with the OECD’s Due Diligence Guidance and that audits performed should demonstrate conformance with Responsible Minerals Assurance Process of the RMI. It discloses the number of smelters or refiners which have been identified as RMAP-conformant. These measures assess forced labor risks to some extent, but the company does not disclose the steps it is taking to address forced labor risks specifically.
(2) Not disclosed. The company states that its supply relationships are generally conducted on a purchase order basis, and also that it often has longer term relationships with suppliers, which allow it to "proactively manage our technology development and product discontinuances plans." It states that despite this it does not "generally have long-term capacity commitments". It makes no reference to how its purchasing practices or relationships with suppliers may impact labor standards in its supply chains. 
(3)-(4) Not disclosed. </t>
  </si>
  <si>
    <r>
      <t xml:space="preserve">(1) Nintendo states that it requires production partners to establish a policy prohibiting the use of conflict minerals in their supply chains. It also discloses that in 2018 it conducted a pilot survey for cobalt as a result of </t>
    </r>
    <r>
      <rPr>
        <b/>
        <sz val="11"/>
        <rFont val="Calibri"/>
        <family val="2"/>
        <scheme val="minor"/>
      </rPr>
      <t xml:space="preserve">child labor and "inferior working environments" </t>
    </r>
    <r>
      <rPr>
        <sz val="11"/>
        <rFont val="Calibri"/>
        <family val="2"/>
        <scheme val="minor"/>
      </rPr>
      <t>in the DRC. The company also reports the number of RMAP-conformant smelters and refiners in its supply chains. However, the company discloses no details of its efforts to address forced labor at raw material level.
(2)-(4) Not disclosed.</t>
    </r>
  </si>
  <si>
    <r>
      <t>(1) The company discloses that its Supply Chain Operations Steering Committee oversees its Responsible Raw Materials Program "and provides strategic direction and input to Dell's responsible minerals policy". 
Dell reports that it is a founding member of the Responsible Minerals Initiative, and that it “conducts due diligence in accordance with the OECD Due Diligence Guidance and request its use by our suppliers.” It also states that it uses the RMI's tool, Responsible Minerals Assurance Program, which "verifies that sourcing practices are aligned with the OECD framework," which includes assessment of forced labor risks. It states tha</t>
    </r>
    <r>
      <rPr>
        <b/>
        <sz val="11"/>
        <color theme="1"/>
        <rFont val="Calibri"/>
        <family val="2"/>
        <scheme val="minor"/>
      </rPr>
      <t>t 86% of its smelters and refiners are "active or conformant" to RMAP and that it has removed eight high risk smelters from its supply chains</t>
    </r>
    <r>
      <rPr>
        <sz val="11"/>
        <color theme="1"/>
        <rFont val="Calibri"/>
        <family val="2"/>
        <scheme val="minor"/>
      </rPr>
      <t xml:space="preserve"> "because of a lack of audit validation and/or high risk for benefitting armed groups in the Covered Countries."
It also discloses undertaking a survey of its use of cobalt in its supply chains. Dell states that it is a member of the RMI's Cobalt Working Group and is "building the infrastructure necessary to map the cobalt supply chain and to certify smelters and mining companies with the right due diligence practices to safeguard against child labor and </t>
    </r>
    <r>
      <rPr>
        <b/>
        <sz val="11"/>
        <color theme="1"/>
        <rFont val="Calibri"/>
        <family val="2"/>
        <scheme val="minor"/>
      </rPr>
      <t>other human rights violations</t>
    </r>
    <r>
      <rPr>
        <sz val="11"/>
        <color theme="1"/>
        <rFont val="Calibri"/>
        <family val="2"/>
        <scheme val="minor"/>
      </rPr>
      <t>." It states it has "added requirements to our supplier expectations for battery suppliers to apply the OECD due diligence framework to cobalt sourcing." However, it does not disclose efforts to address forced labor risks specifically at raw material level.
(2) Not disclosed.
(3) Dell discloses that it conducts quarterly business reviews on key suppliers that includes "scoring of their supply chain sustainability risk and performance" and which influence purchasing decisions. It states that this includes suppliers' RBA audit scores (points are awarded for higher scores and "timely completion of corrective action plans"), and information on forced labor, including "inappropriate recruitment behaviors, including charging workers ofr health fees...high-level escalataions, and potentially negative business award decisions when risks of forced labor are discovered and not remediated." 
(4) Not disclosed.</t>
    </r>
  </si>
  <si>
    <t>(1) Not disclosed. Foxconn states that it "adheres to international standards and governmental and non-governmental regulations on conflict minerals" and that it requires its suppliers to trace the origin of products potentially containing conflict minerals. It also states that "downstream suppliers are required to fulfil their due diligence on conflict-free minerals pursuant to the relevant international standards and regulations". However, it does not disclose efforts how it ensures this and how ot addresses forced labor risks specifically. 
(2) Not disclosed. [It states in its 2020 Additional Disclosure that "[b]efore suppliers becoming qualified suppliers, suppliers are required to sign statements of responsible purchasing agreement and supplier information SAQs, in addition, Procurement Department will provide trainings and audits to them. However, it does not disclose examples of responsible purchasing practices with which it engages suppliers, including planning and forecasting.]
(3)-(4) Not disclosed.</t>
  </si>
  <si>
    <t>Tokyo Electron discloses that it holds Production Update Briefings and a Partners Day for its suppliers "on the management plans, market trends, business policies, and CSR initiatives". However, it does not state that this includes implementing responsible purchasing practices with its suppliers. It states in its 2020 Additional Disclosure that it "is responsible for mineral procurement" but provides no further details.
(1) Tokyo Electron discloses that it conducts due diligence surveys of its supply chains using the Conflict Minerals Reporting Template (CMRT) and "referring to" the OECD Due Diligence Guidance for Responsible Supply Chains of Minerals from Conflict-Affected and High-Risk Areas. It states that it identified 253 smelters which were RMAP-conformant. RMAP and the OECD guidelines include some assessment of forced labor risks. While it is not clear whether the company requires due diligence to be conducted in accordance with the OECD guidelines, the company seems to have some focus on RMAP [which addresses forced labor to some extent]. No further information is disclosed as to how it addresses forced labor risks at raw material level. 
(2)-(4) Not disclosed.</t>
  </si>
  <si>
    <t xml:space="preserve">(1) Murata reports that it is a member of the Responsible Minerals Trade Working Group at JEITA, and that it is a member of the Responsible Minerals Initiative. The company discloses that it regularly conducts surveys and reviews "reported information [from suppliers] in line with the internal standards prescribed based on the OECD due diligence guidance and carrying out corrective measures" but does not provide further information. [The OECD guidelines provide for some assessment of forced labor risks.] It states that it is planning to provide stakeholders with supply chain information based on industry standards. The company does not provide information on what it has identified as a result of its due diligence processes, or any further detail. 
(2) Not disclosed. Murata states that it asks suppliers to reduce procurement lead time, seeking suppliers that can shorten material production lead time rapidly and deal with changing requirements in order to respond to varying customer requests rapidly. It does not highlight any labor rights risks associated with this reduction in lead times. 
(3) Not disclosed.
(4) Not disclosed. </t>
  </si>
  <si>
    <t>(1) The company states that its risk assessment includes "monitoring of critical raw materials" and that as its suppliers "purchase and process most of the raw materials" required for its products, it has "limited exposure to price volatility of these materials". It states that it uses resources provided by the RMI including RMAP which uses a third party audit firm to ensure that smelters from whom it acquires materials source conflict-free materials only. [However, it states that due to incomplete information in its supply chain it is unable to verify the origin of 3TG minerals in its products.] The company does not disclose any further information on how it addresses forced labor risks in raw material sourcing. 
(2)-(4) Not disclosed.</t>
  </si>
  <si>
    <r>
      <t xml:space="preserve">(1) Intel discloses that "the RBA Code [which it adopted as its supplier code] requires that supplier policies regarding the prevention of [forced labor and bonded labor] are in place and communicated to workers." </t>
    </r>
    <r>
      <rPr>
        <sz val="11"/>
        <color theme="9"/>
        <rFont val="Calibri"/>
        <family val="2"/>
        <scheme val="minor"/>
      </rPr>
      <t>It also discloses evidence of implementation, namely non-compliances identified at suppliers, including workers not being aware of the company's forced labor policies or not receiving training on the topic of forced labor. In other cases workers did receive adequate training on relevant policies during employment, but not prior to signing their contract. Intel notes that these non-compliances have been corrected. For example, suppliers updated and posted policies and trained workers. In one case, an evalaution of the effectiveness of the training has also been conducted.</t>
    </r>
    <r>
      <rPr>
        <sz val="11"/>
        <rFont val="Calibri"/>
        <family val="2"/>
        <scheme val="minor"/>
      </rPr>
      <t xml:space="preserve">
</t>
    </r>
    <r>
      <rPr>
        <sz val="11"/>
        <color theme="5"/>
        <rFont val="Calibri"/>
        <family val="2"/>
        <scheme val="minor"/>
      </rPr>
      <t xml:space="preserve">
</t>
    </r>
    <r>
      <rPr>
        <sz val="11"/>
        <rFont val="Calibri"/>
        <family val="2"/>
        <scheme val="minor"/>
      </rPr>
      <t>(2) In its Anti-Slavery and Human Trafficking Statement, the company reports that it has one supplier actively participating in the Responsible Workplace Program, which it states focuses on improving workers' awareness of their rights. In its 2020 additional disclosure, Intel notes that it  had two suppliers "successfully" participate in this program, which "offers further worker education, surveying and a hotline." [Note the company does not disclose any further detail and worker training beyond staff at two suppliers.]
It further discloses that in 2019 it hired several consulants to "work with three direct suppliers who we anticipated would have difficulty conforming to many of our expectations. As part of the engagement a Worker Sentiment survey was conducted to identify high priority gaps in the work environment, hours, worker/management communications, and grievance mechanism. Results were available by gender as well as whether they were local or migrant workers. Feedback from one of the surveys noted how 7% of workers were unaware that a trusted communication channel existed. Recommendations to the site included having more open communication on the status of issues being worked to raise confidence." [Note this example seems to focus more on gathering data rather than eduateing workers on their rights.] 
(3) Not disclosed. The company notes that " employment conditions have been positively impacted for about 38,000" suppliers' workers. However, it does not provide further details, beyond correcting non-compliances and workers expressing gratitude for this.
(4) Not disclosed.</t>
    </r>
  </si>
  <si>
    <t>(1) The company uses the RBA’s Validated Audit Process (VAP), which includes corrective action plans with elements such as policy/procedure changes and training.
(2) The company uses the RBA’s VAP, which includes closure audits on priority issues such as forced labor or bonded labor.
(3) Qualcomm states that it has designed its corrective action processes to include potential removal of "deficient suppliers" [this seems to indicate that suppliers will be removed if corective actions are not implmented.]
(4) Not disclosed.</t>
  </si>
  <si>
    <t>(1) It states in its 2020 Additional Disclosure that non-conformities discovered during audits are monitored by the auditor and/or the supplier relationship manager until it is closed. It states that if the case needs further attention it is taken to the Procurement Board, "a decision forum within Ericsson sourcing organization". It states that in some cases, support is needed from external stakeholders and that the full process is overseen by the responsible sourcing program.
(2) The company discloses that corrective actions from audit findings relating to its supplier Code of Conduct are recorded in a central tool and are followed up on by auditors.
(3) It states in its 2020 Additional Disclosure that "significant and recurring breaches, without corrective actions and remedy... may result in reduction in business and constitute right for termination of the contract by Ericsson".
(4) Not disclosed. Ericsson states: "Nonconformities that are discovered through audits are monitored by the respective auditor and/or the supplier relationship manager until the non-conformity is closed. [Examples of non-conformities for labor rights may be that contracts are not in place, complete or signed, or that records of working hours or wages are not in place and correct, which through the process will be corrected."] It states that in some cases, support is needed from external stakeholders, but provides no details on corrective actions process in practice.</t>
  </si>
  <si>
    <r>
      <t xml:space="preserve">(1) HP's foreign migrant worker standard stipulates that workers must be provided with a signed copy of their employment contract in their native language, prior to the departure from the sending country. The company discloses that its protocol for assessment against the foreign migrant worker standard includes a review of management systems, policies, procedures, documentation and records, site observations, and confidential worker interviews. This will include a review of employee contracts and working hour records. The Foreign Migrant Worker Standard further notes that “suppliers shall also establish systems to oversee the training and management of foreign migrant workers on equal terms with local workers, consistent with local law and the requirements in HP's Supplier Code of Conduct.” 
(2) The standard also states that "neither suppliers, recruitment agents nor any other third parties shall hold original foreign migrant worker identification documents, passports, travel papers, or other personal documents, unless required by law." It states that where suppliers are legally required to hold documents they should securely store and protect documents, and implement "alternative means to ensure worker freedom of movement." [It does not provide further details on contexts where employers would be legally required to withold passports, nor what aternative means it provides to ensure worker movement.] It reports that it has required suppliers to return passports to workers.
(3) </t>
    </r>
    <r>
      <rPr>
        <sz val="11"/>
        <color theme="9"/>
        <rFont val="Calibri"/>
        <family val="2"/>
        <scheme val="minor"/>
      </rPr>
      <t>HP discloses that in 2018, it worked with a supplier to improve working hours and give longer lead times. It additionally states that "training was held with 450 migrant workers about their rights." It also reports that the supplier in question transitioned its temporary workers to direct hire "to improve visibility and avoid discrimination and unfair treatment."</t>
    </r>
    <r>
      <rPr>
        <sz val="11"/>
        <rFont val="Calibri"/>
        <family val="2"/>
        <scheme val="minor"/>
      </rPr>
      <t xml:space="preserve"> However, no second example is provided. </t>
    </r>
  </si>
  <si>
    <t>The company discloses that it "will build and operate" a human rights impact assessment. It also states that it "will build" a remediation process. These targets are not timebound.
[On its Identifying Material Issues page, Tokyo Electron discloses targets for 2019 and 2020 and reports on how it has performed as against its 2019 targets that includes supply chain management and assessing suppliers. Its target was to implement supply chain CSR assessments for 80% or more of suppliers (procurement volume basis) and the outcome was that it assessed key suppliers accounting for more than 80% of its procurement spend. Its 2020 supply chain management goal is the same as its 2019 supply chain management goal. However, it is unclear whether its "supply chain CSR assessments" include forced labor risks.]
The company does not report progress against previous targets.</t>
  </si>
  <si>
    <t>Corning states that by the end of 2019, 100% of its “strategic preferred suppliers” will have been assessed according to RBA-aligned standards [which cover forced labor]. It also states that before the end of the first quarter in 2019 it “intends to provide awareness training on slavery and human trafficking to leaders within its Global Supply Management function” and that a similar training will be provided to its Global Supply Management by the end of the year.
Further,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has not reported on whether it has reached previous targets. [It further states that implementation plans for awareness training for its “strategic preferred suppliers” on forced labor and human trafficking are due to be developed in 2019.]</t>
  </si>
  <si>
    <t>NVIDIA reports on its performance in relation to its 2019 targets which included retaining its Full Member status with the RBA, working with high-risk suppliers to improve their compliance with RBA standards, and ranking its "active suppliers" on their conformance with the RBA Code of Conduct which includes provisions on forced labor. Its 2020 targets include the same goals mentioned above. [It does not disclose additional new targets for 2020.]</t>
  </si>
  <si>
    <r>
      <t>TSMC has set measurable and time-bound targets which include an awareness rate of supplier business conduct, an awareness of the whistleblower system, a commitment towards having critical suppliers "perform annual self assessments of their upstream suppliers" including signing the Supplier Code of Conduct which includes a provision on forced labor risks.</t>
    </r>
    <r>
      <rPr>
        <sz val="10"/>
        <color theme="9"/>
        <rFont val="Calibri"/>
        <family val="2"/>
        <scheme val="minor"/>
      </rPr>
      <t xml:space="preserve"> It includes details such as long-term goals (with years), 2018 achievements, and 2019 targets.</t>
    </r>
    <r>
      <rPr>
        <sz val="10"/>
        <color theme="1"/>
        <rFont val="Calibri"/>
        <family val="2"/>
        <scheme val="minor"/>
      </rPr>
      <t xml:space="preserve"> One of its 2019 targets is to have 100% of its first-tier suppliers to sign the TSMC Guidance on Supplier Business Conduct and to carry out internal training.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t>
    </r>
  </si>
  <si>
    <t>Ericsson discloses a target that it will address risk assessments for 100% of its top 90% of supplier spend by 2020. It discloses that its risk assessment covers covers forced labor risks.  
However, it does not disclose how it performed on its previous targets.</t>
  </si>
  <si>
    <t>The company seems to be required to report under the UK Modern Slavery Act, but does not provide a disclosure.</t>
  </si>
  <si>
    <t>The company seems to be required to report under the UK Modern Slavery Act, but does not provide a disclosure.
[While STMicroelectronics states that it is not required to report under the legislation but does not provide evidence to support this.]</t>
  </si>
  <si>
    <t>The company has published a total of two statements. [Publication date is unclear]</t>
  </si>
  <si>
    <t>The company may be required to report under the California Transparency in Supply Chains Act, but does not provide a disclosure.</t>
  </si>
  <si>
    <t>The company may be required to report under the California Transparency in Supply Chains Act, but does not provide a disclosure. The company disclosed a statement with regards to the UK Modern Slavery Act, however the statement does not reference the California legislation, and a separate statement with regards to the California legislation is not available.</t>
  </si>
  <si>
    <t xml:space="preserve">(1). (2), (5) Amazon (2019), "Amazon Supply Chain Standards," https://d39w7f4ix9f5s9.cloudfront.net/4d/80/9e681da64536a287f9e658216ff9/amazon-supplier-code-of-conduct-2019-09-18-2.pdf. Accessed 16 October 2019. 
(3) Amazon, "About our supply chain," https://sustainability.aboutamazon.com/about-amazons-supply-chain. Accessed 4 February 2020.
(4) Amazon (2019), "Modern Day Slavery Statement", https://www.amazon.co.uk/gp/help/customer/display.html?ie=UTF8&amp;nodeId=202151760&amp;ref_=help_search_1. Accessed 2 September 2019. </t>
  </si>
  <si>
    <r>
      <t xml:space="preserve">(1)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
    </r>
    <r>
      <rPr>
        <sz val="11"/>
        <color theme="9"/>
        <rFont val="Calibri"/>
        <family val="2"/>
        <scheme val="minor"/>
      </rPr>
      <t xml:space="preserve">The company recommends involving workers in the corrective action process, including seeking worker perspectives and feedback on the plan. </t>
    </r>
    <r>
      <rPr>
        <sz val="11"/>
        <rFont val="Calibri"/>
        <family val="2"/>
        <scheme val="minor"/>
      </rPr>
      <t>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t>
    </r>
  </si>
  <si>
    <r>
      <t>(1) Intel discloses that its Corporate Responsibility Office manages its human rights program. The company also reports that it has established a cross-functional Human Rights Steering Group. It states that multiple teams are responsible for conducting due diligence and implementing policies/procedures to address salient human rights risks (includes forced labor). 
In its Salient Human Rights Risks Mapping report the company discloses the units/teams in charge to implement its policy commitments for each one of the issues. With regards to forced labor risks, "oversight" lies with the "Supply Chain Sustainability" team, and "internal teams" engaged include "Corporate Responsibility Office, Employment Labor and Benefits, Global Supply Management, Government, Markets, and Trade Group, Legal."</t>
    </r>
    <r>
      <rPr>
        <sz val="11"/>
        <color rgb="FFFF0000"/>
        <rFont val="Calibri"/>
        <family val="2"/>
        <scheme val="minor"/>
      </rPr>
      <t xml:space="preserve">
</t>
    </r>
    <r>
      <rPr>
        <sz val="11"/>
        <rFont val="Calibri"/>
        <family val="2"/>
        <scheme val="minor"/>
      </rPr>
      <t xml:space="preserve">
(2) Intel discloses that its Board of Directors is briefed at least twice a year on the company's corporate responsibility performance, including "a review of ... specific corporate responsibility issues such as ... human rights issues." In its 2020 Additional Disclosure, the company notes that "as forced labor is a Human Rights issue it is in the scope of the Board's oversight." [It states that "as evidence of this, the Intel Anti-Slavery and Human Trafficking Statement was reviewed by the Board and signed by the Chair in May 2019."] It does not disclose further detail on whether the board has oversight of supply chain policies on forced labor, such as the supplier code, or outcomes of board discussions.</t>
    </r>
  </si>
  <si>
    <r>
      <t xml:space="preserve">(1) Intel discloses a list of the names of its top 100 production, capital, services, and logistics suppliers. It discloses that in 2018 "spending with these 100 suppliers represented greater than 70% of total procurement spending." However, it does not disclose the addresses.
[The company also states that "more than 11,000 suppliers in over 90 countries provide direct materials for our production processes, tools and machines for our factories, and logistics and packing services, office materials, and travel services."]
(2) Intel states that it has identified 257 smelter and refiner facilities. It discloses the names and countries of suppliers from which it sources </t>
    </r>
    <r>
      <rPr>
        <b/>
        <sz val="11"/>
        <rFont val="Calibri"/>
        <family val="2"/>
        <scheme val="minor"/>
      </rPr>
      <t>gold, tungsten, tantalum and tin</t>
    </r>
    <r>
      <rPr>
        <sz val="11"/>
        <rFont val="Calibri"/>
        <family val="2"/>
        <scheme val="minor"/>
      </rPr>
      <t xml:space="preserve">. The company reports that its direct suppliers were asked to provide data on their suppliers from whom they source </t>
    </r>
    <r>
      <rPr>
        <b/>
        <sz val="11"/>
        <rFont val="Calibri"/>
        <family val="2"/>
        <scheme val="minor"/>
      </rPr>
      <t>cobalt</t>
    </r>
    <r>
      <rPr>
        <sz val="11"/>
        <rFont val="Calibri"/>
        <family val="2"/>
        <scheme val="minor"/>
      </rPr>
      <t xml:space="preserve">, as part of its efforts to trace whether its cobalt originated in the DRC. Intel discloses that the names of these cobalt suppliers are Dynatech Madagascar Company, Glencore Nikkelverk AS, Freeport Kokkola, Sumitomo Metal Mining Co. Ltd., Zhejiang Huayou Cobalt Co. Ltd, and Quzhou Huayou Cobalt New Material Co. Ltd. 
(3) The company lists the country of origins of minerals including gold, tungsten, tantalum, and tin. 
(4) Intel discloses that each year it collects demographic data "on nearly 200 supplier facilities." It notes that "a conservative calculation is that we have assessed facilities representing at least 750,000 workers since 2017, of which greater than 38,000 were foreign workers." However it does not provide further details, such as demographics across its first-tier suppliers (other than accumulated over several years) for selected suppliers only. </t>
    </r>
  </si>
  <si>
    <r>
      <t xml:space="preserve">(1) The company states that it provides training courses on key corporate social responsibility issues and on the effective management of suppliers’ corporate social responsibility performance. It states that while this training is available to employees broadly, it is aimed at particular staff, including procurement staff. </t>
    </r>
    <r>
      <rPr>
        <sz val="11"/>
        <color theme="9" tint="-0.249977111117893"/>
        <rFont val="Calibri (Body)"/>
      </rPr>
      <t>It further states that it provides targeted training for employees on human trafficking awareness through its virtual university, Accelerating-U.</t>
    </r>
    <r>
      <rPr>
        <sz val="11"/>
        <rFont val="Calibri"/>
        <family val="2"/>
        <scheme val="minor"/>
      </rPr>
      <t xml:space="preserve">
(2) It states that in 2011 it established a supplier training program that focuses on forced labor risks to help suppliers to understand the company’s expectations, as well as the standards and requirements of the RBA, governments and other institutions. It also states that it has established a reward system for participating suppliers whereby suppliers receive additional points on their company scorecard for participating in this program. It states that it also encourages suppliers to take courses through the RBA’s eLearning Academy on forced labor topics. It further states that in 2017 it promoted training courses which were provided by the RLI to suppliers and recruitment agencies. It provided on-site capability building to a supplier in Taiwan which focused on its policy on recruitment fees and conducted root cause and gap analyses and developed new processes and policies with the supplier. However, it does not disclose the percentage of suppliers trained. 
</t>
    </r>
    <r>
      <rPr>
        <sz val="11"/>
        <color theme="9" tint="-0.249977111117893"/>
        <rFont val="Calibri (Body)"/>
      </rPr>
      <t>(3) The company states that in 2018 it extended its training to indirect suppliers. It also states that for the past several years it has partnered for the past with a number of ICT companies and suppliers, including Google, Dell and NVIDIA and facilitated by Impact Limited and supplier training in three Asian countries "to deepen the reach of the program beyond [its] first tier suppliers." One of the four focus areas of the training was "assessing key risks in their supply chains and developing the tools, knowledge, and resources to mitigate these risks."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this policy (However this is already covered under  4.2 and 7.2)]</t>
    </r>
  </si>
  <si>
    <t>Apple discloses that it assesses new suppliers "before they enter our supply chain and before business is awarded." It reports that a dedicated team in its product operations group uses a framework that includes comprehensive questions "on human rights and risks of human trafficking, including on debt-bonded labor." It reports that in 2018 it enhanced the framework to assess labor recruitment risks and the supplier's hiring process. However, it does not report on the outcomes of this process.</t>
  </si>
  <si>
    <t>(1) The company's migrant worker guidelines state that suppliers should conduct appropriate due diligence and monitoring to screen and manage recruitment agencies. However, the company does not provide further details on implementation.
[In 2016, the company reported that it had begun conducting on-site inspections of migrant worker practices at recruitment agencies and suppliers in Thailand and Malaysia, however it is unclear whether this related to recruitment agencies used by its suppliers.]
(2)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2.2.2)</t>
  </si>
  <si>
    <t xml:space="preserve">(1) Samsung reports that in 2018 it conducted an investigation of all its first-tier suppliers in Malaysia. It states that it took an especially close look at recruitment fees and identification documents, and dormitories. It states this covered 17 suppliers.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4.3.2)
The company does not disclose further detail on a supply chain risk assessment. 
[The company undertook a human rights impact assessment in Vietnam but for its own operations only, and did not appear to include its supply chain.]
(2) Samsung identifies migrant workers in Malaysia as particularly at risk of forced labor. 
It does not disclose risks in multiple tiers of its supply chains identified through risk assessments (beyond audits and allegations brought to the company). </t>
  </si>
  <si>
    <r>
      <t xml:space="preserve">(1) Not disclosed. Intel discloses that it conducted 108 RBA Validated Assessment Program (VAP) audits in 2018, 54 Intel RBA-based target audits, and 50 quality audits with sustainability elements. The cumulative number of supplier sites audited in 2018 was 513. The company states that higher-risk suppliers must undrego an on-site audit under RBA VAP or an Intel-qualified auditor. Intel notes that in 2019, 150 VAP audits were undertaken (by third parties or Intel), which "represented approximately 35% of [its] major Tier 1 suppliers."
However, the company does not disclose a percentage of suppliers audited. [The company states that it has 11,000 suppliers in over 90 countries. It is unclear how "major suppliers" is defined.]
(2) Not disclosed. The company reports carrying out one unannounced audit in 2017. However, it does not disclose a percentage of unannounced audits carried out.
(3) Intel discloses that for RBA VAP audits, worker interviews total at least the square-root of the total production and/or service workforce on-site. 
(4) Intel discloses that it uses RBA VAP audits. Moreover, it reports that it selects certain suppliers or their recruiters to undergo an SVAP audit, which focuses specifically on foreign or migrant labor. 
(5) Intel reports that it has discovered </t>
    </r>
    <r>
      <rPr>
        <sz val="11"/>
        <color theme="9"/>
        <rFont val="Calibri"/>
        <family val="2"/>
        <scheme val="minor"/>
      </rPr>
      <t>worker payment of fees and passport retention in the second-tier of its supply chains</t>
    </r>
    <r>
      <rPr>
        <sz val="11"/>
        <rFont val="Calibri"/>
        <family val="2"/>
        <scheme val="minor"/>
      </rPr>
      <t xml:space="preserve">. (also see 4.2.2)
It also reports that it found a total of 48 violations related to risks of forced labour through audits in 2018, 16 of which have been closed, </t>
    </r>
    <r>
      <rPr>
        <sz val="11"/>
        <color theme="9"/>
        <rFont val="Calibri"/>
        <family val="2"/>
        <scheme val="minor"/>
      </rPr>
      <t>and discloses this data for the last 5 years.</t>
    </r>
    <r>
      <rPr>
        <sz val="11"/>
        <color theme="5"/>
        <rFont val="Calibri"/>
        <family val="2"/>
        <scheme val="minor"/>
      </rPr>
      <t xml:space="preserve"> </t>
    </r>
  </si>
  <si>
    <r>
      <t xml:space="preserve">(1) The company uses the RBA Code (version 6), which includes a provision that workers shall not be required to pay employers’ or agents’ recruitment fees or other related fees for their employment. 
(2) Intel discloses that repayment of fees to workers is its most challenging corrective action and that it is </t>
    </r>
    <r>
      <rPr>
        <sz val="11"/>
        <color theme="9"/>
        <rFont val="Calibri"/>
        <family val="2"/>
        <scheme val="minor"/>
      </rPr>
      <t>currently working with ten suppliers on fee repayments</t>
    </r>
    <r>
      <rPr>
        <sz val="11"/>
        <rFont val="Calibri"/>
        <family val="2"/>
        <scheme val="minor"/>
      </rPr>
      <t xml:space="preserve">. It states that there are </t>
    </r>
    <r>
      <rPr>
        <sz val="11"/>
        <color theme="9"/>
        <rFont val="Calibri"/>
        <family val="2"/>
        <scheme val="minor"/>
      </rPr>
      <t>several examples where suppliers' workers paid recruitment and other fees that amounted to two times their monthly base pay, and continued to pay fees of 7% or more of their monthly base pay</t>
    </r>
    <r>
      <rPr>
        <sz val="11"/>
        <rFont val="Calibri"/>
        <family val="2"/>
        <scheme val="minor"/>
      </rPr>
      <t xml:space="preserve">. 
It further reports that since 2014, its suppliers have returned approximately </t>
    </r>
    <r>
      <rPr>
        <sz val="11"/>
        <color theme="9"/>
        <rFont val="Calibri"/>
        <family val="2"/>
        <scheme val="minor"/>
      </rPr>
      <t>USD 14 million in fees to more than 12,600 workers, and have implemented new practices to ensure that this does not re-occur</t>
    </r>
    <r>
      <rPr>
        <sz val="11"/>
        <rFont val="Calibri"/>
        <family val="2"/>
        <scheme val="minor"/>
      </rPr>
      <t xml:space="preserve">. 
</t>
    </r>
    <r>
      <rPr>
        <sz val="11"/>
        <color theme="9"/>
        <rFont val="Calibri"/>
        <family val="2"/>
        <scheme val="minor"/>
      </rPr>
      <t>Additionally, the company reports that it identified fee payments in the second tier of its supply chains, and its suppliers have worked with the second-tier suppliers to repay those fees in three out of four cases</t>
    </r>
    <r>
      <rPr>
        <sz val="11"/>
        <rFont val="Calibri"/>
        <family val="2"/>
        <scheme val="minor"/>
      </rPr>
      <t xml:space="preserve"> (the fourth is still in progress). (also see 6.2.5) In its 2020 Additional Disclosure, it notes that eight such cases in its second tier have been resolved with fees being paid back to workers. It further cites a case that involved "returned monies and passports" at a</t>
    </r>
    <r>
      <rPr>
        <sz val="11"/>
        <color theme="9"/>
        <rFont val="Calibri"/>
        <family val="2"/>
        <scheme val="minor"/>
      </rPr>
      <t xml:space="preserve"> third-tier supplier.</t>
    </r>
  </si>
  <si>
    <r>
      <t xml:space="preserve">(1) HP reports that following a finding of non-conformance, suppliers are required to implement a corrective action plan to address the issues. It states that in the case of "immediate priority audit findings" including forced labor, suppliers must "immediate cease all practices contributing to an immediate priority audit finding and report their corrective action no later than 30 days after the original audit."
(2) The company states that audit findings will be re-examined in a site visit by a third party or HP auditor, to ensure that the issue has been resolved. 
(3) </t>
    </r>
    <r>
      <rPr>
        <sz val="11"/>
        <color theme="9"/>
        <rFont val="Calibri"/>
        <family val="2"/>
        <scheme val="minor"/>
      </rPr>
      <t xml:space="preserve">HP discloses that where progress is inadequate, it will "intervene to help create a more effective plan." It further states that it will not necessarily terminate the supplier, but work with them to improve working conditions. </t>
    </r>
    <r>
      <rPr>
        <sz val="11"/>
        <rFont val="Calibri"/>
        <family val="2"/>
        <scheme val="minor"/>
      </rPr>
      <t xml:space="preserve">
(4) The company reports that it found two issues related to passport and personal document retention in 2018, required the issues to be "immediately addressed and [is] working with the suppliers to complete remediation to the workers and implement corrective actions to adjust their management systems". 
In relation to remediating fees, the company states it works with HP procurement and the supplier to agree on a corrective action plan and relies on local auditing teams to support suppliers in providing remedy to workers that have paid fees.  It states that progress through corrective actions is tracked through its KPI program and the report is shared with executives that manage the business and oversee the human rights program. Additionally, it reports that its procurement team incentivize suppliers to complete corrective actions. </t>
    </r>
  </si>
  <si>
    <t xml:space="preserve">(1) The company states that where non-conformances are identified, it requires suppliers to develop an improvement plan. It does not provide further details.
(2) Sony states that it monitors suppliers progress against improvement plans. It also states that it conducts follow-up assessments.
(3) The company states that if the supplier does not demonstrate improvement, it will "reconsider its relationship with the supplier and may discontinue new business until the supplier makes the required improvements."
(4) Sony discloses that it discovered student workers working long hours and night shifts at one of its suppliers in China. It reports that it "made the supplier prepare an improvement plan to eliminate long working hours and night shifts" and that it was confirmed that the improvements were implemented. It does not disclose any further detail on this process, such as timelines. </t>
  </si>
  <si>
    <t>(1) The company states that remediation for non-compliance may include working with its suppliers to create a corrective action plan for achieving compliance over a specified time frame. However, it does not provide details on the process. 
(2) TE reports that suppliers receive two follow-up assessments after corrective action plans have been communicated - one after 60 days, and one after nine months. 
(3) TE discloses that where non-compliances are not remedied "in spite of repeated notifications", it may terminate a supplier relationship. 
(4) Not disclosed. TE reports that 593 corrective actions were implemented in its supply chains in 2018, but provides no further information.</t>
  </si>
  <si>
    <t>(1) Analog Devices states in its Statement on Slavery and Human Trafficking that it "requires" suppliers who are found to be non-compliant in an audit to take corrective actions to resolve the non-compliance. It does not disclose further details on a process.
[The company is an RBA Member, and as such is required to audit 25% of high-risk major suppliers (this may include own facilities) and submit to the RBA corrective action progress reports. However, it does not provide additional detail on this process. The company also uses the RBA’s Validated Audit Process (VAP), which includes corrective action plans with elements such as policy/procedure changes and training. However, it is not clear that it uses this process on its suppliers.]
(2) Not disclosed. The company uses the RBA’s Validated Audit Process (VAP), which includes closure audits on priority issues such as forced labor or bonded labor. However, it does not disclose using this process for suppliers.
(3) It states in its Statement on Slavery and Human Trafficking that if non-compliance is not corrected through the corrective action then it will terminate the supplier contract.
(4) Not disclosed. Analog Devices states that it publicly reports on breaches of its Code of Conduct in accordance with SEC rules. However it does not appear to give a summary or example of any corrective action processes it has put in place.</t>
  </si>
  <si>
    <r>
      <t xml:space="preserve">(1) The company states in its CSR report that when non-compliance issues are identified in the process of an audit, suppliers are expected to implement a corrective action plan. It does not provide further detail. [The company uses the RBA’s Validated Audit Process (VAP), which includes corrective action plans with elements such as policy/procedure changes and training. However it does not provide evidence of the use of VAP for supplier audits in the past year.]
(2) </t>
    </r>
    <r>
      <rPr>
        <sz val="11"/>
        <color theme="1"/>
        <rFont val="Calibri"/>
        <family val="2"/>
        <scheme val="minor"/>
      </rPr>
      <t xml:space="preserve">The company discloses that corrective actions will be tracked to closure by a third-party audit firm, with the RBA and its members' oversight. </t>
    </r>
    <r>
      <rPr>
        <sz val="11"/>
        <rFont val="Calibri"/>
        <family val="2"/>
        <scheme val="minor"/>
      </rPr>
      <t xml:space="preserve">
(3) Not disclosed. The company states in its Statement under the California Transparency in Supply Chains Act that it has internal accountability standards in place in the case of a supplier failing to meet company policies against forced labor and human trafficking. It states that in such a case, agreements with suppliers include a termination provision for non-compliance. However, the company does not disclose that termination will occur only where suppliers do not implement corrective actions to remedy the violations.  
(4) Not disclosed.</t>
    </r>
  </si>
  <si>
    <t xml:space="preserve">(1) In its 2018 additional disclosure, the company reports that it formulates corrective measures according to the results of its CSR audits conducted against RBA standards and by its customers, but does not provide further details.
(2) Murata states that it periodically follows up on corrective action measures.
(3)-(4) Not disclosed. </t>
  </si>
  <si>
    <t>(1) Nintendo discloses that it requests corrective action of its supplier where it finds risks in the process of its on-site inspections and third-party audits. However, it provides no further detail or examples of corrective action processes.
(2) Nintendo discloses that it verifies implementation of corrective actions through follow-up on-site inspections where necessary. 
(3)-(4) Not disclosed.</t>
  </si>
  <si>
    <t xml:space="preserve">(1) Amazon reports that it launched training "at our fulfilment operations in the UK on identifying and reporting suspected instances of modern slavery". 
The company reports that this training has been developed with experts on modern slavery, such as the labor consultancy Verité and the UK Gangmasters and Labor Abuse Authority. The training enables employees to identify indicators of modern slavery and understand how to report concerns to authorities. The training will be rolled to employees across regions in 2020.
It does not disclose that training on risks and policies on forced labor has already been delivered to procurement staff. 
(2) Amazon discloses that it trains its suppliers on the content of its supplier code, which includes forced labor, including training prior to audits to help suppliers understand the requirements. It does not disclose further detail or the percentage of first-tier suppliers trained. 
In its supplier manual, Amazon discloses that it offers "on-site and remote training to support continuous improvement" and recommends third party trainings for suppliers to attend. 
The company's supplier code states that supplier management must establish training programmes for managers and workers to implement the requirements of the supplier code, but does not provide information on how it supports this process. 
It does not disclose the percentage of first-tier suppliers trained.
[It also reports that it encourages suppliers to participate in external training programs, such as those on recognizing and preventing forced labor, but does not provide further detail.] 
[It also reports on training of suppliers in its downstream supply chains, via the Truckers against Trafficking Initiative - see 1.5(2)]
(3) Not disclosed. </t>
  </si>
  <si>
    <t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(2) *Amazon (2019), "Modern Day Slavery Statement"
* Amazon (2019), "Amazon Supply Chain Standards Manual," https://d39w7f4ix9f5s9.cloudfront.net/ba/73/23a785f24c809ee05445d5ab623f/supplier-manual-5sep2019-final.pdf, p. 8. Accessed 16 October 2019.
* Amazon (2019), "Amazon Supply Chain Standards," https://d39w7f4ix9f5s9.cloudfront.net/4d/80/9e681da64536a287f9e658216ff9/amazon-supplier-code-of-conduct-2019-09-18-2.pdf. Accessed 16 October 2019. </t>
  </si>
  <si>
    <r>
      <t xml:space="preserve">(1) Not disclosed. 
(2) Amazon reports that it is a member of the </t>
    </r>
    <r>
      <rPr>
        <b/>
        <sz val="11"/>
        <rFont val="Calibri"/>
        <family val="2"/>
        <scheme val="minor"/>
      </rPr>
      <t>RBA</t>
    </r>
    <r>
      <rPr>
        <sz val="11"/>
        <rFont val="Calibri"/>
        <family val="2"/>
        <scheme val="minor"/>
      </rPr>
      <t xml:space="preserve"> and has committed to implement the RBA Code of Conduct. It also reports that it participates in the Responsible Labor Initiative which "develops resources, trainings, and strategies to address modern slavery". It discloses that the initiative also works with labor agents and suppliers to identify potential solutions.
Amazon also reports that it is actively participating in </t>
    </r>
    <r>
      <rPr>
        <b/>
        <sz val="11"/>
        <rFont val="Calibri"/>
        <family val="2"/>
        <scheme val="minor"/>
      </rPr>
      <t>BSR's Tech Against Trafficking working group</t>
    </r>
    <r>
      <rPr>
        <sz val="11"/>
        <rFont val="Calibri"/>
        <family val="2"/>
        <scheme val="minor"/>
      </rPr>
      <t xml:space="preserve">. It states that this group's mission is to bring companies together with other stakeholders to identify technology-driven solutions "that disrupt and reduce human trafficking; that prevent and identify crimes; and that provide remedy mechanisms for victims and support survivors". 
Amazon further notes that in October 2019 it became a member of </t>
    </r>
    <r>
      <rPr>
        <b/>
        <sz val="11"/>
        <rFont val="Calibri"/>
        <family val="2"/>
        <scheme val="minor"/>
      </rPr>
      <t xml:space="preserve">Truckers against Trafficking </t>
    </r>
    <r>
      <rPr>
        <sz val="11"/>
        <rFont val="Calibri"/>
        <family val="2"/>
        <scheme val="minor"/>
      </rPr>
      <t>(TAT) and that it "began incorporating TAT training modules into trainings for our internal fleet of drivers to teach them how to identify and respond to potential victims of human trafficking." it notes that over 100 of its drivers have been trained to date [and that it has set a goal of increasing this to 100% by 2020.]</t>
    </r>
  </si>
  <si>
    <r>
      <t xml:space="preserve">(1) NXP's supplier code of conduct states that workers must be provided with a written employment agreement in their own language, containing a description of terms and conditions of employment (prior to the worker departing his/her country of origin). 
The company's auditable standards provide further detail on the requirements of this provision, and includes information on what should be included in the contract including the worker's details, contract duration and working conditions including living conditions, pay, hours and benefits. However, it does not provide evidence of implementation.
(2) NXP's supplier code of conduct prohibits suppliers and labor agents from withholding workers' passports or personal documentation. The company discloses audit data on retention of passports, showing that non-compliances related to passport retention have decreased from 26% in 2017 to 9% in 2018. </t>
    </r>
    <r>
      <rPr>
        <sz val="11"/>
        <color rgb="FFFF0000"/>
        <rFont val="Calibri"/>
        <family val="2"/>
        <scheme val="minor"/>
      </rPr>
      <t xml:space="preserve">
</t>
    </r>
    <r>
      <rPr>
        <sz val="11"/>
        <rFont val="Calibri"/>
        <family val="2"/>
        <scheme val="minor"/>
      </rPr>
      <t>(3) Not disclosed. 
[Out of scope: The company reports that in 2016 it took part in a pilot program for supply chain social responsibility in Malaysia, which included enhancing communication between foreign workers and factory management and conducting training on labor and human rights. However, the example seems to refer to the company's own operations, rather than its supply chains.]</t>
    </r>
  </si>
  <si>
    <t>(1)*Corning Incorporated, "Accountability", https://www.corning.com/worldwide/en/sustainability/processes/supply-chain-social-responsibility/accountability.html. Accessed 4 February 2020.
*Corning, "KnowTheChain - ICT company disclosure", https://www.business-humanrights.org/en/knowthechain-ict-company-disclosure. Accessed 4 February 2020.
(2)*Corning Incorporated, "Governance", https://www.corning.com/worldwide/en/sustainability/processes/supply-chain-social-responsibility/governance.html. Accessed 4 February 2020.
*Corning Incorporated (25 March 2019), "2019 Statement on Efforts to Combat Human Trafficking and Slavery in Our Supply Chains", https://www.corning.com/media/worldwide/global/documents/Supply%20Chain%20Disclosure%203_25_19%20final.pdf, p. 3-4.</t>
  </si>
  <si>
    <t>(1)*Danwatch (28 June 2019), "'I feel scared going out’: How migrant workers become outlaws in Malaysia’s electronics industry", https://danwatch.dk/en/undersoegelse/i-feel-scared-going-out-how-migrant-workers-become-outlaws-in-malaysias-electronics-industry/. Accessed 21 October 2019.
*Danwatch (undated), "Malaysia: Investigation reveals forced labour &amp; migrant worker abuses at factories producing for electronics brands; Incl. co. responses", 
https://www.business-humanrights.org/en/malaysia-investigation-reveals-forced-labour-migrant-worker-abuses-at-factories-producing-for-electronics-brands-incl-co-responses.</t>
  </si>
  <si>
    <t>(1)* TSMC (undated), "Ethical Management", https://www.tsmc.com/csr/en/focus/governanceAndBusiness.html. Accessed 15 August, 2019.
*TSMC (2017), "Material Issue: Ethics and Regulatory Compliance", https://www.tsmc.com/csr/en/download/2017_tsmc_csr_en_1_1.pdf.
*TSMC (2018), "TSMC Corporate Social Resonsibility Report", https://www.tsmc.com/download/csr/2018_tsmc_csr_report_published_May_2019/english/pdf/e_all.pdf, p. 75.
(2)*"Ethical Management".
*TSMC (undated), "Ethics and Regulatory Compliance", https://www.tsmc.com/csr/en/focus/governance/ethics.html. Accessed 15 August, 2019.
*"Material Issue: Ethics and Regulatory Compliance".
*"2016 Corporate Social Responsibility Report", p. 50.
*TSMC (undated), "KnowTheChain ICT Company Disclosure",
https://business-humanrights.org/en/knowthechain-ict-company-disclosure.
(3)*"Ethical Management".
*"Material Issue: Ethics and Regulatory Compliance".</t>
  </si>
  <si>
    <t>(1)TSMC (undated), "Stakeholder Engagement", https://www.tsmc.com/csr/en/CSR/stakeholder.html. Accessed 15 August 2019.
(2)*TSMC (2018), "Additional Disclosure", https://www.business-humanrights.org/sites/default/files/KnowTheChain%20-%20ICT%20Sector%20Engagement%20Questions_TSMC.pdf, page 2. Accessed 29 October 2019.
*"Stakeholder Engagement". 
*TSMC (2018), "TSMC Corporate Social Resonsibility Report", https://www.tsmc.com/download/csr/2018_tsmc_csr_report_published_May_2019/english/pdf/e_all.pdf, p. 187.</t>
  </si>
  <si>
    <t>(1)-(2) *TSMC (2018), "TSMC Corporate Social Resonsibility Report", https://www.tsmc.com/download/csr/2018_tsmc_csr_report_published_May_2019/english/pdf/e_all.pdf.
*TSMC (April 2018), "Additional Disclosure", https://www.business-humanrights.org/sites/default/files/2018-04%20KTC%20ICT_Additional%20disclosure%202018%20TSMC_v1.pdf.</t>
  </si>
  <si>
    <t>(1)-(4) *TSMC (2018), "TSMC Corporate Social Resonsibility Report", https://www.tsmc.com/download/csr/2018_tsmc_csr_report_published_May_2019/english/pdf/e_all.pdf.
*TSMC (2017), "Supplier Sustainability Management", https://www.tsmc.com/csr/en/download/2017_tsmc_csr_en_3_1.pdf, p. 73.
*TSMC (2018), "Additional  Disclosure",
https://www.business-humanrights.org/sites/default/files/2018-04%20KTC%20ICT_Additional%20disclosure%202018%20TSMC_v1.pdf.
*TSMC (29 May 2019), "Specialized Disclosure Report", https://www.tsmc.com/download/ir/secFillings/Form-SD-(final)_2018.pdf.</t>
  </si>
  <si>
    <t>*TSMC (2018), "TSMC Corporate Social Resonsibility Report", https://www.tsmc.com/download/csr/2018_tsmc_csr_report_published_May_2019/english/pdf/e_all.pdf, p. 75.
*TDMC (2018), "Additional  Disclosure",
https://www.business-humanrights.org/sites/default/files/2018-04%20KTC%20ICT_Additional%20disclosure%202018%20TSMC_v1.pdf.</t>
  </si>
  <si>
    <t xml:space="preserve">(1)-(4)*TSMC (updated 23 April 2018), "TSMC's Supplier Code of Conduct", https://supplyonline.tsmc.com.tw/sncdata/SupplyProfile_Code%20of%20Conduct%20Supplier_M.pdf.
*TSMC (2018), "TSMC Corporate Social Resonsibility Report", https://www.tsmc.com/download/csr/2018_tsmc_csr_report_published_May_2019/english/pdf/e_all.pdf.
*TSMC (2018), "Additional  Disclosure",
https://www.business-humanrights.org/sites/default/files/2018-04%20KTC%20ICT_Additional%20disclosure%202018%20TSMC_v1.pdf, p. 5. </t>
  </si>
  <si>
    <t>Note: *TSMC (2018), "TSMC Corporate Social Resonsibility Report", https://www.tsmc.com/download/csr/2018_tsmc_csr_report_published_May_2019/english/pdf/e_all.pdf, pp. 71, 72, 74, 76
*TSMC (24 May 2017), "TSMC 2016 Corporate Social Responsibility Report", https://www.tsmc.com/download/csr/2017_tsmc_csr/english/pdf/e_all.pdf, pp. 50-51.
(2) "TSMC Corporate Social Resonsibility Report", p. 19.
(5) TSMC (2018), "Additional  Disclosure",
https://www.business-humanrights.org/sites/default/files/2018-04%20KTC%20ICT_Additional%20disclosure%202018%20TSMC_v1.pdf, p.6.</t>
  </si>
  <si>
    <t xml:space="preserve">(1)-(2) *"TSMC Corporate Social Resonsibility Report", https://www.tsmc.com/download/csr/2018_tsmc_csr_report_published_May_2019/english/pdf/e_all.pdf.
*TSMC (updated 23 April 2018), "TSMC's Supplier Code of Conduct", https://supplyonline.tsmc.com.tw/sncdata/SupplyProfile_Code%20of%20Conduct%20Supplier_M.pdf.
*TSMC (2018), "Additional  Disclosure",
https://www.business-humanrights.org/sites/default/files/2018-04%20KTC%20ICT_Additional%20disclosure%202018%20TSMC_v1.pdf, p. 4. </t>
  </si>
  <si>
    <t xml:space="preserve">
(1) Foxconn (2018), "Additional Disclosure", https://www.business-humanrights.org/sites/default/files/2018-04%20KTC%20ICT%20benchmark%20research_Foxconn_v1.xlsx. Accessed 8 October 2019.
(2) Foxconn (2018), "Social and Environmental Responsibility Report", http://ser.foxconn.com/javascript/pdfjs/web/viewer.html?file=/upload/serReport/f5915802-4e39-4cb2-914b-48dbf433a557_.pdf&amp;page=1, p. 6. Accessed 8 October 2019.</t>
  </si>
  <si>
    <t>Foxconn (2018), "Additional Disclosure", https://www.business-humanrights.org/sites/default/files/2018-04%20KTC%20ICT%20benchmark%20research_Foxconn_v1.xlsx. Accessed 8 October 2019.</t>
  </si>
  <si>
    <t>Note: Foxconn (2018), "Social and Environmental Responsibility Report", http://ser.foxconn.com/javascript/pdfjs/web/viewer.html?file=/upload/serReport/f5915802-4e39-4cb2-914b-48dbf433a557_.pdf&amp;page=1, p. 8. 
(1) Foxconn, "Stakeholder Engagement", http://ser.foxconn.com/viewPrivyIdentify_show.action. Accessed 8 October 2019.
(2) Foxconn (2018), "Social and Environmental Responsibility Report", http://ser.foxconn.com/javascript/pdfjs/web/viewer.html?file=/upload/serReport/f5915802-4e39-4cb2-914b-48dbf433a557_.pdf&amp;page=1, p. 8.
(2), (3) and (4) Foxconn (2018), "Additional Disclosure", https://www.business-humanrights.org/sites/default/files/2018-04%20KTC%20ICT%20benchmark%20research_Foxconn_v1.xlsx.</t>
  </si>
  <si>
    <t>(1)*Amphenol (October 2019), "Amphenol Supplier Code of Conduct", https://www.amphenol.com/pdfs/APH_Supplier_Code_of_Conduct.pdf.
*Amphenol, "Anti-Human Trafficking &amp; Slavery Statement", https://www.amphenol.co.uk/sites/default/files/CA%20Transparency%20Statement%20-%20Signed%20by%20Adam.pdf.
(5) "Amphenol Supplier Code of Conduct", pp. 1 and 8.</t>
  </si>
  <si>
    <t>Market cap top 50</t>
  </si>
  <si>
    <t>Policy: Prohibit worker-paid fees</t>
  </si>
  <si>
    <t>Policy: Require reimbursement</t>
  </si>
  <si>
    <t>Practice: Provide evidence of remediation</t>
  </si>
  <si>
    <t>Practice: Disclose step-by-step process of preventative measures</t>
  </si>
  <si>
    <t>yes</t>
  </si>
  <si>
    <r>
      <t>2.1 Traceability and Supply Chain Transparency</t>
    </r>
    <r>
      <rPr>
        <sz val="10"/>
        <color rgb="FF000000"/>
        <rFont val="Calibri"/>
        <family val="2"/>
      </rPr>
      <t xml:space="preserve">
</t>
    </r>
    <r>
      <rPr>
        <sz val="10"/>
        <rFont val="Calibri"/>
        <family val="2"/>
      </rPr>
      <t>The company discloses:</t>
    </r>
  </si>
  <si>
    <r>
      <t>2.1 Traceability</t>
    </r>
    <r>
      <rPr>
        <sz val="10"/>
        <color rgb="FF000000"/>
        <rFont val="Calibri"/>
        <family val="2"/>
      </rPr>
      <t xml:space="preserve"> </t>
    </r>
    <r>
      <rPr>
        <b/>
        <sz val="10"/>
        <color rgb="FF000000"/>
        <rFont val="Calibri"/>
        <family val="2"/>
      </rPr>
      <t>and Supply Chain Trasparency</t>
    </r>
    <r>
      <rPr>
        <sz val="10"/>
        <color rgb="FF000000"/>
        <rFont val="Calibri"/>
        <family val="2"/>
      </rPr>
      <t xml:space="preserve">
</t>
    </r>
    <r>
      <rPr>
        <sz val="10"/>
        <rFont val="Calibri"/>
        <family val="2"/>
      </rPr>
      <t>The company discloses:</t>
    </r>
  </si>
  <si>
    <t>5.1 Worker Engagement</t>
  </si>
  <si>
    <t>2020 % companies disclosing at least some information (Wrong - wrong number - 60 insread of 49)</t>
  </si>
  <si>
    <t>Total number of companies</t>
  </si>
  <si>
    <t>Engaged with KnowTheChain</t>
  </si>
  <si>
    <t>ABC-Mart Inc.</t>
  </si>
  <si>
    <t>JP3152740001</t>
  </si>
  <si>
    <t>TKS:2670</t>
  </si>
  <si>
    <t>no</t>
  </si>
  <si>
    <t>Adidas AG</t>
  </si>
  <si>
    <t>DE000A1EWWW0</t>
  </si>
  <si>
    <t>ETR:ADS</t>
  </si>
  <si>
    <t>American Eagle Outfitters Inc.</t>
  </si>
  <si>
    <t>US02553E1064</t>
  </si>
  <si>
    <t>NYS:AEO</t>
  </si>
  <si>
    <t>ANTA Sports Products Ltd.</t>
  </si>
  <si>
    <t>KYG040111059</t>
  </si>
  <si>
    <t>HKG:2020</t>
  </si>
  <si>
    <t>Asics Corp.</t>
  </si>
  <si>
    <t>JP3118000003</t>
  </si>
  <si>
    <t>TKS:7936</t>
  </si>
  <si>
    <t>Burberry Group plc</t>
  </si>
  <si>
    <t>GB0031743007</t>
  </si>
  <si>
    <t>LON:BRBY</t>
  </si>
  <si>
    <t>United Kingdom</t>
  </si>
  <si>
    <t>Canada Goose Holdings Inc.</t>
  </si>
  <si>
    <t>CA1350861060</t>
  </si>
  <si>
    <t>Canada</t>
  </si>
  <si>
    <t>Capri Holdings Ltd. (previously Michael Kors)</t>
  </si>
  <si>
    <t>VGG1890L1076</t>
  </si>
  <si>
    <t>NYS:CPRI</t>
  </si>
  <si>
    <t>Carter's Inc.</t>
  </si>
  <si>
    <t>US1462291097</t>
  </si>
  <si>
    <t>NYS:CRI</t>
  </si>
  <si>
    <t>Columbia Sportswear Co.</t>
  </si>
  <si>
    <t>US1985161066</t>
  </si>
  <si>
    <t>NAS:COLM</t>
  </si>
  <si>
    <t>Deckers Outdoor Corp.</t>
  </si>
  <si>
    <t>US2435371073</t>
  </si>
  <si>
    <t>NYS:DECK</t>
  </si>
  <si>
    <t>Dick's Sporting Goods Inc.</t>
  </si>
  <si>
    <t>US2533931026</t>
  </si>
  <si>
    <t>NYS:DKS</t>
  </si>
  <si>
    <t>Eclat Textile Corp. Ltd.</t>
  </si>
  <si>
    <t>TW0001476000</t>
  </si>
  <si>
    <t>TAI:1476</t>
  </si>
  <si>
    <t>Fast Retailing Co. Ltd.</t>
  </si>
  <si>
    <t>JP3802300008</t>
  </si>
  <si>
    <t>TKS:9983</t>
  </si>
  <si>
    <t>Feng Tay Enterprises Co. Ltd.</t>
  </si>
  <si>
    <t>TW0009910000</t>
  </si>
  <si>
    <t>TAI:9910</t>
  </si>
  <si>
    <t>Foot Locker Inc.</t>
  </si>
  <si>
    <t>US3448491049</t>
  </si>
  <si>
    <t>NYS:FL</t>
  </si>
  <si>
    <t>Gap Inc.</t>
  </si>
  <si>
    <t>US3647601083</t>
  </si>
  <si>
    <t>NYS:GPS</t>
  </si>
  <si>
    <t>Gildan Activewear Inc.</t>
  </si>
  <si>
    <t>CA3759161035</t>
  </si>
  <si>
    <t>TSE:GIL</t>
  </si>
  <si>
    <t>Hanesbrands Inc.</t>
  </si>
  <si>
    <t>US4103451021</t>
  </si>
  <si>
    <t>NYS:HBI</t>
  </si>
  <si>
    <t>Heilan Home Co. Ltd.</t>
  </si>
  <si>
    <t>CNE0000016H3</t>
  </si>
  <si>
    <t>SHG:600398</t>
  </si>
  <si>
    <t>Hennes &amp; Mauritz AB (H&amp;M)</t>
  </si>
  <si>
    <t>SE0000106270</t>
  </si>
  <si>
    <t>OME:HM.B</t>
  </si>
  <si>
    <t>Hermès International SCA</t>
  </si>
  <si>
    <t>FR0000052292</t>
  </si>
  <si>
    <t>PAR:RMS</t>
  </si>
  <si>
    <t>France</t>
  </si>
  <si>
    <t>Hugo Boss AG</t>
  </si>
  <si>
    <t>GB00BVG7F061</t>
  </si>
  <si>
    <t>ETR:BOSS</t>
  </si>
  <si>
    <t>Industria de Diseño Textil SA (Inditex)</t>
  </si>
  <si>
    <t>ES0148396007</t>
  </si>
  <si>
    <t>MCE:ITX</t>
  </si>
  <si>
    <t>Spain</t>
  </si>
  <si>
    <t>JD Sports Fashion plc</t>
  </si>
  <si>
    <t>GB00BYX91H57</t>
  </si>
  <si>
    <t>LON:JD</t>
  </si>
  <si>
    <t>Kering SA</t>
  </si>
  <si>
    <t>FR0000121485</t>
  </si>
  <si>
    <t>PAR:KER</t>
  </si>
  <si>
    <t>Kohl's Corp.</t>
  </si>
  <si>
    <t>US5002551043</t>
  </si>
  <si>
    <t>NYS:KSS</t>
  </si>
  <si>
    <t>L Brands Inc.</t>
  </si>
  <si>
    <t>US5017971046</t>
  </si>
  <si>
    <t>NYS:LB</t>
  </si>
  <si>
    <t>Levi Strauss &amp; Co.</t>
  </si>
  <si>
    <t>US52736R1023</t>
  </si>
  <si>
    <t>NYS:LEVI</t>
  </si>
  <si>
    <t>Hong Kong</t>
  </si>
  <si>
    <t>Li Ning Co. Ltd.</t>
  </si>
  <si>
    <t>KYG5496K1242</t>
  </si>
  <si>
    <t>HKG:2331</t>
  </si>
  <si>
    <t>Lojas Renner SA</t>
  </si>
  <si>
    <t>BRLRENACNOR1</t>
  </si>
  <si>
    <t>BSP:LREN3</t>
  </si>
  <si>
    <t>Brazil</t>
  </si>
  <si>
    <t>Latin America</t>
  </si>
  <si>
    <t>LPP Spolka Akcyjna</t>
  </si>
  <si>
    <t>PLLPP0000011</t>
  </si>
  <si>
    <t>WAR:LPP</t>
  </si>
  <si>
    <t>Poland</t>
  </si>
  <si>
    <t>Lululemon Athletica Inc.</t>
  </si>
  <si>
    <t>US5500211090</t>
  </si>
  <si>
    <t>NAS:LULU</t>
  </si>
  <si>
    <t>LVMH Moet Hennessy Louis Vuitton SE</t>
  </si>
  <si>
    <t>FR0000121014</t>
  </si>
  <si>
    <t>PAR:MC</t>
  </si>
  <si>
    <t>Macy's Inc.</t>
  </si>
  <si>
    <t>US55616P1049</t>
  </si>
  <si>
    <t>NYS:M</t>
  </si>
  <si>
    <t>Marks and Spencer Group plc</t>
  </si>
  <si>
    <t>GB0031274896</t>
  </si>
  <si>
    <t>LON:MKS</t>
  </si>
  <si>
    <t>Moncler SpA</t>
  </si>
  <si>
    <t>IT0004965148</t>
  </si>
  <si>
    <t>MIL:MONC</t>
  </si>
  <si>
    <t>Italy</t>
  </si>
  <si>
    <t>Mr Price Group Ltd.</t>
  </si>
  <si>
    <t>ZAE000200457</t>
  </si>
  <si>
    <t>JSE:MRP</t>
  </si>
  <si>
    <t>South Africa</t>
  </si>
  <si>
    <t>Africa</t>
  </si>
  <si>
    <t>Next plc</t>
  </si>
  <si>
    <t>GB0032089863</t>
  </si>
  <si>
    <t>LON:NXT</t>
  </si>
  <si>
    <t>Nike Inc.</t>
  </si>
  <si>
    <t>US6541061031</t>
  </si>
  <si>
    <t>NYS:NKE</t>
  </si>
  <si>
    <t>Nordstrom Inc.</t>
  </si>
  <si>
    <t>US6556641008</t>
  </si>
  <si>
    <t>NYS:JWN</t>
  </si>
  <si>
    <t>Page Industries Ltd.</t>
  </si>
  <si>
    <t>INE761H01022</t>
  </si>
  <si>
    <t>BOM:532827</t>
  </si>
  <si>
    <t>India</t>
  </si>
  <si>
    <t>Pou Chen Corp.</t>
  </si>
  <si>
    <t>TW0009904003</t>
  </si>
  <si>
    <t>TAI:9904</t>
  </si>
  <si>
    <t>Prada SpA</t>
  </si>
  <si>
    <t>IT0003874101</t>
  </si>
  <si>
    <t>HKG:1913</t>
  </si>
  <si>
    <t>Puma SE</t>
  </si>
  <si>
    <t>DE0006969603</t>
  </si>
  <si>
    <t>ETR:PUM</t>
  </si>
  <si>
    <t>PVH Corp.</t>
  </si>
  <si>
    <t>US6936561009</t>
  </si>
  <si>
    <t>NYS:PVH</t>
  </si>
  <si>
    <t>Ralph Lauren Corp.</t>
  </si>
  <si>
    <t>US7512121010</t>
  </si>
  <si>
    <t>NYS:RL</t>
  </si>
  <si>
    <t>Ryohin Keikaku Co. Ltd.</t>
  </si>
  <si>
    <t>JP3976300008</t>
  </si>
  <si>
    <t>TKS:7453</t>
  </si>
  <si>
    <t>Salvatore Ferragamo SpA</t>
  </si>
  <si>
    <t>IT0004712375</t>
  </si>
  <si>
    <t>MIL:SFER</t>
  </si>
  <si>
    <t>Shenzhou International Group Holdings Ltd.</t>
  </si>
  <si>
    <t>KYG8087W1015</t>
  </si>
  <si>
    <t>HKG:2313</t>
  </si>
  <si>
    <t>Shimamura Co. Ltd.</t>
  </si>
  <si>
    <t>JP3358200008</t>
  </si>
  <si>
    <t>TKS:8227</t>
  </si>
  <si>
    <t>Skechers U.S.A. Inc.</t>
  </si>
  <si>
    <t>US8305661055</t>
  </si>
  <si>
    <t>NYS:SKX</t>
  </si>
  <si>
    <t>Tapestry Inc.</t>
  </si>
  <si>
    <t>US8760301072</t>
  </si>
  <si>
    <t>NYS:TPR</t>
  </si>
  <si>
    <t>The TJX Companies Inc.</t>
  </si>
  <si>
    <t>US8725401090</t>
  </si>
  <si>
    <t>NYS:TJX</t>
  </si>
  <si>
    <t>Under Armour Inc.</t>
  </si>
  <si>
    <t>US9043111072</t>
  </si>
  <si>
    <t>NYS:UAA</t>
  </si>
  <si>
    <t>Urban Outfitters Inc.</t>
  </si>
  <si>
    <t>US9170471026</t>
  </si>
  <si>
    <t>NAS:URBN</t>
  </si>
  <si>
    <t>VF Corp.</t>
  </si>
  <si>
    <t>US9182041080</t>
  </si>
  <si>
    <t>NYS:VFC</t>
  </si>
  <si>
    <t>Wolverine World Wide Inc.</t>
  </si>
  <si>
    <t>US1718715022</t>
  </si>
  <si>
    <t>NYS:WWW</t>
  </si>
  <si>
    <t>Youngor Group Co. Ltd.</t>
  </si>
  <si>
    <t>CNE000000XR2</t>
  </si>
  <si>
    <t>SHG:600177</t>
  </si>
  <si>
    <t>Zalando</t>
  </si>
  <si>
    <t>DE000ZAL1111</t>
  </si>
  <si>
    <t>ETR:ZAL</t>
  </si>
  <si>
    <t>Zhejiang Semir Garment Co. Ltd.</t>
  </si>
  <si>
    <t>CNE100001104</t>
  </si>
  <si>
    <t>SHE:002563</t>
  </si>
  <si>
    <t>GB0006731235</t>
  </si>
  <si>
    <t>LON:ABF</t>
  </si>
  <si>
    <t>Primark</t>
  </si>
  <si>
    <t>yes (opted in)</t>
  </si>
  <si>
    <t>no (invited to opt in)</t>
  </si>
  <si>
    <t>Footwear</t>
  </si>
  <si>
    <t>Luxury Apparel</t>
  </si>
  <si>
    <t>Textiles</t>
  </si>
  <si>
    <t>The company discloses:
(1) the names and addresses of its first-tier suppliers;
(2) the countries of its below-first-tier suppliers (this does not include raw material suppliers);
(3) the sourcing countries of at least three raw materials at high risk of forced labor and human trafficking; and
(4) the number of workers per supplier, and one additional data point on its suppliers' workforce (e.g., the gender ratio, migrant worker ratio, or level of unionization per supplier).</t>
  </si>
  <si>
    <t>(4) the number of workers per supplier, and one additional data point on its suppliers' workforce (e.g., the gender ratio, migrant worker ratio, or level of unionization per supplier).</t>
  </si>
  <si>
    <t>The company:
(1) assesses risks of forced labor at potential suppliers before entering into any contracts with them and discloses details on the outcomes of this process; and
(2) addresses risks of forced labor related to sub-contracting and discloses details on the outcomes of this process.</t>
  </si>
  <si>
    <t>The company assesses risks of forced labor at potential suppliers before entering into any contracts with them, addresses risks related to subcontracting, and discloses details on the outcomes of both processes.</t>
  </si>
  <si>
    <t>(2) addresses risks of forced labor related to sub-contracting and discloses details on the outcomes of this process.</t>
  </si>
  <si>
    <t>"Supply chains" and "suppliers" refer to all the supply chains that are directly related to the company's creation of apaprel and footwear products. Where no further specification is provided, companies should report as a minimum on policies and practices applicable to all of their first-tier suppliers. Additional reporting on below-the-first-tier suppliers, including raw material suppliers, is welcome.</t>
  </si>
  <si>
    <t>Cotton</t>
  </si>
  <si>
    <t>Rubber
(natural)</t>
  </si>
  <si>
    <t>Malaysia</t>
  </si>
  <si>
    <t>Argentina</t>
  </si>
  <si>
    <t>Thailand</t>
  </si>
  <si>
    <t>Vietnam</t>
  </si>
  <si>
    <t>Ethiopia</t>
  </si>
  <si>
    <t>Migrant workers</t>
  </si>
  <si>
    <t>Not applicable</t>
  </si>
  <si>
    <t xml:space="preserve">Yes </t>
  </si>
  <si>
    <r>
      <t xml:space="preserve">Source
</t>
    </r>
    <r>
      <rPr>
        <sz val="11"/>
        <color theme="0"/>
        <rFont val="Calibri"/>
        <family val="2"/>
        <scheme val="minor"/>
      </rPr>
      <t>(Own operations)</t>
    </r>
  </si>
  <si>
    <t xml:space="preserve">Where a company⁠—in addition to own branded products—sells third party apparel &amp; footwear products, the company discloses how it assesses and addresses forced labor risks related to third party products. </t>
  </si>
  <si>
    <t>Allegation 4 - Summary</t>
  </si>
  <si>
    <t>Allegation 4</t>
  </si>
  <si>
    <t>7.2 A(2) at least two examples of outcomes of its remedy process in practice, covering different supply chain contexts, for its suppliers' workers; and</t>
  </si>
  <si>
    <t>Bamboo</t>
  </si>
  <si>
    <t>Silk</t>
  </si>
  <si>
    <t>Raw Materials</t>
  </si>
  <si>
    <t>Cashmere*</t>
  </si>
  <si>
    <t>Viscose*</t>
  </si>
  <si>
    <t>Wool*</t>
  </si>
  <si>
    <t>Nepal</t>
  </si>
  <si>
    <t>North Korea</t>
  </si>
  <si>
    <t>See Corporate Human Rights Benchmark</t>
  </si>
  <si>
    <t>Zhejiang Semir Garment (undated), "About Us", http://www.semir.com/en/about.html. Accessed 14 September 2020.</t>
  </si>
  <si>
    <t>Wolverine World Wide (undated), "2019 Annual Report", https://wolverineworldwide.gcs-web.com/static-files/f6d96a79-44cf-4da1-bdfd-f9c9abe5a777, p. 8.</t>
  </si>
  <si>
    <t xml:space="preserve">Wolverine World Wide (June 2020), "Global Impact Report", https://www.wolverineworldwide.com/wp-content/uploads/2020/08/18IR.V13.Final_.pdf. </t>
  </si>
  <si>
    <t>Wolverine World Wide publishes its UK MSA statement on its website.</t>
  </si>
  <si>
    <t>Wolverine World Wide (undated), "CA Supply Chain Transparency / Modern Slavery Act Disclosure", https://www.wolverineworldwide.com/ca-supply/. Accessed 10 September 2020.</t>
  </si>
  <si>
    <t>Wolverine World Wide publishes its CTSCA Statement on its website.</t>
  </si>
  <si>
    <t>Youngor (undated), "Clothing", http://www.youngor.com/en/clothing.html. Accessed 14 September 2020.</t>
  </si>
  <si>
    <t xml:space="preserve">Wolverine World Wide (undated), "Production Code of Conduct", http://www.wolverineworldwide.com/wp-content/uploads/2018/04/WWW-Code-of-Conduct-Summary.pdf. Accessed 10 September 2020.
Wolverine World Wide (undated), "CA Supply Chain Transparency/Modern Slavery Act Disclosure", https://www.wolverineworldwide.com/ca-supply/. Accessed 10 September 2020. </t>
  </si>
  <si>
    <t xml:space="preserve">(1) Not disclosed. Youngor does not provide information in English about its supply chain standards. </t>
  </si>
  <si>
    <t>(1) Not disclosed. Wolverine World Wide refers to the existence of a Corporate Social Responsibility team and a Responsible Sourcing team. However, it does not disclose whether these teams are responsible for implementing its supply chain policies on forced labor and human trafficking. 
(2) Not disclosed.</t>
  </si>
  <si>
    <t>(1) Wolverine World Wide (June 2020), "Global Impact Report", https://www.wolverineworldwide.com/wp-content/uploads/2020/08/18IR.V13.Final_.pdf, p. v.</t>
  </si>
  <si>
    <t>(1)-(2) Youngor (undated), "Textile", http://www.youngor.com/en/y/1096.html. Accessed 14 September 2020.</t>
  </si>
  <si>
    <t>(1)-(2) Not disclosed.  [Balabala is a Zhejiang Semir Garment brand.]</t>
  </si>
  <si>
    <t>(1)-(2) Balabala (undated), "About Us", http://en.balabala.cn/about/. Accessed 14 September 2020.</t>
  </si>
  <si>
    <t xml:space="preserve">(1)-(2) Wolverine World Wide (June 2020), "Global Impact Report", https://www.wolverineworldwide.com/wp-content/uploads/2020/08/18IR.V13.Final_.pdf, p. 20-22. </t>
  </si>
  <si>
    <t>(1)-(2) Not disclosed.
Uyghur forced labor: Youngor does not disclose how it works with relevant groups to prevent and remediate Uyghur forced labor.</t>
  </si>
  <si>
    <t>(1)-(2) Not disclosed. 
Uyghur forced labor: Zhejiang Semir Garment does not disclose how it works with relevant groups to prevent and remediate Uyghur forced labor.</t>
  </si>
  <si>
    <t xml:space="preserve">(1) Not disclosed. Wolverine World Wide discloses a map indicating sourcing countries and the percentage of footwear production but does not provide the names and addresses of its first-tier suppliers. It is not clear whether the map covers the full list of sourcing countries, as the company references "33 core production partners that account for a significant majority of its footwear production."
Uyghur forced labor: The company discloses sourcing from China, but does not disclose whether this includes the Xinjiang Uyghur Autonomous Region.
(4) Not disclosed.  </t>
  </si>
  <si>
    <t>(1) Wolverine World Wide (June 2020), "Global Impact Report", https://www.wolverineworldwide.com/wp-content/uploads/2020/08/18IR.V13.Final_.pdf, p. 21.</t>
  </si>
  <si>
    <t>Youngor (undated), "Textile", http://www.youngor.com/en/y/1096.html. Accessed 14 September 2020.</t>
  </si>
  <si>
    <t xml:space="preserve">(1) &amp; (4) Not disclosed. 
Uyghur forced labour: Zhejiang Semir Garment does not disclose whether it sources from the Xinjiang Uyghur Autonomous Region. </t>
  </si>
  <si>
    <t>Balabala (undated), "About Us", http://en.balabala.cn/about/. Accessed 14 September 2020.</t>
  </si>
  <si>
    <t>(1)-(2) Not disclosed. Wolverine World Wide states that in its factory selection process, it considers geopolitical, infrastructure, human rights, and similar risks associated with regions of production. However, it does not provide details about how it conducts human rights supply chain risk or impact assessment that include forced labor risks. The company also does not provide details on forced labor risks identified in different tiers of its supply chains. 
Uyghur forced labor: Wolverine World Wide does not disclose whether it identified risks of Uyghur forced labor in its supply chains.</t>
  </si>
  <si>
    <t xml:space="preserve">Wolverine World Wide (undated), "Responsible Sourcing", https://www.wolverineworldwide.com/about-us/responsibility/responsible-sourcing/. Accessed 10 September 2020. </t>
  </si>
  <si>
    <t>(1)-(2) Not disclosed. 
Uyghur forced labor: Youngor does not disclose whether it identified risks of Uyghur forced labor in its supply chains.</t>
  </si>
  <si>
    <t>(1)-(2) Not disclosed. 
Uyghur forced labor: Zhejiang Semir Garment does not disclose whether it identified risks of Uyghur forced labor in its supply chains.</t>
  </si>
  <si>
    <t>Wolverine World Wide (June 2020), "Global Impact Report", https://www.wolverineworldwide.com/wp-content/uploads/2020/08/18IR.V13.Final_.pdf.</t>
  </si>
  <si>
    <t xml:space="preserve">(1) Not disclosed. </t>
  </si>
  <si>
    <t>Wolverine World Wide (undated), "Production Code of Conduct", http://www.wolverineworldwide.com/wp-content/uploads/2018/04/WWW-Code-of-Conduct-Summary.pdf. Accessed 10 September 2020.</t>
  </si>
  <si>
    <t xml:space="preserve">(1) In its CA Supply Chain Transparency/Modern Slavery Act Disclosure, Wolverine World Wide states that "any concern" can be anonymously reported by using the Wolverine Reportline, which can be accessed online and by phone. The website and phone number are listed on the disclosure statement. 
The company also has a link on its "Responsible Sourcing" page that directs to the Wolverine Reportline, noting that complaints can be made against its code of conduct. While this code focuses on direct employees, it refers to the company's supplier code and expectations for suppliers.
[The Reporting hotline itself is geared towards own employees and none of the reporting options focus on supply chain labor standards.]
(4) Not disclosed. </t>
  </si>
  <si>
    <t xml:space="preserve">(1) Wolverine World Wide (undated), "CA Supply Chain Transparency / Modern Slavery Act Disclosure", https://www.wolverineworldwide.com/ca-supply/. Accessed 4 Nov 2020. 
Wolverine World Wide (undated), "Responsible Sourcing", https://www.wolverineworldwide.com/about-us/responsibility/responsible-sourcing/. Accessed 4 Nov 2020.
Wolverine World Wide (undated), "Wolverine Reportline", https://app.convercent.com/en-us/LandingPage/aeb63a02-14e7-ea11-a974-000d3ab9f296. </t>
  </si>
  <si>
    <t>(1) &amp; (4) Not disclosed. Youngor does not provide information in English about its grievance mechanism for workers in its supply chains.</t>
  </si>
  <si>
    <t>(1) &amp; (4) Not disclosed. Zhejiang Semir Garment does not provide information in English about its grievance mechanism for workers in its supply chains.</t>
  </si>
  <si>
    <t>According to the Guardian, the company responded that it takes “allegations of human rights violations” very seriously, that the factory has passed a “rigorous third-party audit” and it didn’t find forced labor or other violations “claimed by Transparentem”, and that it "was waiting for Transparentem to report back on audits before it took additional action."
(2)-(4) Not disclosed.</t>
  </si>
  <si>
    <t>* The Guardian (22 June 2019), "NGO's softly-softly tactics tackle labor abuses at Malaysia factories", https://www.theguardian.com/business/2019/jun/22/ngos-softly-softly-tactics-tackle-labor-abuses-at-malaysia-factories.</t>
  </si>
  <si>
    <t>* Canada Goose, "2019 CSR Report", https://www.canadagoose.com/on/demandware.static/-/Library-Sites-CG-Global/default/dw6539d774/pages/sustainability/CG_2019_CSR_Report_PDF_030620.pdf, p. 13.</t>
  </si>
  <si>
    <t xml:space="preserve">Urban Outfitters (31 March 2020), "Form 10-K", http://investor.urbn.com/static-files/5404ac0c-c3c2-4f68-b589-6c0da6622f43. </t>
  </si>
  <si>
    <t>Canada Goose, "Sustainability Report 2019", https://www.canadagoose.com/on/demandware.static/-/Library-Sites-CG-Global/default/dw6539d774/pages/sustainability/CG_2019_CSR_Report_PDF_030620.pdf.</t>
  </si>
  <si>
    <t>In its modern slavery statement, in relation to risk assessment and due diligence, the company reports that the following targets for the "coming year" (assumed to be hte financial year 2021/2020): 
* Carrying out audits within our Tier 2 supply base, prioritising high risk areas
and countries
* Continue to capture information on Tier 2 sites using our online supplier portal
* Develop and implement a country risk analysis on our top 10 sourcing countries
Next discloses additional targets (not time-bound): 
* "Carry out global supplier presentations with a particular focus on higher risk countries and supply chain issues such as migrant labour
* Continue to capture detailed Tier 2 third-party information to increase supply chain transparency
* Identify further fabric suppliers and wet processors to audit
* Develop our approach to grievance mechanisms for workers within our supply chain"
It does not report progress against existing targets.</t>
  </si>
  <si>
    <t>* Next, "Modern Slavery Transparency Statement 2020", https://www.nextplc.co.uk/~/media/Files/N/Next-PLC-V2/documents/corporate-responsibility/human-rights-and-modern-slavery-2020.pdf, p. 6. 
* Next, "Corporate Responsibility Report to January 2020", https://www.nextplc.co.uk/~/media/Files/N/Next-PLC-V2/documents/cr-reports/cr-2020.pdf, p. 16.</t>
  </si>
  <si>
    <t>*Nordstrom (undated), "Ethical Labor Practices", https://www.nordstrom.com/browse/nordstrom-cares/human-rights/ethical-business?breadcrumb=Home%2FNordstrom%20Cares%2FHuman%20Rights%2FEthical%20Labor%20Practices. Accessed 10 November 2020.
* Nordstrom (undated), "Human Rights", https://www.nordstrom.com/browse/nordstrom-cares/human-rights. Accessed 5 November 2020.</t>
  </si>
  <si>
    <t>Salvatore Ferragamo, "Sustainability Report 2019", https://csr.ferragamo.com/smuseo/images/Custom/pdf-sfogliabile/2019-Sustainability-Report/docs/2019-Sustainability-Report-Salvatore-Ferragamo.pdf?reload=1585644706553.</t>
  </si>
  <si>
    <t xml:space="preserve">Urban Outfitters (undated), "California Transparency in Supply Chains Act", https://assets.ctfassets.net/q602vtcuu3w3/4Vd9QnRuyksMGIm2MCYwEK/1f0059a67d714e2c04f236d35ab4ace5/california-transparency-in-supply-chains-act.pdf. Accessed 31 August 2020. </t>
  </si>
  <si>
    <t>Next publishes its Modern Slavery Act Statement on its website.</t>
  </si>
  <si>
    <t>Next, "Modern Slavery Transparency Statement 2020", https://www.nextplc.co.uk/~/media/Files/N/Next-PLC-V2/documents/corporate-responsibility/human-rights-and-modern-slavery-2020.pdf.</t>
  </si>
  <si>
    <t>Salvatore Ferragamo publishes its Modern Slavery Act Statement on its website.</t>
  </si>
  <si>
    <t>Salvatore Ferragamo (10 March 2020), "Modern Slavery Statement", https://www.ferragamo.com/wcsstore/FerragamoCatalogAssetStore/pdf/Modern-slavery-statement_eng.pdf.</t>
  </si>
  <si>
    <t xml:space="preserve">Urban Outfitters publishes its Modern Slavery Act Statement on its UK website. </t>
  </si>
  <si>
    <t xml:space="preserve">URBN UK Limited (undated), "Modern Slavery Act Statement", https://assets.ctfassets.net/q602vtcuu3w3/4Jh6Zt2ILDckzER27UydIo/34b6afb78c7d2f86429b57ed39a14dd2/Mordern_Slavery_Act.pdf. Accessed 31 August 2020. </t>
  </si>
  <si>
    <t>Nordstrom publishes its CTSCA statement on its website.</t>
  </si>
  <si>
    <t>Nordstrom (undated), "CTSC Disclosure", https://www.nordstrom.com/browse/nordstrom-cares/ctsc-disclosure. Accessed 10 August 2020.</t>
  </si>
  <si>
    <t>Salvatore Ferragamo publishes its CTSCA statement on its website.</t>
  </si>
  <si>
    <t>Urban Outfitters publishes its CTSCA statement on its website.</t>
  </si>
  <si>
    <t xml:space="preserve">Next discloses that it issued a guidance booklet on modern slavery to over 150 new third-party brands whose products are sold through Next Online. It also reports that it launched an online portal for third party brands to provide information on the company's approach to human rights and modern slavery. Over 163 brands have registered on this portal. </t>
  </si>
  <si>
    <t>Next, "Modern Slavery Transparency Statement 2020", https://www.nextplc.co.uk/~/media/Files/N/Next-PLC-V2/documents/corporate-responsibility/human-rights-and-modern-slavery-2020.pdf, pp. 2 &amp; 7.</t>
  </si>
  <si>
    <t>Nordstrom, "2019 Corporate Social Responsibility Report: Sharing Our Progress", https://press.nordstrom.com/static-files/43af616b-37b6-4b40-be18-803c1e19094e. Accessed 6 August 2020.</t>
  </si>
  <si>
    <t>(1) Canada Goose (updated June 2020), "2020 Supplier Code of Conduct", https://www.canadagoose.com/on/demandware.static/-/Library-Sites-CG-Global/default/dw47cb788b/pages/sustainability/Supplier_Code_of_Conduct.pdf, pp. 3-4.</t>
  </si>
  <si>
    <t xml:space="preserve">(1) Next states that its Code of Practice Principle Standards sets out the minimum standards and requirements for its product suppliers and their factories. It discloses its Principle Standards, which refers to individual ILO core labor standards (i.e. forced labor, freedom of association and right to collective bargaining, child labor, and discrimination). </t>
  </si>
  <si>
    <t>(1) Next (undated), "Code of Practice", https://www.nextplc.co.uk/corporate-responsibility/code-of-practice. Accessed 5 August 2020.
Next (April 2019), "Code of Practice Principle Standards", https://www.nextplc.co.uk/~/media/Files/N/Next-PLC-V2/2019/code-of-practice-principle-standards-may19.pdf, p. 3.</t>
  </si>
  <si>
    <t xml:space="preserve">(1) Nordstrom states that it expects business suppliers to comply with the ILO Conventions. It also states that suppliers are required to follow the business practices included in its Partnership Guidelines, which refers to individual ILO core labor standards (i.e. child labor, forced labor, discrimination, and freedom of association and collective bargaining). </t>
  </si>
  <si>
    <t xml:space="preserve">(1) Nordstrom (updated Oct 2020), "Partnership Guidelines", https://www.nordstrom.com/browse/nordstrom-cares/partnership-guidelines. Accessed 5 November 2020.
Nordstrom, "2019 Corporate Social Responsibility Report: Sharing Our Progress", https://press.nordstrom.com/static-files/43af616b-37b6-4b40-be18-803c1e19094e. Accessed 6 August 2020.
</t>
  </si>
  <si>
    <t>(1) Salvatore Ferragamo (10 March 2020), "Modern Slavery Statement", https://www.ferragamo.com/wcsstore/FerragamoCatalogAssetStore/pdf/Modern-slavery-statement_eng.pdf, p. 4.
Salvatore Ferragamo (13 December 2018), "Supplier Code of Conduct", https://group.ferragamo.com/wps/wcm/connect/2f28007b-5854-4cfa-8b76-4b22c8a08ebb/Supplier+Code+of+Conduct.pdf?MOD=AJPERES&amp;projectid=aee8a05a-f531-4184-8ef0-45d4ceba84cf&amp;projectid=aee8a05a-f531-4184-8ef0-45d4ceba84cf&amp;projectid=aee8a05a-f531-4184-8ef0-45d4ceba84cf&amp;projectid=aee8a05a-f531-4184-8ef0-45d4ceba84cf&amp;projectid=aee8a05a-f531-4184-8ef0-45d4ceba84cf&amp;projectid=aee8a05a-f531-4184-8ef0-45d4ceba84cf&amp;projectid=aee8a05a-f531-4184-8ef0-45d4ceba84cf&amp;projectid=143913f9-72ba-4101-83e1-a3d5d214cdbf&amp;projectid=143913f9-72ba-4101-83e1-a3d5d214cdbf&amp;projectid=143913f9-72ba-4101-83e1-a3d5d214cdbf&amp;projectid=143913f9-72ba-4101-83e1-a3d5d214cdbf&amp;projectid=64e7a930-7a91-4c36-a1c0-95d4f9501d28&amp;projectid=64e7a930-7a91-4c36-a1c0-95d4f9501d28&amp;projectid=64e7a930-7a91-4c36-a1c0-95d4f9501d28&amp;projectid=64e7a930-7a91-4c36-a1c0-95d4f9501d28, p. 11-13.</t>
  </si>
  <si>
    <t>(1) Urban Outfitters discloses its Vendor Code of Conduct &amp; Responsible Sourcing Policy, which states that suppliers must demonstrate a commitment to meeting or exceeding the expectations outlined in the document. The policy refers to individual ILO core labor standards (i.e. child labor, forced or compulsory labor, freedom of association and collective bargaining, and discrimination). With regards to freedom of association and collective bargaining, the company states, "Where the right to freedom of association and collective bargaining is restricted under law, vendor must facilitate, and not hinder, the development of parallel means for independent and free association and bargaining." [In its Human Rights Policy, Urban Outfitters states  that it "prohibits the following through all of its operations and the operations of its vendors, suppliers, and partners: child labor, forced labor,...discrimination..."]</t>
  </si>
  <si>
    <t xml:space="preserve">(1) Urban Outfitters (5 August 2020), "URBN: Vendor Code of Conduct &amp; Responsible Sourcing Policy", http://www.urbnvendor.com/us/wp-content/uploads/sites/2/2015/05/URBN-Vendor-Code-of-Conduct-and-Responsible-Sourcing-Policy-Final-Aug-5-2020.pdf.
Urban Outfitters (undated), "Human Rights Policy", http://investor.urbn.com/static-files/7fbeb23d-1d42-4732-84c5-edceb7172629. Accessed 31 August 2020. </t>
  </si>
  <si>
    <t xml:space="preserve">(1) Not disclosed. Canada Goose reports that it established a Global Sustainability Working Group to identify sustainability risks , report them promptly to senior management, and manage these risks in collaboration with relevant divisions. However, the company does not disclose whether this group overseas supply chain policies on forced labor and human trafficking. 
Canada Goose also states that it has three regional Sustainability Councils, which raise awareness of social and environmental issues in their geographic areas and promote sustainability initiatives that align with its global Sustainable Impact Strategy. However, it is unclear whether supply chain policies on forced labor and human trafficking are included in the Sustainable Impact Strategy.
(2) Not disclosed. Canada Goose states that its Board of Directors Audit Committee has responsibility for environmental exposure, ethical standards, and other risks. However, it is unclear whether this committee has oversight of supply chain policies on forced labor and human trafficking. </t>
  </si>
  <si>
    <t>(1) Canada Goose, "Sustainability Report 2019", https://www.canadagoose.com/on/demandware.static/-/Library-Sites-CG-Global/default/dw6539d774/pages/sustainability/CG_2019_CSR_Report_PDF_030620.pdf, p. 7, 18-19.
(2) Canada Goose, "Sustainability Report 2019", https://www.canadagoose.com/on/demandware.static/-/Library-Sites-CG-Global/default/dw6539d774/pages/sustainability/CG_2019_CSR_Report_PDF_030620.pdf, p. 18.</t>
  </si>
  <si>
    <t>(1)-(2) Next, "Modern Slavery Transparency Statement 2020", https://www.nextplc.co.uk/~/media/Files/N/Next-PLC-V2/documents/corporate-responsibility/human-rights-and-modern-slavery-2020.pdf, pp. 3 &amp; 4.</t>
  </si>
  <si>
    <t xml:space="preserve">(1) Nordstrom discloses that its Internal Audit Department conducts risk assessments through internal audits to identify potential risks of human trafficking and modern slavery in its direct supply chain. The company also states that the Corporate Social Responsibility team, led by the Vice President of Corporate Affairs, maintains its human rights policy. It further states that the Nordstrom Product Group (NPG) Social Responsibility team, led by the Vice President of NPG Sourcing and Supply Chain, is responsible for human rights in its private-label supply chains. This team collaborates with CSR on human rights issues related to its brand suppliers. 
[In addition, the company discloses its Human Rights Commitment, which mentions human rights in its supply chain and the Partnership Guidelines, which refers to forced labor.] 
(2) Not disclosed. Nordstrom states that the Corporate Social Responsibility team and one of its Co-Presidents shares its progress and outcomes on CSR issues with its Board of Directors at least once a year. However, it does not disclose whether a board member or committee oversees its supply chain policies on forced labor and human trafficking. </t>
  </si>
  <si>
    <t xml:space="preserve">(1) Nordstrom (undated), "CTSC Disclosure", https://www.nordstrom.com/browse/nordstrom-cares/ctsc-disclosure?jid=j011535-13360&amp;cid=00000&amp;cm_sp=merch-_-corporate_social_responsibility_13360_j011535-_-freelayout_corp_p01_info&amp;. Accessed 6 August 2020. 
Nordstrom (updated November 2018), "Nordstrom Human Rights Commitment", https://n.nordstrommedia.com/id/9ddcdbff-4c69-4d5c-b9a8-7d0837f010b2.pdf?jid=j011535-13360&amp;cid=00000&amp;cm_sp=merch-_-corporate_social_responsibility_13360_j011535-_-freelayout_corp_p01_info&amp;. Accessed 6 August 2020. 
(2) Nordstrom (updated November 2018), "Nordstrom Human Rights Commitment", https://n.nordstrommedia.com/id/9ddcdbff-4c69-4d5c-b9a8-7d0837f010b2.pdf?jid=j011535-13360&amp;cid=00000&amp;cm_sp=merch-_-corporate_social_responsibility_13360_j011535-_-freelayout_corp_p01_info&amp;. Accessed 6 August 2020. </t>
  </si>
  <si>
    <t xml:space="preserve">(1) Salvatore Ferragamo states that the Sustainability Function is responsible for implementing its Sustainability Policy as well as coordinating and monitoring any sustainability-related projects. The Sustainability Policy states that the company "rejects all forms of child labour, forced labour and any discrimination." Salvatore Ferragamo also discloses that the president and Control and Risks Committee overseas sustainability issues, ensuring cross-sectional implementation of the Sustainability Policy. However, the Sustainability Policy appears to apply to "corporate boards, employees, and any person operating in the name and on behalf of any company of the Salvatore Ferragamo Group." It is unclear who at the company is responsible for implementing the supplier code.  
(2) Not disclosed. Salvatore Ferragamo states that the International Control and Risks Committee supports the Board of Directors by overseeing sustainability issues. However, it does not disclose a board member or board committee has oversight of its supply chain policies on forced labor and human trafficking. </t>
  </si>
  <si>
    <t>(1) Salvatore Ferragamo (undated), "Sustainability Policy", https://csr.ferragamo.com/wps/wcm/connect/17719166-92a7-4288-a1d6-ae99a0fb44df/Policy+di+Sostenibilit%C3%A0_EN.pdf?MOD=AJPERES&amp;projectid=7b0458d4-b364-424b-bddb-f28846346716, p. 4 &amp; 6.
(2) Salvatore Ferragamo, "Sustainability Report 2019", https://csr.ferragamo.com/smuseo/images/Custom/pdf-sfogliabile/2019-Sustainability-Report/docs/2019-Sustainability-Report-Salvatore-Ferragamo.pdf?reload=1585644706553, p. 10.</t>
  </si>
  <si>
    <r>
      <t xml:space="preserve">(1) Urban Outfitters states that its </t>
    </r>
    <r>
      <rPr>
        <b/>
        <sz val="11"/>
        <rFont val="Calibri"/>
        <family val="2"/>
        <scheme val="minor"/>
      </rPr>
      <t xml:space="preserve">Social Compliance team </t>
    </r>
    <r>
      <rPr>
        <sz val="11"/>
        <rFont val="Calibri"/>
        <family val="2"/>
        <scheme val="minor"/>
      </rPr>
      <t>monitors the results of Workplace Compliance Assessments, which ensures that vendors comply with the Vendor Code. The Vendor Code refers to the ILO core labor standards, including forced labor. The company further discloses that the team receives training on and education on human rights and sustainability issues. 
In addition, Urban Outfitters states that its</t>
    </r>
    <r>
      <rPr>
        <b/>
        <sz val="11"/>
        <rFont val="Calibri"/>
        <family val="2"/>
        <scheme val="minor"/>
      </rPr>
      <t xml:space="preserve"> Impact Committee</t>
    </r>
    <r>
      <rPr>
        <sz val="11"/>
        <rFont val="Calibri"/>
        <family val="2"/>
        <scheme val="minor"/>
      </rPr>
      <t xml:space="preserve"> sets and provides oversight over sustainability policies and goals. The Impact Committee is co-chaired by the Chief Sourcing Officer and the General Counsel, reporting to the Board at least annually. The Committee has a functional Working Group, which examines environmental and social issues. 
(2) Not disclosed. The board receives a report on sustainability policies and goals on at least an annual basis (see 1). However it is unclear whether there is board oversight of the supplier code and what issues in relation to supply chain forced labor have been discussed at board level.</t>
    </r>
  </si>
  <si>
    <t>(1) Urban Outfitters (5 August 2020), "URBN: Vendor Code of Conduct &amp; Responsible Sourcing Policy", http://www.urbnvendor.com/us/wp-content/uploads/sites/2/2015/05/URBN-Vendor-Code-of-Conduct-and-Responsible-Sourcing-Policy-Final-Aug-5-2020.pdf, p. 1.</t>
  </si>
  <si>
    <t>(1)-(2) Not disclosed. 
Uyghur forced labor: Canada Goose does not disclose how it works with relevant groups to prevent and remediate Uyghur forced labor.</t>
  </si>
  <si>
    <t xml:space="preserve">Canada Goose, "Sustainability Report 2019", https://www.canadagoose.com/on/demandware.static/-/Library-Sites-CG-Global/default/dw6539d774/pages/sustainability/CG_2019_CSR_Report_PDF_030620.pdf. </t>
  </si>
  <si>
    <t>(1) Next, "Modern Slavery Transparency Statement 2020", https://www.nextplc.co.uk/~/media/Files/N/Next-PLC-V2/documents/corporate-responsibility/human-rights-and-modern-slavery-2020.pdf, p. 6.
Next, "Corporate Responsibility Report to January 2020", https://www.nextplc.co.uk/~/media/Files/N/Next-PLC-V2/documents/cr-reports/cr-2020.pdf, p. 11.
(2) Next, "Corporate Responsibility Report to January 2020", https://www.nextplc.co.uk/~/media/Files/N/Next-PLC-V2/documents/cr-reports/cr-2020.pdf, pp. 10, 16.</t>
  </si>
  <si>
    <t>(1) Not disclosed. Nordstrom discloses that it participates in worker engagement programs, such as BSR's HERProject, Nirapon, and the ILO's Better Work. It reports that as part of Better Work,  it takes part in quarterly calls with country managers to understand systemic challenges that may arise in certain countries. However, the company does not disclose whether any of these programs involve engagements on forced labor and human trafficking with stakeholders.
Uyghur forced labor: Nordstrom does not disclose how it works with relevant groups to prevent and remediate Uyghur forced labor.
(2) Not disclosed. Nordstrom states that in November 2018 it signed the Industry Commitment to Responsible Recruitment, which addresses forced labor risks for migrant workers, with the American Apparel &amp; Footwear Association and Fair Labor Association. It also discloses that it is a founding member of the Sustainable Apparel Coalition and a member of the American Apparel &amp; Footwear Association. However, it does not disclose whether it actively participates on forced labor human trafficking issues as part of these associations.</t>
  </si>
  <si>
    <t>(1) Nordstrom (undated), "Human Rights", https://www.nordstrom.com/browse/nordstrom-cares/human-rights. Accessed 6 August 2020.
Nordstrom, "2019 Corporate Social Responsibility Report: Sharing Our Progress", https://press.nordstrom.com/static-files/43af616b-37b6-4b40-be18-803c1e19094e. Accessed 6 August 2020
(2) Nordstrom (undated), "Ethical Labor Practices", https://www.nordstrom.com/browse/nordstrom-cares/human-rights/ethical-business?jid=j011535-13617&amp;cid=00000&amp;cm_sp=merch-_-corporate_social_responsibility_13617_j011535-_-freelayout_corp_p03_info. Accessed 5 November 2020.</t>
  </si>
  <si>
    <t xml:space="preserve">(1) Not disclosed. 
Uyghur forced labor: Salvatore Ferragamo does not disclose how it works with relevant groups to prevent and remediate Uyghur forced labor.
(2) Not disclosed. Salvatore Ferragamo states that it signed the Fashion Pact and the Manifesto for Circular Economy. It also reports that in 2018 it participated in the Make Fashion Circular initiative, promoted by the Ellen MacArthur Foundation, and is a member of the Sustainability Roundtable, sponsored by the Italian Chamber of Fashion. However, these initiatives do not appear to focus on forced labor and human trafficking. </t>
  </si>
  <si>
    <t xml:space="preserve">(2) Salvatore Ferragamo, "Sustainability Report 2019", https://csr.ferragamo.com/smuseo/images/Custom/pdf-sfogliabile/2019-Sustainability-Report/docs/2019-Sustainability-Report-Salvatore-Ferragamo.pdf?reload=1585644706553, p. 10-11. </t>
  </si>
  <si>
    <t>(1)-(2) Not disclosed. 
Uyghur forced labor: Urban Outfitters does not disclose how it works with relevant groups to prevent and remediate Uyghur forced labor.</t>
  </si>
  <si>
    <t>URBN UK Limited (undated), "Modern Slavery Act Statement", https://assets.ctfassets.net/q602vtcuu3w3/4Jh6Zt2ILDckzER27UydIo/34b6afb78c7d2f86429b57ed39a14dd2/Mordern_Slavery_Act.pdf. Accessed 31 August 2020.</t>
  </si>
  <si>
    <t>Canada Goose, "Sustainability Report 2019", https://www.canadagoose.com/on/demandware.static/-/Library-Sites-CG-Global/default/dw6539d774/pages/sustainability/CG_2019_CSR_Report_PDF_030620.pdf, p. 23.</t>
  </si>
  <si>
    <t>(1) &amp; (4) Next (July 2020), "Manufacturing Sites", https://www.nextplc.co.uk/~/media/Files/N/Next-PLC-V2/documents/corporate-responsibility/factory-list-july20.pdf.</t>
  </si>
  <si>
    <t>(1) Nordstrom, "2019 Corporate Social Responsibility Report: Sharing Our Progress", https://press.nordstrom.com/static-files/43af616b-37b6-4b40-be18-803c1e19094e, p. 16. Accessed 6 August 2020</t>
  </si>
  <si>
    <t xml:space="preserve">(1) Not disclosed. Salvatore Ferragamo states that "Italian entities account for as much as 98% of suppliers' turnover in 2019", but it does not provide the names and addresses of its first-tier suppliers nor a full list of sourcing countries. [It also discloses that it limits subcontracting to just one tier.] 
Uyghur forced labor: Salvatore Ferragamo does not disclose whether it sources from the Xinjiang Uyghur Autonomous Region.
(4) Not disclosed. </t>
  </si>
  <si>
    <t>(1) Salvatore Ferragamo (10 March 2020), "Modern Slavery Statement", https://www.ferragamo.com/wcsstore/FerragamoCatalogAssetStore/pdf/Modern-slavery-statement_eng.pdf, p. 3.</t>
  </si>
  <si>
    <t>URBN UK Limited (undated), "Modern Slavery Act Statement", https://assets.ctfassets.net/q602vtcuu3w3/4Jh6Zt2ILDckzER27UydIo/34b6afb78c7d2f86429b57ed39a14dd2/Mordern_Slavery_Act.pdf. Accessed 31 August 2020. 
Urban Outfitters (5 August 2020), "URBN: Vendor Code of Conduct &amp; Responsible Sourcing Policy", http://www.urbnvendor.com/us/wp-content/uploads/sites/2/2015/05/URBN-Vendor-Code-of-Conduct-and-Responsible-Sourcing-Policy-Final-Aug-5-2020.pdf.</t>
  </si>
  <si>
    <t>(1) Not disclosed. Canada Goose states that it monitors direct (Tier 1) partners and their (Tier 2) factories to determine their adherence to the standards in its Supplier Code of Conduct as part os its Social Performance Program. The program includes periodic social self-assessments and third-party assessments. However, it is unclear whether the Social Performance Program includes human rights supply chain risk or impact assessments that examine forced labor risks. 
(2) Not disclosed. 
Uyghur forced labor: Canada Goose does not disclose whether it identified risks of Uyghur forced labor in its supply chains.</t>
  </si>
  <si>
    <t xml:space="preserve">(1) Canada Goose, "Sustainability Report 2019", https://www.canadagoose.com/on/demandware.static/-/Library-Sites-CG-Global/default/dw6539d774/pages/sustainability/CG_2019_CSR_Report_PDF_030620.pdf, p. 22.
</t>
  </si>
  <si>
    <t xml:space="preserve">(1) Next reports that it conducted a review of salient human rights risk with the support of non-profit organization SHIFT in 2019. The review included workshops with key senior management to map risks according to severity and likelihood, as well as considering factors such as supply chain tier, geographical location, and vulnerability of impacted groups. Also included in the assessment were "knowledge and experience" from suppliers, impacted stakeholders, and NGOs. 
(2) In its review of salient human rights risks [see (1)], the company identified the following risks: freedom of association and collective bargaining; health and safety, including mental health; children's rights; modern slavery, including wage retention; wage levels, including fair wages; harassment and discrimination; water, sanitation and health; working hours; and privacy and data security.
Next discloses that the areas that give rise to the highest modern slavery risks are its own branded product supply chain, its suppliers who subcontract manufacturing processes (e.g. dyeing and finishing), specific country risks where modern slavery is highest (e.g., India and China) and specific goods or services not for resale (e.g. logistics service providers and cleaning services). It also reports that it found 16 cases of wage retention and 4 cases of child labor in its supply chains during 2019. However, it does not disclose details on forced labor risks in different tiers of its supply chains. 
Uyghur forced labor: Next does not disclose whether it identified risks of Uyghur forced labor in its supply chains. </t>
  </si>
  <si>
    <t>(1) Next, "Corporate Responsibility Report to January 2020", https://www.nextplc.co.uk/~/media/Files/N/Next-PLC-V2/documents/cr-reports/cr-2020.pdf, p. 9.
(2) Next, "Modern Slavery Transparency Statement 2020", https://www.nextplc.co.uk/~/media/Files/N/Next-PLC-V2/documents/corporate-responsibility/human-rights-and-modern-slavery-2020.pdf, pp. 5-6.</t>
  </si>
  <si>
    <t xml:space="preserve">(1) Not disclosed. Nordstrom states that it regularly conducts risk assessments with input from human rights and sustainability experts. It also states that it is "taking steps to manage risks, including forced labor." As such, it is unclear whether the company has conducted human rights supply chain risk or impact assessments on forced labor risks. 
(2) Not disclosed. Uyghur forced labor: Nordstrom does not disclose whether it identified risks of Uyghur forced labor in its supply chains. </t>
  </si>
  <si>
    <t>Nordstrom (undated), "Human Rights", https://www.nordstrom.com/browse/nordstrom-cares/human-rights. Accessed 6 August 2020.</t>
  </si>
  <si>
    <t xml:space="preserve">(1)-(2) Salvatore Ferragamo (10 March 2020), "Modern Slavery Statement", https://www.ferragamo.com/wcsstore/FerragamoCatalogAssetStore/pdf/Modern-slavery-statement_eng.pdf, p. 5.
</t>
  </si>
  <si>
    <t xml:space="preserve">(1)-(2) Not disclosed. Urban Outfitters states that it conducts risk assessments using a qualified, accredited, third-party, social compliance auditing firm. It also discloses that it exercises due diligence with relevant vendors consistent with the OECD Due Diligence Guidance for Responsible Supply Chains of Minerals from Conflict-Affected and High-Risk Areas. However, it does not disclose undertaking a human rights impact assessment focused on its supply chains.
(2) Not disclosed.
Uyghur forced labor: Urban Outfitters does not disclose whether it identified risks of Uyghur forced labor in its supply chains. </t>
  </si>
  <si>
    <t>Urban Outfitters (undated), "California Transparency in Supply Chains Act", https://assets.ctfassets.net/q602vtcuu3w3/4Vd9QnRuyksMGIm2MCYwEK/1f0059a67d714e2c04f236d35ab4ace5/california-transparency-in-supply-chains-act.pdf. Accessed 31 August 2020. 
Urban Outfitters (5 August 2020), "URBN: Vendor Code of Conduct &amp; Responsible Sourcing Policy", http://www.urbnvendor.com/us/wp-content/uploads/sites/2/2015/05/URBN-Vendor-Code-of-Conduct-and-Responsible-Sourcing-Policy-Final-Aug-5-2020.pdf, p. 4.</t>
  </si>
  <si>
    <t xml:space="preserve">(2)-(3) Not disclosed. </t>
  </si>
  <si>
    <t>(2) * Next, "Modern Slavery Transparency Statement 2020", https://www.nextplc.co.uk/~/media/Files/N/Next-PLC-V2/documents/corporate-responsibility/human-rights-and-modern-slavery-2020.pdf, p. 12.
* Next (undated), "Our Suppliers", https://www.nextplc.co.uk/corporate-responsibility/our-suppliers. Accessed 5 August 2020.
* Next, "Corporate Responsibility Report to January 2020", https://www.nextplc.co.uk/~/media/Files/N/Next-PLC-V2/documents/cr-reports/cr-2020.pdf, p. 18.</t>
  </si>
  <si>
    <t>(2)-(3) Not disclosed.</t>
  </si>
  <si>
    <t xml:space="preserve">Nordstrom (5 May 2020), "Purchase Order Terms and Conditions", http://www.nordstromsupplier.com/. Accessed 6 August 2020. </t>
  </si>
  <si>
    <t>(2)-(3) Salvatore Ferragamo, "Sustainability Report 2019", https://csr.ferragamo.com/smuseo/images/Custom/pdf-sfogliabile/2019-Sustainability-Report/docs/2019-Sustainability-Report-Salvatore-Ferragamo.pdf?reload=1585644706553, pp. 36-37.</t>
  </si>
  <si>
    <t xml:space="preserve">(2)-(3) Not disclosed. 
Xinjiang Uighur Autonomous Region (XUAR)/Uzbekistan: Urban Outfitters refers specifically to sourcing Uzbekistan cotton and sourcing from XUAR. The company states that it "does not knowingly" carry products with cotton originating from Uzbekistan or products originating from the XUAR. It also states that it is taking measures to ensure that it is not sourcing from Uzbekistan and XUAR. </t>
  </si>
  <si>
    <t>Urban Outfitters (5 August 2020), "URBN: Vendor Code of Conduct &amp; Responsible Sourcing Policy", http://www.urbnvendor.com/us/wp-content/uploads/sites/2/2015/05/URBN-Vendor-Code-of-Conduct-and-Responsible-Sourcing-Policy-Final-Aug-5-2020.pdf.</t>
  </si>
  <si>
    <t>(1) Not disclosed. Canada Goose states that the principles on its Supplier Code of Conduct, which refers to individual ILO core labor standards, are mandatory requirements for suppliers. Although the Supplier Code of Conduct includes an acknowledgment form that requires a signature, the company does not disclose how the Supplier Code of Conduct is integrated into supplier contracts. [The Supplier Code of Conduct states: "Nothing in this Code is meant to replace or supersede any contractual obligations between Canada Goose and its external parties.]</t>
  </si>
  <si>
    <t>(1) Canada Goose (June 2020), "Supplier Code of Conduct 2020", https://www.canadagoose.com/on/demandware.static/-/Library-Sites-CG-Global/default/dw47cb788b/pages/sustainability/Supplier_Code_of_Conduct.pdf, pp. 2-4, 6.</t>
  </si>
  <si>
    <t>(1) Next (April 2019), "Code of Practice Principle Standards", https://www.nextplc.co.uk/~/media/Files/N/Next-PLC-V2/2019/code-of-practice-principle-standards-may19.pdf.
Next (undated), "Modern Slavery Booklet", https://supplier.next.co.uk/Home/Download?FileName=DA_Modern_Slavery_Supplier_Booklet.pdf&amp;FileNameWithoutExtension=DA_Modern_Slavery_Supplier_Booklet&amp;Extension=.pdf&amp;DirectoryName=CA_Modern_Slavery&amp;DisplayFileName=Modern%20Slavery%20Supplier%20Booklet, p. 7</t>
  </si>
  <si>
    <t>(1) Not disclosed. Although Nordstrom states that suppliers are required to comply with its Partnership Guidelines, which refers to the ILO core labor standards, its Purchase Order Terms &amp; Conditions does not include language on the Partnership Guidelines. The company also does not disclose other documents that can be used to verify whether it integrates the ILO core labor standards into supplier contracts.</t>
  </si>
  <si>
    <t>Nordstrom (updated 5 May 2020), "Purchase Order Terms and Conditions", http://www.nordstromsupplier.com/. Accessed 6 August 2020. 
Nordstrom (updated Oct 2020), "Partnership Guidelines", https://www.nordstrom.com/browse/nordstrom-cares/partnership-guidelines. Accessed 5 Nov 2020.</t>
  </si>
  <si>
    <t>(1) Salvatore Ferragamo (13 December 2018), "Supplier Code of Conduct", https://group.ferragamo.com/wps/wcm/connect/2f28007b-5854-4cfa-8b76-4b22c8a08ebb/Supplier+Code+of+Conduct.pdf?MOD=AJPERES&amp;projectid=aee8a05a-f531-4184-8ef0-45d4ceba84cf&amp;projectid=aee8a05a-f531-4184-8ef0-45d4ceba84cf&amp;projectid=aee8a05a-f531-4184-8ef0-45d4ceba84cf&amp;projectid=aee8a05a-f531-4184-8ef0-45d4ceba84cf&amp;projectid=aee8a05a-f531-4184-8ef0-45d4ceba84cf&amp;projectid=aee8a05a-f531-4184-8ef0-45d4ceba84cf&amp;projectid=aee8a05a-f531-4184-8ef0-45d4ceba84cf&amp;projectid=143913f9-72ba-4101-83e1-a3d5d214cdbf&amp;projectid=143913f9-72ba-4101-83e1-a3d5d214cdbf&amp;projectid=143913f9-72ba-4101-83e1-a3d5d214cdbf&amp;projectid=143913f9-72ba-4101-83e1-a3d5d214cdbf&amp;projectid=64e7a930-7a91-4c36-a1c0-95d4f9501d28&amp;projectid=64e7a930-7a91-4c36-a1c0-95d4f9501d28&amp;projectid=64e7a930-7a91-4c36-a1c0-95d4f9501d28&amp;projectid=64e7a930-7a91-4c36-a1c0-95d4f9501d28, p. 20.</t>
  </si>
  <si>
    <t xml:space="preserve">(1) Urban Outfitters discloses its Terms and Conditions for vendors, which states that they shall comply with the company's policies, including "without limitation its Vendor Code of Conduct and Responsible Sourcing Policy." The Vendor Code of Conduct refers to individual ILO core labor standards. </t>
  </si>
  <si>
    <t xml:space="preserve">(1) Urban Outfitters (undated), "URBN VENDOR TERMS AND CONDITIONS", http://www.urbnvendor.com/us/wp-content/uploads/sites/2/2015/05/Terms-and-Conditions-8.2020.pdf. Accessed 31 August 2020. </t>
  </si>
  <si>
    <t xml:space="preserve">(1) Canada Goose states in its supplier code of conduct that "suppliers should not obtain labour through means including, but not limited to...worker paid recruitment fees." However, it doesn’t disclose who should bear the costs for recruitment.
(2) Not disclosed. </t>
  </si>
  <si>
    <t>Canada Goose (updated June 2020), "2020 Supplier Code of Conduct", https://www.canadagoose.com/on/demandware.static/-/Library-Sites-CG-Global/default/dw47cb788b/pages/sustainability/Supplier_Code_of_Conduct.pdf, p. 3.</t>
  </si>
  <si>
    <t>Nordstrom (updated Oct 2020), "Partnership Guidelines", https://www.nordstrom.com/browse/nordstrom-cares/partnership-guidelines. Accessed 5 November 2020.
Nordstrom (undated), "Human Rights", https://www.nordstrom.com/browse/nordstrom-cares/human-rights. Accessed 6 August 2020.</t>
  </si>
  <si>
    <r>
      <t xml:space="preserve">(1) Not disclosed. The company’s supplier code states that suppliers "must abstain themselves from engaging in any form of modern slavery including, but not limited to, resorting to non-voluntary work; retaining the worker’s original documents; </t>
    </r>
    <r>
      <rPr>
        <u/>
        <sz val="11"/>
        <rFont val="Calibri"/>
        <family val="2"/>
        <scheme val="minor"/>
      </rPr>
      <t>requesting a payment as a deposit as a condition of employment;</t>
    </r>
    <r>
      <rPr>
        <sz val="11"/>
        <rFont val="Calibri"/>
        <family val="2"/>
        <scheme val="minor"/>
      </rPr>
      <t xml:space="preserve"> operating restrictions on the freedom of movement of employees." However, while it prohibits deposits, it does not prohibit worker-paid recruitment fees.
(2) Not disclosed. </t>
    </r>
  </si>
  <si>
    <t>Salvatore Ferragamo (13 December 2018), "Supplier Code of Conduct", https://group.ferragamo.com/wps/wcm/connect/2f28007b-5854-4cfa-8b76-4b22c8a08ebb/Supplier+Code+of+Conduct.pdf?MOD=AJPERES&amp;projectid=aee8a05a-f531-4184-8ef0-45d4ceba84cf&amp;projectid=aee8a05a-f531-4184-8ef0-45d4ceba84cf&amp;projectid=aee8a05a-f531-4184-8ef0-45d4ceba84cf&amp;projectid=aee8a05a-f531-4184-8ef0-45d4ceba84cf&amp;projectid=aee8a05a-f531-4184-8ef0-45d4ceba84cf&amp;projectid=aee8a05a-f531-4184-8ef0-45d4ceba84cf&amp;projectid=aee8a05a-f531-4184-8ef0-45d4ceba84cf&amp;projectid=143913f9-72ba-4101-83e1-a3d5d214cdbf&amp;projectid=143913f9-72ba-4101-83e1-a3d5d214cdbf&amp;projectid=143913f9-72ba-4101-83e1-a3d5d214cdbf&amp;projectid=143913f9-72ba-4101-83e1-a3d5d214cdbf&amp;projectid=64e7a930-7a91-4c36-a1c0-95d4f9501d28&amp;projectid=64e7a930-7a91-4c36-a1c0-95d4f9501d28&amp;projectid=64e7a930-7a91-4c36-a1c0-95d4f9501d28&amp;projectid=64e7a930-7a91-4c36-a1c0-95d4f9501d28,</t>
  </si>
  <si>
    <t>* Canada Goose, "Sustainability Report 2019", https://www.canadagoose.com/on/demandware.static/-/Library-Sites-CG-Global/default/dw6539d774/pages/sustainability/CG_2019_CSR_Report_PDF_030620.pdf.
* Canada Goose (updated June 2020), "2020 Supplier Code of Conduct", https://www.canadagoose.com/on/demandware.static/-/Library-Sites-CG-Global/default/dw47cb788b/pages/sustainability/Supplier_Code_of_Conduct.pdf, p. 4.</t>
  </si>
  <si>
    <t xml:space="preserve">(1) &amp; (4) Not disclosed. Although Nordstrom states that suppliers are required to respect freedom of association and right to collective bargaining, it does not provide information on how it supports freedom of association for workers in its supply chains. </t>
  </si>
  <si>
    <t>(1) &amp; (4) Not disclosed.</t>
  </si>
  <si>
    <t>Salvatore Ferragamo (13 December 2018), "Supplier Code of Conduct", https://group.ferragamo.com/wps/wcm/connect/2f28007b-5854-4cfa-8b76-4b22c8a08ebb/Supplier+Code+of+Conduct.pdf?MOD=AJPERES&amp;projectid=aee8a05a-f531-4184-8ef0-45d4ceba84cf&amp;projectid=aee8a05a-f531-4184-8ef0-45d4ceba84cf&amp;projectid=aee8a05a-f531-4184-8ef0-45d4ceba84cf&amp;projectid=aee8a05a-f531-4184-8ef0-45d4ceba84cf&amp;projectid=aee8a05a-f531-4184-8ef0-45d4ceba84cf&amp;projectid=aee8a05a-f531-4184-8ef0-45d4ceba84cf&amp;projectid=aee8a05a-f531-4184-8ef0-45d4ceba84cf&amp;projectid=143913f9-72ba-4101-83e1-a3d5d214cdbf&amp;projectid=143913f9-72ba-4101-83e1-a3d5d214cdbf&amp;projectid=143913f9-72ba-4101-83e1-a3d5d214cdbf&amp;projectid=143913f9-72ba-4101-83e1-a3d5d214cdbf&amp;projectid=64e7a930-7a91-4c36-a1c0-95d4f9501d28&amp;projectid=64e7a930-7a91-4c36-a1c0-95d4f9501d28&amp;projectid=64e7a930-7a91-4c36-a1c0-95d4f9501d28&amp;projectid=64e7a930-7a91-4c36-a1c0-95d4f9501d28.</t>
  </si>
  <si>
    <t xml:space="preserve">(1) &amp; (4) Not disclosed. Urban Outfitters states that "vendors must recognize and respect workers' rights to freedom of association and collective bargaining." However, it does not provide information about how it supports freedom of association in its supply chains. It also does not provide examples of improving freedom of association and/or collective bargaining for suppliers' workers.  </t>
  </si>
  <si>
    <t>Urban Outfitters (5 August 2020), "URBN: Vendor Code of Conduct &amp; Responsible Sourcing Policy", http://www.urbnvendor.com/us/wp-content/uploads/sites/2/2015/05/URBN-Vendor-Code-of-Conduct-and-Responsible-Sourcing-Policy-Final-Aug-5-2020.pdf, p. 3.</t>
  </si>
  <si>
    <t xml:space="preserve">(1) &amp; (4) Not disclosed. </t>
  </si>
  <si>
    <t>•Canada Goose (undated), "Whistleblower Policy", https://s21.q4cdn.com/699882010/files/doc_downloads/governance/2020/CP08-02-20-Whistleblower-Policy.pdf. 
•Canada Goose, "Sustainability Report 2019", https://www.canadagoose.com/on/demandware.static/-/Library-Sites-CG-Global/default/dw6539d774/pages/sustainability/CG_2019_CSR_Report_PDF_030620.pdf.</t>
  </si>
  <si>
    <t xml:space="preserve">(1) Next (undated), "Modern Slavery Booklet", https://supplier.next.co.uk/Home/Download?FileName=DA_Modern_Slavery_Supplier_Booklet.pdf&amp;FileNameWithoutExtension=DA_Modern_Slavery_Supplier_Booklet&amp;Extension=.pdf&amp;DirectoryName=CA_Modern_Slavery&amp;DisplayFileName=Modern%20Slavery%20Supplier%20Booklet, p. 12
Next (April 2019), "Code of Practice Auditing Standards", https://www.nextplc.co.uk/~/media/Files/N/Next-PLC-V2/documents/corporate-responsibility/code-of-practice-auditing-standards-april19.pdf, p. 26.
[Next, "Corporate Responsibility Report to January 2020", https://www.nextplc.co.uk/~/media/Files/N/Next-PLC-V2/documents/cr-reports/cr-2020.pdf, p. 16.]
(4) Next, "Corporate Responsibility Report to January 2020", p. 15. </t>
  </si>
  <si>
    <t>(1) Nordstrom (undated), "Ethical Labor Practices", https://www.nordstrom.com/browse/nordstrom-cares/human-rights/ethical-business?jid=j011535-13617&amp;cid=00000&amp;cm_sp=merch-_-corporate_social_responsibility_13617_j011535-_-freelayout_corp_p03_info. Accessed 5 November 2020.
NAVEX Global (undated), "EthicsPoint", https://secure.ethicspoint.com/domain/en/default_reporter.asp. Accessed 6 August 2020. 
Nordstrom (updated November 2018), "Nordstrom Human Rights Commitment",  https://n.nordstrommedia.com/id/9ddcdbff-4c69-4d5c-b9a8-7d0837f010b2.pdf, p. 1.
(2) Nordstrom (undated), "Ethical Labor Practices", https://www.nordstrom.com/browse/nordstrom-cares/human-rights/ethical-business?jid=j011535-13617&amp;cid=00000&amp;cm_sp=merch-_-corporate_social_responsibility_13617_j011535-_-freelayout_corp_p03_info. Accessed 5 November 2020.</t>
  </si>
  <si>
    <t>(1) * Salvatore Ferragamo (10 March 2020), "Modern Slavery Statement", https://www.ferragamo.com/wcsstore/FerragamoCatalogAssetStore/pdf/Modern-slavery-statement_eng.pdf, p. 19.
* Salvatore Ferragamo, "Sustainability Report 2019", https://csr.ferragamo.com/smuseo/images/Custom/pdf-sfogliabile/2019-Sustainability-Report/docs/2019-Sustainability-Report-Salvatore-Ferragamo.pdf?reload=1585644706553, pp. 25-26.
* Salvatore Ferragamo (13 December 2018), "Supplier Code of Conduct", https://group.ferragamo.com/wps/wcm/connect/2f28007b-5854-4cfa-8b76-4b22c8a08ebb/Supplier+Code+of+Conduct.pdf?MOD=AJPERES&amp;projectid=aee8a05a-f531-4184-8ef0-45d4ceba84cf&amp;projectid=aee8a05a-f531-4184-8ef0-45d4ceba84cf&amp;projectid=aee8a05a-f531-4184-8ef0-45d4ceba84cf&amp;projectid=aee8a05a-f531-4184-8ef0-45d4ceba84cf&amp;projectid=aee8a05a-f531-4184-8ef0-45d4ceba84cf&amp;projectid=aee8a05a-f531-4184-8ef0-45d4ceba84cf&amp;projectid=aee8a05a-f531-4184-8ef0-45d4ceba84cf&amp;projectid=143913f9-72ba-4101-83e1-a3d5d214cdbf&amp;projectid=143913f9-72ba-4101-83e1-a3d5d214cdbf&amp;projectid=143913f9-72ba-4101-83e1-a3d5d214cdbf&amp;projectid=143913f9-72ba-4101-83e1-a3d5d214cdbf&amp;projectid=64e7a930-7a91-4c36-a1c0-95d4f9501d28&amp;projectid=64e7a930-7a91-4c36-a1c0-95d4f9501d28&amp;projectid=64e7a930-7a91-4c36-a1c0-95d4f9501d28&amp;projectid=64e7a930-7a91-4c36-a1c0-95d4f9501d28, p. 19.</t>
  </si>
  <si>
    <t xml:space="preserve">Urban Outfitters (28 August 2018), "Code of Conduct and Ethics of Urban Outfitters, Inc.", http://investor.urbn.com/static-files/658ea6bd-6616-482a-ab0a-a5648f7bde66, p. 7. </t>
  </si>
  <si>
    <t xml:space="preserve">(1) Next, "Modern Slavery Transparency Statement 2020", https://www.nextplc.co.uk/~/media/Files/N/Next-PLC-V2/documents/corporate-responsibility/human-rights-and-modern-slavery-2020.pdf, pp. 5. </t>
  </si>
  <si>
    <t xml:space="preserve">(1) Not disclosed.  [Nordstrom states that it works with factories to develop and implement a remediation plan if an issue is discovered during an audit. In the case that a zero-tolerance issue is discovered, Nordstrom reports that it will immediately stop production with the factory until the situation is resolved. It further discloses that if it discontinues its partnership with a factory, it continues to work with and provides resources to the factory for an additional six months to help its leaders address issues that triggered the exit. However, it does not provide a process for responding to potential complaints from supply chain workers, their representatives, and third parties.] </t>
  </si>
  <si>
    <t>(1) Not disclosed. Salvatore Ferragamo states that it adopted a Whistleblowing Policy in 2018 to regulate how to send and handle reports of breaches of the Code of Ethics, laws or any other procedure within the Group. It discloses that this policy has been provided to all recipients (employees, social bodies and collaborators working on behalf of the company). It discloses that an Ethics Committee is in charge of evaluating the reports received, of carrying out all necessary investigations. However, it is unclear whether the Whistleblowing Policy applies to allegations of forced labor in the company's supply chains. Salvatore Ferragamo states that "all employees" can use the whistleblowing system to submit reports.</t>
  </si>
  <si>
    <t>Salvatore Ferragamo, "Sustainability Report 2019", https://csr.ferragamo.com/smuseo/images/Custom/pdf-sfogliabile/2019-Sustainability-Report/docs/2019-Sustainability-Report-Salvatore-Ferragamo.pdf?reload=1585644706553, pp. 25-26.</t>
  </si>
  <si>
    <t xml:space="preserve">(1) Not disclosed. Urban Outfitters states that it creates an action plan with a supplier found with a non-compliance of the Code of Conduct. However, it does not disclose a process for responding to potential complaints and/or reported violations of policies on forced labor and human trafficking. </t>
  </si>
  <si>
    <t>Urban Outfitters (undated), "California Transparency in Supply Chains Act", https://assets.ctfassets.net/q602vtcuu3w3/4Vd9QnRuyksMGIm2MCYwEK/1f0059a67d714e2c04f236d35ab4ace5/california-transparency-in-supply-chains-act.pdf. Accessed 31 August 2020.</t>
  </si>
  <si>
    <t>(2) Next, "Modern Slavery Transparency Statement 2020", https://www.nextplc.co.uk/~/media/Files/N/Next-PLC-V2/documents/corporate-responsibility/human-rights-and-modern-slavery-2020.pdf, p. 5. 
(3) Next, "Corporate Responsibility Report to January 2020", https://www.nextplc.co.uk/~/media/Files/N/Next-PLC-V2/documents/cr-reports/cr-2020.pdf, p. 18.</t>
  </si>
  <si>
    <t>JustStyle notes that "Next didnt engage in factory remediation efforts at Natural Garment claiming the relationship had already ended."
(2)-(4) Not disclosed.</t>
  </si>
  <si>
    <t xml:space="preserve"> JustStyle (1 September 2020), "Sourcing from Myanmar requires extraordinary due diligence. Here's why," https://www.just-style.com/analysis/sourcing-from-myanmar-requires-extraordinary-due-diligence-heres-why_id139386.aspx.</t>
  </si>
  <si>
    <t>* The Guardian (4 January 2018), "Workers held captive in Indian mills supplying Hugo Boss", https://www.theguardian.com/global-development/2018/jan/04/workers-held-captive-indian-mills-supplying-hugo-boss.
* Next, "Corporate Responsibility Report to January 2020", https://www.nextplc.co.uk/~/media/Files/N/Next-PLC-V2/documents/cr-reports/cr-2020.pdf, p. 11.</t>
  </si>
  <si>
    <t>The company discloses that it "has pledged that 100% of the key raw materials used by the Group, and the production processes using these materials, will comply with the Kering Standards by 2025." The Kering Standards contain some references to forced labor. 
The company further notes that It states that in 2020, "Kering will be carrying out a Group-wide human rights impact study and will update the risk map of its duty of care plan accordingly." This seems to include supply chains also.
It does not report performance against existing time-bound targets to addressing forced labor.</t>
  </si>
  <si>
    <t xml:space="preserve">*Kering, "2019 Universal Registration Document," https://keringcorporate.dam.kering.com/m/4727d00d80ab511e/original/2019-Universal-Registration-Document-.pdf, p. 93. Accessed 6 November 2020. </t>
  </si>
  <si>
    <t>Pou Chen, "CSR 2019 Report," https://www.pouchen.com/download/corp-governance/2019%20PCC%20CSR%20Report-EN.pdf, p. 33. Accessed 4 November 2020</t>
  </si>
  <si>
    <t xml:space="preserve">The company has published a statement for financial year 2018-19. </t>
  </si>
  <si>
    <t>H&amp;M, "Modern slavery statement financial year 2018-2019," https://hmgroup.com/content/dam/hmgroup/groupsite/documents/masterlanguage/CSR/reports/HM_2019_Modern_Slavery_Statement_final.pdf. Accessed 22 October 2020.</t>
  </si>
  <si>
    <t>The company has published a statement for 2019 (dated "16th June").</t>
  </si>
  <si>
    <t xml:space="preserve">Kering, "Modern Slavery Statement 2019," https://keringcorporate.dam.kering.com/m/6f84ecba215dadd2/original/Kering-Modern-Slavery-Statement-2019.pdf. Accessed 4 November 2020. </t>
  </si>
  <si>
    <t>The company has published a statement which is undated.</t>
  </si>
  <si>
    <t>H&amp;M, "CA Supply Chains Act," https://www2.hm.com/en_us/customer-service/legal-and-privacy/ca-supply-chains-act.html. Accessed 11 November 2020.</t>
  </si>
  <si>
    <t>The company has published a joint statement under both legislations for 2019.</t>
  </si>
  <si>
    <t>H&amp;M, "Modern slavery statement financial year 2018-2019," https://hmgroup.com/content/dam/hmgroup/groupsite/documents/masterlanguage/CSR/reports/HM_2019_Modern_Slavery_Statement_final.pdf p. 3 and 4. Accessed 22 October 2020.</t>
  </si>
  <si>
    <t xml:space="preserve">*Kering, "Modern Slavery Statement 2019," https://keringcorporate.dam.kering.com/m/6f84ecba215dadd2/original/Kering-Modern-Slavery-Statement-2019.pdf, p. 6. Accessed 4 November 2020. 
*Kering, "Code of Ethics," https://keringcorporate.dam.kering.com/m/33a7ab2485a5e2ed/original/Kering_CodeEthique2019_DEF-A4-English.pdf. Accessed 5 November 2020. </t>
  </si>
  <si>
    <t>(1) *H&amp;M, "Modern slavery statement financial year 2018-2019," https://hmgroup.com/content/dam/hmgroup/groupsite/documents/masterlanguage/CSR/reports/HM_2019_Modern_Slavery_Statement_final.pdf p. 8 and 11. Accessed 22 October 2020.
*H&amp;M, "Sustainability Performance Report 2019," https://sustainabilityreport.hmgroup.com/wp-content/uploads/2020/10/Sustainability_Peformance_Report_2019.pdf, p. 60. Accessed 22 October 2020.
*H&amp;M, "Sustainability Report 2017," https://about.hm.com/content/dam/hmgroup/groupsite/documents/masterlanguage/CSR/reports/2017%20Sustainability%20report/HM_group_SustainabilityReport_2017_FullReport.pdf, p. 67. Accessed 11 November 2020. 
(2) *H&amp;M, "Memberships and collaborations," https://hmgroup.com/sustainability/leading-the-change/memberships-and-collaborations.html. Accessed 22 October 2020. 
H&amp;M, "Modern slavery statement financial year 2018-2019," https://hmgroup.com/content/dam/hmgroup/groupsite/documents/masterlanguage/CSR/reports/HM_2019_Modern_Slavery_Statement_final.pdf p. 10. Accessed 22 October 2020.</t>
  </si>
  <si>
    <t xml:space="preserve">(1-2) *H&amp;M, "Modern slavery statement financial year 2018-2019," https://hmgroup.com/content/dam/hmgroup/groupsite/documents/masterlanguage/CSR/reports/HM_2019_Modern_Slavery_Statement_final.pdf p. 7. Accessed 22 October 2020.
H&amp;M, "CA Supply Chains Act," https://www2.hm.com/en_us/customer-service/legal-and-privacy/ca-supply-chains-act.html. Accessed 11 November 2020.
*H&amp;M, "Sustainability Commitment," https://hmgroup.com/content/dam/hmgroup/groupsite/documents/en/CSR/Sustainability%20Commitment/Business%20Partner%20Sustainability%20Commitment_en.pdf, p. 2. Accessed 22 October 2020. 
</t>
  </si>
  <si>
    <t>(1) H&amp;M, "Migrant workers fair recruitment and treatment guidelines," https://hmgroup.com/content/dam/hmgroup/groupsite/documents/masterlanguage/CSR/Policies/Migrant%20Worker%20Guideline.pdf, p. 2. Accessed 22 October 2020. 
(2) H&amp;M, "Migrant workers fair recruitment and treatment guidelines," p. 4.
(3) H&amp;M, "Migrant workers fair recruitment and treatment guidelines," p. 4.</t>
  </si>
  <si>
    <t>(1) Not disclosed. The company's migrant worker guidelines state that contracts must be in place between the employer and the labor agent but it is not clear that suppliers are required to audit labor agencies. 
(2) H&amp;M discloses that in 2019, "IOM and H&amp;M Group signed a Memorandum of Understanding (MOU) to promote cooperation and mutual assistance in relation to ethical recruitment and protection of migrant workers in global supply chains." 
It also states that it has a pilot project with the IOM to "better understand risks and opportunities related to migrant and juvenile workers in our Myanmar supply chain." 
[The company states that it is facilitating employment opportunities for Syrian refugees in its Turkish supply chains and that approximately 500 refugees are currently employed under the initiative. No further detail is disclosed.]</t>
  </si>
  <si>
    <t>(1) H&amp;M, "Migrant workers fair recruitment and treatment guidelines," https://hmgroup.com/content/dam/hmgroup/groupsite/documents/masterlanguage/CSR/Policies/Migrant%20Worker%20Guideline.pdf, p. 4. Accessed 22 October 2020. 
(2) *H&amp;M, "Memberships and collaborations," https://hmgroup.com/sustainability/leading-the-change/memberships-and-collaborations.html. Accessed 22 October 2020. 
*H&amp;M, "Sustainability Performance Report 2019," https://sustainabilityreport.hmgroup.com/wp-content/uploads/2020/10/Sustainability_Peformance_Report_2019.pdf, p. 74. Accessed 22 October 2020.
*H&amp;M, "Modern slavery statement financial year 2018-2019," https://hmgroup.com/content/dam/hmgroup/groupsite/documents/masterlanguage/CSR/reports/HM_2019_Modern_Slavery_Statement_final.pdf p. 11. Accessed 22 October 2020.</t>
  </si>
  <si>
    <t>(1) *H&amp;M, "Sustainability Performance Report 2019," https://hmgroup.com/content/dam/hmgroup/groupsite/documents/masterlanguage/CSR/reports/2019_Sustainability_report/H%26M%20Group%20Sustainability%20Performance%20Report%202019.pdf, p. 67. Accessed 22 October 2020. 
*IndustriALL, "Global Framework Agreement (GFA) between H&amp;M Hennes &amp; Mauritz GBC AB and IndustriALL Global Union and Industrifacket Metall," http://www.industriall-union.org/sites/default/files/uploads/documents/GFAs/hm-industriall_gfa_agreed_version_09-09-2015.pdf. Accessed 10 November 2020. 
(2) *H&amp;M, "Sustainability Performance Report 2019," p. 67. 
(3) *H&amp;M, "Sustainability Performance Report 2019," p. 68. 
(4) *H&amp;M, "Sustainability Performance Report 2019," p. 69. 
*H&amp;M, "Working conditions," https://hmgroup.com/sustainability/fair-and-equal/working-conditions.html. Accessed 10 November 2020.</t>
  </si>
  <si>
    <t xml:space="preserve">(1) H&amp;M discloses that where a confirmed non-compliance is found, it issues a letter of concern to the supplier and agrees a corrective action plan. It states that the corrective action plan must be approved by H&amp;M before any further business is carried out. It  discloses that 129 letters of concern were issued to suppliers in 2019 regarding salient human rights issues. 
(2) Not disclosed. 
(3) Not disclosed. It states "unsatisfactory resolution leads us to evaluate the ongoing relationship with the supplier in question" but does not disclose further detail. [It also states that it terminated business relationships with five suppliers as a result of minimum requirement non-compliances but it is not clear that this refers to a failure to implement corrective action.] 
(4) Not disclosed. </t>
  </si>
  <si>
    <t>(1) *H&amp;M, "Sustainability Performance Report 2019," https://sustainabilityreport.hmgroup.com/wp-content/uploads/2020/10/Sustainability_Peformance_Report_2019.pdf, p. 78. Accessed 22 October 2020.
*H&amp;M, "Sustainability Report 2017," https://about.hm.com/content/dam/hmgroup/groupsite/documents/masterlanguage/CSR/reports/2017%20Sustainability%20report/HM_group_SustainabilityReport_2017_FullReport.pdf, p. 84. Accessed 11 November 2020.
(3)  *H&amp;M, "Sustainability Performance Report 2019," p. 78.</t>
  </si>
  <si>
    <t xml:space="preserve">(2) Not disclosed. The company states that it takes the allegations seriously and will follow up with its suppliers. 
(3) Not disclosed.
(4) Not disclosed. </t>
  </si>
  <si>
    <t>*Worker Rights Consortium (31 December 2018), "Ethiopia is a North Star: Grim Conditions and Miserable Wages Guide Apparel Brands in their Race to the Bottom", https://www.workersrights.org/wp-content/uploads/2019/03/Ethiopia_isa_North_Star_FINAL.pdf, pp. 25-26, 17-22, 23-24.
*H&amp;M (9 May 2019), "H&amp;M's response", https://www.business-humanrights.org/en/latest-news/hms-response-3/</t>
  </si>
  <si>
    <t xml:space="preserve">*The company states that in 2020 it will expand modern slavery training for suppliers to licensee suppliers in additional Asian high-risk locations.
*The company also discloses that it plans to fully expand its application-based Workers Voice mechanism to 100% of its strategic suppliers by 2020. As of 2018 it reports 97% coverage (and discloses the percenage for 2017 and 2016). 
*The company discloses that its ambition for 2020 is to "focus on specific high-risk migrant corridors viz. Vietnam &gt; Taiwan, Philippines &gt; Taiwan and Myanmar &gt; Thailand, aimed at ensuring that no worker pays for their job." </t>
  </si>
  <si>
    <t>*Adidas, "Modern Slavery Progress Report - Looking Back at 2019," https://www.adidas-group.com/media/filer_public/52/b7/52b75d25-1b7f-4071-b810-8e3fd4c97350/modern_slavery_progress_report_looking_back_at_2019.pdf, p. 2. Accessed 12 October 2020.
*Adidas, "Supply Chain Approach," https://www.adidas-group.com/en/sustainability/managing-sustainability/human-rights/supply-chain-approach/#/training-and-empowering-suppliers/.
*Adidas, "Human rights," https://www.adidas-group.com/en/sustainability/managing-sustainability/human-rights/#/20162018/. Accessed 14 October 2020.</t>
  </si>
  <si>
    <t>The company discloses that it has a goal to ensure that all of its first-tier suppliers receive a green or yellow sustainability rating by 2020 (ratings result from assessments which include forced labor criteria).
The company discloses this information for the last five years (the number of factories, and percentage rated green, yellow, and red.)</t>
  </si>
  <si>
    <t>Gap, "Improving supply chain working conditions," https://www.gapincsustainability.com/people/improving-factory-working-conditions. Accessed 2 November 2020.
Gap, "Measuring our progress," https://www.gapincsustainability.com/measuring-our-progress. Accessed 30 October 2020.</t>
  </si>
  <si>
    <t xml:space="preserve">The company has published a statement dated October 2019. </t>
  </si>
  <si>
    <t>Adidas, "Modern Slavery Act Transparency Statement," https://www.adidas-group.com/media/filer_public/02/e5/02e51e8a-220e-4dbb-9291-bdc33921f4cd/modern_slavery_act_transparency_statement_2018.pdf. Accessed 3 November 2020.</t>
  </si>
  <si>
    <t>The company has published a statement for financial year 2019.</t>
  </si>
  <si>
    <t>Gap, "California Transparency in Supply Chains Act and UK Modern Slavery Act statement," https://www.gapinc.com/en-us/policy/uk-modern-slavery-act. Accessed 30 October 2020.</t>
  </si>
  <si>
    <t>The company has published a statement dated June 2020.</t>
  </si>
  <si>
    <t>*Lululemon (June 2020), "Modern Slavery Statement 2019-2020," https://info.lululemon.com/about/modern-slavery-statement. Accessed 15 October 2020.</t>
  </si>
  <si>
    <t>Prada (June 2020), "Modern slavery statement for the financial period 2019," https://www.pradagroup.com/content/dam/pradagroup/documents/Responsabilita_sociale/2020/Statement%20on%20Modern%20Slavery_2019_EN_Final.pdf. Accessed 28 October 2020.</t>
  </si>
  <si>
    <t xml:space="preserve">The company's former UK subsidiary has published a statement dated May 2020. </t>
  </si>
  <si>
    <t xml:space="preserve">Asda, "Modern Slavery Statement 2020," https://corporate.asda.com/media-library/document/asda-modern-slavery-statement-2020/_proxyDocument?id=00000171-cb73-df96-a9f7-fff724ae0000. </t>
  </si>
  <si>
    <t xml:space="preserve">*Adidas, "Policy on Modern Slavery," https://www.adidas-group.com/media/filer_public/07/85/07852297-dc8b-4471-aee7-4e5547559d38/adidas_policy_on_modern_slavery_2020.pdf. Accessed 12 October 2020. 
*Adidas (2018), "Additional Disclosure," https://www.business-humanrights.org/sites/default/files/2018-02%20KTC%20AF%20methodology_Adidas%20Response.xlsx. Accessed 20 October 2020. </t>
  </si>
  <si>
    <t>The company has published a joint statement under both legislations for financial year 2019.</t>
  </si>
  <si>
    <t>The company has published a joint statement under both legislations dated June 2020.</t>
  </si>
  <si>
    <t>The company has published a statement, which was updated in October 2019.</t>
  </si>
  <si>
    <t>Walmart (June 2017), "California Transparency in Supply Chains Act," https://corporate.walmart.com/california-transparency. Accessed 4 November 2020.</t>
  </si>
  <si>
    <t>Walmart (November 2017), "Disclosure policy and guidance," https://cdn.corporate.walmart.com/e1/53/f7c369c6443e8340c723a928bfe5/disclosure-policy-guidance.pdf, p. 13</t>
  </si>
  <si>
    <t xml:space="preserve">The company discloses a policy on modern slavery which it states includes forced labor, prison labor, indentured labor, and bonded labor. Adidas states that forced labor is a zero tolerance issue.                </t>
  </si>
  <si>
    <t xml:space="preserve">Adidas, "Policy on Modern Slavery," https://www.adidas-group.com/media/filer_public/07/85/07852297-dc8b-4471-aee7-4e5547559d38/adidas_policy_on_modern_slavery_2020.pdf. Accessed 12 October 2020. </t>
  </si>
  <si>
    <t>Lululemon states that it is "committed to ensuring there is no modern slavery or human trafficking in our supply chains or in any part of our business."</t>
  </si>
  <si>
    <t>Lululemon (June 2020), "Modern Slavery Statement 2019-2020," https://info.lululemon.com/about/modern-slavery-statement. Accessed 15 October 2020.</t>
  </si>
  <si>
    <t xml:space="preserve">*Prada, "2019 Social Responsibility Report," https://www.pradagroup.com/content/dam/pradagroup/documents/Responsabilita_sociale/2020/EN_Social-Responsability-Report-2019.pdf, p. 52. Accessed 28 October 2020.
*Prada (2019), "Prada Group Sustainability Policy," https://www.pradagroup.com/content/dam/pradagroup/documents/Responsabilita_sociale/PoliticadiResponsabilita-Sociale/Prada%20Group%20Sustainability%20Policy.pdf. Accessed 28 October 2020. </t>
  </si>
  <si>
    <t xml:space="preserve">Walmart identifies combating forced labor as one of its salient human rights issues including debt bondage, responsible recruitment, and human trafficking. </t>
  </si>
  <si>
    <t>Walmart, "2020 Environmental, Social and Governance Report," https://cdn.corporate.walmart.com/90/0b/22715fd34947927eed86a72c788e/walmart-esg-report-2020.pdf, p. 50. Accessed 27 October 2020.</t>
  </si>
  <si>
    <t>(1) Gap, "Code of Vendor Conduct," https://gapinc-prod.azureedge.net/gapmedia/gapcorporatesite/media/images/docs/codeofvendorconduct_final.pdf. Accessed 30 October 2020.
(3) Gap, "Improving supply chain working conditions," https://www.gapincsustainability.com/people/improving-factory-working-conditions. Accessed 2 November 2020.
(4) Gap, "California Transparency in Supply Chains Act and UK Modern Slavery Act statement," https://www.gapinc.com/en-us/policy/uk-modern-slavery-act. Accessed 30 October 2020.
*Gap, "Supplier partnerships," https://www.gapincsustainability.com/people/improving-factory-working-conditions/partnering-factories. Accessed 30 October 2020.
(5) Gap, "California Transparency in Supply Chains Act and UK Modern Slavery Act statement," https://www.gapinc.com/en-us/policy/uk-modern-slavery-act. Accessed 30 October 2020.</t>
  </si>
  <si>
    <t xml:space="preserve">(1) Not disclosed. Prada states that its Code of Ethics forms the base of its relationships with suppliers. However, the code does not make any reference to forced labor or the ILO core standards. [In relation to the company itself, it sets out some standards related to discrimination.]
(2-5) Not disclosed. </t>
  </si>
  <si>
    <t>Prada (June 2020), "Modern slavery statement for the financial period 2019," https://www.pradagroup.com/content/dam/pradagroup/documents/Responsabilita_sociale/2020/Statement%20on%20Modern%20Slavery_2019_EN_Final.pdf, p. 3. Accessed 28 October 2020.</t>
  </si>
  <si>
    <t>(1) Gap discloses that its "Supplier Sustainability team within our Global Sustainability department is responsible for the implementation of our supply chain policies and standards relevant to human trafficking and forced labor, which are reflected within our COVC." It states that members of the supplier sustainability team are hired locally to where the company sources and speak the local languages. It states that this team is also responsible for assessing suppliers for compliance with the code.
(2) The company discloses that three members of its board sit on the Governance and Sustainability Committee, which "oversees the company’s programs, policies, and practices related to social and environmental issues and impacts." It does not disclose detail on the committee's oversight of the COVC specifically nor details such as what had been discussed at board level in relation to forced labor and what changes the company made subsequently.</t>
  </si>
  <si>
    <t xml:space="preserve">Not disclosed.
The company reports that it has established a team whose role is "to provide technical and specialized support to verify the labor, tax, health and safety and environmental regulatory compliance of the supply chain through visits to suppliers." However, as the company does not disclose a supplier code of conduct addressing forced labor, there is no team responsible for the implementation of such a code. </t>
  </si>
  <si>
    <t>Prada (June 2020), "Modern slavery statement for the financial period 2019," https://www.pradagroup.com/content/dam/pradagroup/documents/Responsabilita_sociale/2020/Statement%20on%20Modern%20Slavery_2019_EN_Final.pdf, p. 6. Accessed 28 October 2020.</t>
  </si>
  <si>
    <t>(1) Walmart discloses that it has "more than 70 Responsible Sourcing Compliance associates located in 15 countries." It states that responsible sourcing teams are focused on supplier compliance with the Standards for Suppliers.
It states that it has transferred some of its associates that were working on special initiatives from its responsible sourcing teams into its sustainability teams "to strengthen our ability to pursue social as well as environmental initiatives in product supply chains."
It also discloses that it has a cross-functional Human Rights Working Group which includes representatives from teams such as global responsibility, responsible sourcing, and ethics and compliance. It states that the working group reports to the ESG Steering Committee, which is a management committee comprised of leadership members. 
It reports that the Chief Sustainability Officer and EVP of Corporate Affairs provide regular updates on ESG initiatives to the nominating and governance committee of the board.
(2) Walmart reports that the "Board of Directors Nomination and Governance Committee oversees Walmart’s human rights work, and the Audit Committee of the Walmart Board of Directors oversees the company’s Ethics &amp; Compliance program, including Responsible Sourcing."
However, no further detail is disclosed on oversight of the company's supply chain standard nor what has been discussed at board level with regards to forced labor in supply chains.</t>
  </si>
  <si>
    <t>(1) Adidas discloses that in late 2018, 1800 sourcing and procurement staff took training on preventing modern slavery in the company's supply chains. It also states that all new employees are given induction training on company policies including the Workplace Standards. In addition it states that its legal teams have received briefings on the UNGPs on Business and Human Rights and human rights requirements in the OECD Guidelines for MNCs. 
Adidas states that it trains selected social and environmental affairs staff to become modern slavery experts. 
(2) The company states that its "fundamental training" for suppliers includes training on the workplace standards, the new factory approval process, and SEA operating guidelines. It states it also conducts performance training which would focus on specific issues such as labor practices, and sustainability training which includes training on the KPI and rating tools and sustainable compliance planning. 
Adidas states that its targeted trainings for suppliers include the company's requirements on responsible recruitment. 
The company reports that training was delivered to 25 first-tier suppliers from Vietnam participated in training delivered by the IOM CREST program (Corporate Responsibility to Eliminate Slavery and Trafficking) program. It states this training also included licensee representatives. The company reports that in 2018 it expanded its forced labor training to include second-tier suppliers in South Korea. 
It is not clear what percentage of first-tier suppliers have been trained on forced labor. 
(3) The company discloses that it has disseminated targeted modern slavery training to its second-tier supplier network in hotspot countries, which it states are those identified as high risk for slavery. It states training provides suppliers with guidance on "unscrupulous employment practices including influencing the ethical hiring and treatment of foreign migrant workers." 
It states that working with second-tier materials suppliers to help them identify potential modern slavery risks is a key part of its program and that over the last two years, almost 100 second-tier suppliers in China, Indonesia, South Korea, Taiwan, and Vietnam "have been trained by a United Nations agency." 
It also states that it has expanded its due diligence efforts to include risk assessment training for licensees.</t>
  </si>
  <si>
    <t xml:space="preserve">(1) Walmart discloses that its merchants and sourcing associates "participate in training to understand how their decisions can potentially influence supply chain conditions and how they can reinforce positive facility working practices with suppliers." It states that they receive onboarding training from the responsible sourcing department and participate in workshops including on forced labor.
(2) The company states that its responsible sourcing teams conduct onboarding training for suppliers on responsible sourcing.  
Walmart reports that its Responsible Sourcing Academy provides suppliers with access to training, including on forced labor and supply chain controls. It states that supplier representatives have completed more than 6,500 trainings "of which more than 40% are the Stronger Together and Tackling Forced Labor training modules." It states that a responsible recruitment toolkit has been added to the Academy in 2019 which helps suppliers design new recruitment policies and processes.
The company also discloses a project with the IOM, where training is delivered for suppliers on responsible recruitment. 
It does not disclose the percentage of first-tier suppliers trained on forced labor. 
(3) Not disclosed. 
</t>
  </si>
  <si>
    <t xml:space="preserve">(1) Not disclosed. Uyghur forced labor: The company does not disclose how it works with relevant groups to prevent and remediate Uyghur forced labor, such as exiled Uyghur groups or the Coalition to End Uyghur Forced Labor.
(2) Not disclosed. </t>
  </si>
  <si>
    <t>*Prada (June 2020), "Modern slavery statement for the financial period 2019," https://www.pradagroup.com/content/dam/pradagroup/documents/Responsabilita_sociale/2020/Statement%20on%20Modern%20Slavery_2019_EN_Final.pdf, p. 3. Accessed 28 October 2020.
*Prada, "2019 Social Responsibility Report," https://www.pradagroup.com/content/dam/pradagroup/documents/Responsabilita_sociale/2020/EN_Social-Responsability-Report-2019.pdf, p. 9 and 31, 38. Accessed 28 October 2020.</t>
  </si>
  <si>
    <t>Walmart, "Our responsible sourcing journey," https://corporate.walmart.com/responsible-sourcing/our-responsible-sourcing-journey. Accessed 27 October 2020.</t>
  </si>
  <si>
    <r>
      <t xml:space="preserve">(1) The company discloses that countries where it sources products from are regularly mapped for human and labor rights risks. Adidas states that it undertakes in-depth assessments "depending on a new country we plan to source from." It states that this was the case with </t>
    </r>
    <r>
      <rPr>
        <b/>
        <sz val="11"/>
        <rFont val="Calibri"/>
        <family val="2"/>
        <scheme val="minor"/>
      </rPr>
      <t>Myanmar</t>
    </r>
    <r>
      <rPr>
        <sz val="11"/>
        <rFont val="Calibri"/>
        <family val="2"/>
        <scheme val="minor"/>
      </rPr>
      <t xml:space="preserve">, and that it undertook a two year review to evaluate human rights risks. 
In addition it states that its risk assessment goes across all tiers of its supply chains. Adidas states risk assessment processes include "engagements with specific stakeholder groups, with the investor community, through worker interviews, engagement with government agencies on human rights topics or responding to changing regulatory frameworks." It also refers to conducting reviews of relevant databases and engaging with unions and civil society. 
The company also discloses conducting a high-level risk assessment of its first tier suppliers in </t>
    </r>
    <r>
      <rPr>
        <b/>
        <sz val="11"/>
        <rFont val="Calibri"/>
        <family val="2"/>
        <scheme val="minor"/>
      </rPr>
      <t>Jordan</t>
    </r>
    <r>
      <rPr>
        <sz val="11"/>
        <rFont val="Calibri"/>
        <family val="2"/>
        <scheme val="minor"/>
      </rPr>
      <t xml:space="preserve"> "that employ foreign labor from Bangladesh, India, and Nepal." 
It additionally reports that in 2018 it conducted a mapping of labor and human rights risks in its rubber supply chains in </t>
    </r>
    <r>
      <rPr>
        <b/>
        <sz val="11"/>
        <rFont val="Calibri"/>
        <family val="2"/>
        <scheme val="minor"/>
      </rPr>
      <t>Vietnam</t>
    </r>
    <r>
      <rPr>
        <sz val="11"/>
        <rFont val="Calibri"/>
        <family val="2"/>
        <scheme val="minor"/>
      </rPr>
      <t xml:space="preserve">. It states that it has engaged with 40 supplier sites to gather labor data, including tier 1 sites (footwear manufacturers) and tier 4 (rubber plantations). 
The company also notes that it has been undertaking "investigations to address allegations of forced labor in the cotton supply chain in Xinjiang in Northwest China." 
(2) Adidas reports that due to concerns related to systemic risks of forced labor, it has prohibited: cotton sourcing from Uzbekistan and Turkmenistan; finished goods or other products from "PRC Special Economic Zones located along the Chinese-North Korean Border"; products and materials from North Korea and the employment of North Korean workers globally; suppliers from entering into agreements with military-backed enterprises in Myanmar; and second-tier suppliers from sourcing cotton yarn from </t>
    </r>
    <r>
      <rPr>
        <b/>
        <sz val="11"/>
        <rFont val="Calibri"/>
        <family val="2"/>
        <scheme val="minor"/>
      </rPr>
      <t>Xinjiang</t>
    </r>
    <r>
      <rPr>
        <sz val="11"/>
        <rFont val="Calibri"/>
        <family val="2"/>
        <scheme val="minor"/>
      </rPr>
      <t xml:space="preserve"> in China.  Adidas states that it does not permit its suppliers to hire dispatch workers or any other forms of labor through government-managed schemes in China, including those operated by XUAR authorities. It states this has been its approach for more than a decade. 
The company notes that it has looked at additional modern slavery risks and has added second-tier suppliers in the UK to its audit coverage as a result. 
The company also identifies Taiwan as a high-risk country for foreign migrant labor. 
In relation to high risk migrant corridors the company states that it is focusing on Vietnam to Taiwan, Philippines to Taiwan, and Myanmar to Thailand. 
In its 2018 additional disclosure, the company states that India and China have been identified as high-risk for forced labor in leather sourcing. </t>
    </r>
  </si>
  <si>
    <t>(1) *Adidas, "Policy on Modern Slavery," https://www.adidas-group.com/media/filer_public/07/85/07852297-dc8b-4471-aee7-4e5547559d38/adidas_policy_on_modern_slavery_2020.pdf. Accessed 12 October 2020. 
*Adidas, "Modern Slavery Progress Report - Looking Back at 2019," https://www.adidas-group.com/media/filer_public/52/b7/52b75d25-1b7f-4071-b810-8e3fd4c97350/modern_slavery_progress_report_looking_back_at_2019.pdf, p. 1 and 2. Accessed 12 October 2020.
*Adidas, "Supply Chain Approach," https://www.adidas-group.com/en/sustainability/managing-sustainability/human-rights/supply-chain-approach/#/risk-mapping/. Accessed 14 October 2020. 
*Adidas, "Annual Report 2019," https://report.adidas-group.com/2019/en/servicepages/downloads/files/adidas_annual_report_2019.pdf, p. 84. Accessed 14 October 2020. 
(2) *Adidas, "Policy on Modern Slavery." 
*Adidas, "Modern Slavery Progress Report - Looking Back at 2019," p. 2.
*Adidas, "Annual Report 2019," p. 84.
*Adidas, "Human Rights," https://www.adidas-group.com/en/sustainability/managing-sustainability/human-rights/#/2016/2018/our-progress/.
*Adidas (2018), "Additional Disclosure," https://media.business-humanrights.org/media/documents/files/2018_KTC_AF_Additional_disclosure_Adidas.pdf, p. 2. Accessed 12 October 2020. 
*Adidas (March 2020), "adidas' response to research findings published by the Australian Strategic Policy Institution," https://www.adidas-group.com/media/filer_public/da/ba/dabafa86-7450-48ea-a75c-5258bf710fb8/2020_adidas_position_on_research_findings_published_by_the_australian_strategic_policy_institution_aspi.pdf. Accessed 21 October 2020.</t>
  </si>
  <si>
    <t xml:space="preserve">(1)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14. Accessed 19 October 2020. 
(2) Lululemon (June 2020), "KnowTheChain Apparel &amp; Footwear Benchmark: Engagement Questions," p. 15. </t>
  </si>
  <si>
    <r>
      <t xml:space="preserve">(1) Not disclosed. 
(2) Not disclosed. The company states "Prada Group believes that the risk of modern slavery within its organization is non-existent, while it deemed that same risk as overall low along its external industrial supply chain." It states the geographic locations of its suppliers reduces the risk of forced labor. </t>
    </r>
    <r>
      <rPr>
        <sz val="11"/>
        <color theme="5"/>
        <rFont val="Calibri"/>
        <family val="2"/>
        <scheme val="minor"/>
      </rPr>
      <t xml:space="preserve">
</t>
    </r>
    <r>
      <rPr>
        <sz val="11"/>
        <rFont val="Calibri"/>
        <family val="2"/>
        <scheme val="minor"/>
      </rPr>
      <t>Uyghur forced labor: The company does not disclose whether it identified risks of Uyghur forced labor in its supply chains.</t>
    </r>
  </si>
  <si>
    <t>Prada (June 2020), "Modern slavery statement for the financial period 2019," https://www.pradagroup.com/content/dam/pradagroup/documents/Responsabilita_sociale/2020/Statement%20on%20Modern%20Slavery_2019_EN_Final.pdf, p. 4. Accessed 28 October 2020.</t>
  </si>
  <si>
    <t>(1) Walmart discloses that its responsible sourcing team conducts an annual risk assessment on its supply chains to analyze social compliance risks. It states that this includes the areas where key risks are most likely to occur "and where the impact of those risks are greatest", and an analysis of country risk including internal and external data and relative severity of impact on people, operations, and reputation. It also reports that it includes commodity and product-specific risks based on its own data, expert and local information, and media and NGO reports. It states that as a result its assessment will identify specific issues in particular product supply chains and/or countries. [As this refers to social compliance risks, it is assumed that this includes human rights and forced labor, including in food and beverage supply chains.]
(2) Not disclosed. The company has identified apparel in Bangladesh as a focus supply chain. However, it is not clear that it has identified forced labor risks in this context. The company does not disclose forced labor risks identified in different tiers of its apparel supply chains. 
The company does not disclose whether it identified risks of Uyghur forced labor in its supply chains.</t>
  </si>
  <si>
    <t>(1) Walmart, "Using our size and scale for positive change," https://corporate.walmart.com/responsible-sourcing/using-our-size-and-scale-for-positive-change. Accessed 27 October 2020.
(2) Walmart, "2020 Environmental, Social and Governance Report," https://cdn.corporate.walmart.com/90/0b/22715fd34947927eed86a72c788e/walmart-esg-report-2020.pdf, p. 69. Accessed 27 October 2020.</t>
  </si>
  <si>
    <t>(1) Gap reports that it has a "vendor approval process that requires new suppliers for branded apparel product to undergo an assessment against our COVC prior to beginning production for Gap Inc." It states that the facility will either be approved or has to address outstanding issues.
The company discloses how many new factory assessments it has conducted per year (from 2015 to 2019) and the percentage of facilities approved and pending. For 2019, it discloses it evaluated 139 new factories and 78% were approved, while 6% are still pending.
(2) The company discloses that unauthorized subcontracting has high risk for forced labor, and that it monitors this. Gap states that it takes "extra precautions in countries with a high risk of UAS [unauthorized subcontracting] by offering specialized awareness training for suppliers and facility management, and by conducting site visits to ensure our product is being manufactured in the appropriate designated facility." It states that it found three cases of unauthorized subcontracting in 2019, three cases in 2018, and ten in 2017. The company states that it believes this decrease in cases shows "enforcement of our policies, which can involve financial chargebacks or business termination, are continuing to have a positive effect."
Gap states that when it discovers unauthorized subcontracting, it takes the following steps: 
"- Require the unauthorized facility to immediately stop production of any Gap Inc. branded apparel. 
- Require all goods (finished or unfinished) be returned to a facility approved by Gap Inc., segregated and held until the issue is resolved. 
- Lead an investigation to look for and address any critical issues in the unauthorized facility.
- Require the approved facility to register for management systems training as a preventative measure, and ensure that the facility invests in systems to prevent future violation."</t>
  </si>
  <si>
    <t>(1) *Gap, "California Transparency in Supply Chains Act and UK Modern Slavery Act statement," https://www.gapinc.com/en-us/policy/uk-modern-slavery-act. Accessed 30 October 2020.
*Gap, "Measuring our progress," https://www.gapincsustainability.com/measuring-our-progress. Accessed 30 October 2020.
(2) Gap, "California Transparency in Supply Chains Act and UK Modern Slavery Act statement."</t>
  </si>
  <si>
    <t xml:space="preserve">(1) Not disclosed. Prada discloses that it maintains a Qualified Vendor List. The company states that "the accreditation and maintenance of a supplier’s qualification are based on the request of documents, attestations and self-certifications that ensure, for sub-suppliers as well, compliance with the law on remuneration, social security, taxation, health and safety, the environment, privacy and the governance model." It also states that suppliers must sign the Code of Ethics. It does not disclose any assessment of forced labor risks prior to a potential supplier's selection or qualification.
(2) Not disclosed. </t>
  </si>
  <si>
    <t>Prada (June 2020), "Modern slavery statement for the financial period 2019," https://www.pradagroup.com/content/dam/pradagroup/documents/Responsabilita_sociale/2020/Statement%20on%20Modern%20Slavery_2019_EN_Final.pdf, p. 5. Accessed 28 October 2020.</t>
  </si>
  <si>
    <t xml:space="preserve">(1) Walmart, "Audit and assessment policy &amp; guidance," https://corporate.walmart.com/media-library/document/audit-and-assessment-policy-guidance-april-2018/_proxyDocument?id=00000162-cf62-d3f6-a7f7-ef6b7cfe0000. Accessed 27 October 2020.
(2) *Walmart, "2020 Environmental, Social and Governance Report," https://cdn.corporate.walmart.com/90/0b/22715fd34947927eed86a72c788e/walmart-esg-report-2020.pdf, p. 67. Accessed 27 October 2020.
*Walmart, "Standards for Suppliers," https://cdn.corporate.walmart.com/bc/8c/97ac8c9b43229f17480057fd684e/standards-for-suppliers-english-updated-6-30.pdf. Accessed 27 October 2020.
*Walmart, "Disclosure Policy and Guidance," https://one.walmart.com/content/dam/responsiblesourcing/guidancedocuments/disclosure_policy_and_guidance-/Resource_DisclosurePolicyGuidance_ENG.pdf. Accessed 28 October 2020. </t>
  </si>
  <si>
    <t>Prada, "2019 Social Responsibility Report," https://www.pradagroup.com/content/dam/pradagroup/documents/Responsabilita_sociale/2020/EN_Social-Responsability-Report-2019.pdf, p. 52. Accessed 28 October 2020.</t>
  </si>
  <si>
    <t>Walmart, "Using our size and scale for positive change," https://corporate.walmart.com/responsible-sourcing/using-our-size-and-scale-for-positive-change. Accessed 27 October 2020.</t>
  </si>
  <si>
    <t xml:space="preserve">(1) *Adidas (March 2016), "Guidelines on Employment Standards," https://www.adidas-group.com/media/filer_public/02/86/0286659a-40ea-427f-9f26-64eb3013b1ca/2016_employment_guidelines.pdf, p. 113. Accessed 12 October 2020.
*Adidas (2018), "Additional Disclosure," https://media.business-humanrights.org/media/documents/files/2018_KTC_AF_Additional_disclosure_Adidas.pdf, p. 3. Accessed 12 October 2020. 
(2)  *Adidas (March 2016), "Guidelines on Employment Standards," p. 113 and 4.
(3) *Adidas, "Factory Workers," https://www.adidas-group.com/en/sustainability/people/factory-workers/#/migrant-labor/. Accessed 14 October 2020.
*Adidas (2018), "Additional Disclosure," https://www.business-humanrights.org/sites/default/files/2018-02%20KTC%20AF%20methodology_Adidas%20Response.xlsx. Accessed 21 October 2020. </t>
  </si>
  <si>
    <r>
      <t xml:space="preserve">(1) The company's foreign migrant worker (FMW) standard states that migrant workers must be "employed and managed directly by the vendor." It further reports that employment contracts must be signed directly with the supplier and not with a recruitment agent. 
(2) Lululemon's FMW standard requires that suppliers have direct contracts with recruitment agents, which include that they adhere to the vendor code of ethics. [There is no reference to employment agencies but the company requires that workers are employed directly by the supplier.] </t>
    </r>
    <r>
      <rPr>
        <sz val="11"/>
        <color rgb="FFFF0000"/>
        <rFont val="Calibri"/>
        <family val="2"/>
        <scheme val="minor"/>
      </rPr>
      <t xml:space="preserve">
</t>
    </r>
    <r>
      <rPr>
        <sz val="11"/>
        <rFont val="Calibri"/>
        <family val="2"/>
        <scheme val="minor"/>
      </rPr>
      <t xml:space="preserve">(3) The company discloses that it requires suppliers to disclose the names of their recruitment agencies and that they only use licensed recruitment agencies. It reports that in Taiwan it has 19 suppliers employing foreign migrant workers and that these suppliers use 50 recruitment agencies which are based in Taiwan, Vietnam, Philippines, Indonesia, and Thailand. </t>
    </r>
  </si>
  <si>
    <t>(1) *Lululemon (June 2020), "KnowTheChain Apparel &amp; Footwear Benchmark: Engagement Questions," https://pnimages.lululemon.com/content/dam/lululemon/www-images/Footer/Sustainability/lululemon_KnowTheChain_Disclosure_2020_June_Update.pdf, p. 48. Accessed 19 October 2020. 
(2) *Lululemon (August 2018), "KnowTheChain Apparel &amp; Footwear Benchmark: Engagement Questions," p. 21.
(3) *Lululemon (August 2018), "KnowTheChain Apparel &amp; Footwear Benchmark: Engagement Questions," p. 22.</t>
  </si>
  <si>
    <t>(1) *Adidas, "Policy on Responsible Recruitment," https://www.adidas-group.com/media/filer_public/13/5a/135a8242-c209-4de4-b858-5861fad7071f/policy_on_responsible_recruitment_2019.pdf. Accessed 12 October 2020.
*Adidas (March 2016), "Guidelines on Employment Standards," https://www.adidas-group.com/media/filer_public/02/86/0286659a-40ea-427f-9f26-64eb3013b1ca/2016_employment_guidelines.pdf, p. 113. Accessed 12 October 2020.
*Adidas (2018), "Additional Disclosure," https://media.business-humanrights.org/media/documents/files/2018_KTC_AF_Additional_disclosure_Adidas.pdf, p. 3. Accessed 12 October 2020. 
(2) *Adidas, "Policy on Modern Slavery," https://www.adidas-group.com/media/filer_public/07/85/07852297-dc8b-4471-aee7-4e5547559d38/adidas_policy_on_modern_slavery_2020.pdf. Accessed 12 October 2020. 
*Adidas, "Factory Workers," https://www.adidas-group.com/en/sustainability/people/factory-workers/#/migrant-labor/. Accessed 14 October 2020.
*Adidas (2018), "Additional Disclosure," p. 4.</t>
  </si>
  <si>
    <t>(1)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48. Accessed 19 October 2020. 
(2) *Lululemon (June 2020), "KnowTheChain Apparel &amp; Footwear Benchmark: Engagement Questions," p. 23, 48, 17, 27.</t>
  </si>
  <si>
    <t>(1) Walmart's standards for suppliers prohibit the charging of recruitment or similar fees to workers. 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(2) The company's standards for suppliers state that suppliers should repay any fees that have been charged. 
Additionally, 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 and allegations that suppliers have charged worker fees. The company does not disclose sufficient evidence that recruitment fees have been paid by suppliers and/or repaid to workers in its supply chains.</t>
  </si>
  <si>
    <t>(1) *Lululemon (June 2020), "KnowTheChain Apparel &amp; Footwear Benchmark: Engagement Questions," https://pnimages.lululemon.com/content/dam/lululemon/www-images/Footer/Sustainability/lululemon_KnowTheChain_Disclosure_2020_June_Update.pdf, p. 23. Accessed 19 October 2020. 
(2)  *Lululemon (June 2020), "KnowTheChain Apparel &amp; Footwear Benchmark: Engagement Questions," pp. 24-25.</t>
  </si>
  <si>
    <t xml:space="preserve">(1) The company discloses a contact email address on its website where it invites complaints regarding conditions at supplier factories. The same email address is included within the vendor code itself. In its modern slavery statement, it states that supply chain workers are encouraged to report concerns via the email address. Lululemon also states that any third-party stakeholder may also contact the email address. 
Lululemon also discloses the link to the Fair Labor Association's complaint channel.
The company reports that it engaged Interpraxis to conduct a worker voice and grievance mechanisms assessment, which included a baseline assessment of its existing grievance mechanism practices and opportunities for improvement. 
The company's vendor code also requires suppliers to establish a feedback mechanism for workers. It states that among first-tier suppliers, its assessments found that 78% had established grievance mechanisms. 
Lululemon states that one of its strategic suppliers is using LaborVoices in a higher risk country and is considering using this across other countries. 
(2) Lululemon states that its contact email address for grievances is visible on vendor code posters which are displayed in supplier facilities in workers' languages. It states that its partner sustainability managers will also refer to the existing complaint channels when they engage with workers during assessments. It also states that in relation to suppliers' own grievance mechanisms, suppliers conduct training on their mechanisms and the content of the training is reviewed as part of the company's vendor code assessment. The company states that for facilities that use LaborVoices, the organization conducts training for workers on how to use grievance channels. 
(3) Not disclosed. Lululemon states that it engaged Interpraxis, an organization with expertise in designing and assessing grievance mechanisms, to conduct an assessment on the effectiveness of its grievance mechanism in line with the UNGPs. It states that it provides recommendations on how suppliers can improve their grievance mechanisms and enhance trust among workers. No further detail is provided on how the company took steps to ensure workers are involved in the design or implementation of any of the grievance mechanisms provided to its supply chains workers. 
(4) The company reports that through its corporate grievance mechanism, which is applicable to both first and second-tier suppliers, it received grievances concerning five facilities from January 2019 to April 2020. It reports that these included unjust dismissal, impediments to freedom of association, harassment, and health and safety. It states that three grievances are under active resolution and two have been resolved. It states that of the five grievances, two were submitted by workers, and three were submitted by third party NGOs on behalf of workers. Four related to Asia and one to the Americas. In addition, see (3).
(5) Lululemon discloses that 60% of its second-tier assessments showed that suppliers had established grievance mechanisms. 
It also states that of the grievances cited under (4), two were submitted by second-tier workers. </t>
  </si>
  <si>
    <t>(1) *Lululemon, "Vendor Code of Ethics," https://info.lululemon.com/sustainability/responsible-supply-chain/vendor-code-of-ethics. Accessed 15 October 2020.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31. Accessed 19 October 2020. 
(2) *Lululemon (June 2020), "KnowTheChain Apparel &amp; Footwear Benchmark: Engagement Questions," pp. 32-33. 
(3) *Lululemon (June 2020), "KnowTheChain Apparel &amp; Footwear Benchmark: Engagement Questions," p. 33.
(4)  *Lululemon (June 2020), "KnowTheChain Apparel &amp; Footwear Benchmark: Engagement Questions," p. 33.
(5) *Lululemon (June 2020), "KnowTheChain Apparel &amp; Footwear Benchmark: Engagement Questions," p. 32.</t>
  </si>
  <si>
    <t xml:space="preserve">(1) The company reports that it has an anonymous ethics hotline, which is available to its supply chain workers and displayed on posters in supplier facilities. It states that the posters focus on high risk issues to workers including forced labor. The contact details of the mechanism are publicly available (including an email address, a phone number, and a link to a website). The company's ethics website also allows reports to be made and could be used by external stakeholders. The website states concerns can be submitted regarding the company's Statement of Ethics (which does not cover human or labor rights, but covers suppliers and lists forced labor as a "Global Corporate Brand Reputation Risks" and therefore "Immediately Reportable.") 
(2) The details of Walmart's hotline are included on its posters, which it states must be posted in production facilities in the appropriate language. It lists country-specific posters for 49 countries, each of which are available in multiple languages. 
(3) Not disclosed.
(4) The company discloses that between audits, worker grievance mechanisms, and internal referrals, it received 600 allegations of supply chain misconduct in financial year 2019. It reports that in one case an anonymous reporter in China disclosed that "a supplier had falsified information during a recent audit, and that the facility had additional issues that could cause potential risk to workers." It states that the investigation into allegation substantiated the claim. 
(5) Not disclosed. </t>
  </si>
  <si>
    <t>(1) *Walmart, "Using our size and scale for positive change," https://corporate.walmart.com/responsible-sourcing/using-our-size-and-scale-for-positive-change. Accessed 27 October 2020.
*Walmart, "Ethics &amp; Compliance," https://www.walmartethics.com/content/walmartethics/en_us.html. Accessed 27 October 2020. 
(2) Walmart, "Download and print facility posters," https://corporate.walmart.com/article/download-and-print-facility-posters. Accessed 27 October 2020.
(4) Walmart, "Using our size and scale for positive change," https://corporate.walmart.com/responsible-sourcing/using-our-size-and-scale-for-positive-change. Accessed 27 October 2020.</t>
  </si>
  <si>
    <t>(1) *Adidas, "Supply Chain Approach," https://www.adidas-group.com/en/sustainability/managing-sustainability/human-rights/supply-chain-approach/#/risk-mapping/. Accessed 14 October 2020.
*Adidas, "Policy on Modern Slavery," https://www.adidas-group.com/media/filer_public/07/85/07852297-dc8b-4471-aee7-4e5547559d38/adidas_policy_on_modern_slavery_2020.pdf, p. 1 and 4. Accessed 12 October 2020. 
(2) Adidas (October 2016), "Audit manual," https://www.adidas-group.com/media/filer_public/64/5f/645f81a2-961c-459c-addb-0c7c1bf5a226/adidas_audit_manual_en.pdf, p. 11. Accessed 20 October 2020.
(3-4) Adidas (October 2016), "Audit manual," p. 10 and 11.
(5) *Adidas, "Modern Slavery Progress Report - Looking Back at 2019," https://www.adidas-group.com/media/filer_public/52/b7/52b75d25-1b7f-4071-b810-8e3fd4c97350/modern_slavery_progress_report_looking_back_at_2019.pdf, p. 2. Accessed 12 October 2020.
*Adidas, "Annual Report 2019," https://report.adidas-group.com/2019/en/servicepages/downloads/files/adidas_annual_report_2019.pdf, p. 84. Accessed 14 October 2020. 
*Adidas, "Policy on Modern Slavery," p. 3</t>
  </si>
  <si>
    <t>*Prada (June 2020), "Modern slavery statement for the financial period 2019," https://www.pradagroup.com/content/dam/pradagroup/documents/Responsabilita_sociale/2020/Statement%20on%20Modern%20Slavery_2019_EN_Final.pdf, p. 5 and 6. Accessed 28 October 2020.
*Prada, "2019 Social Responsibility Report," https://www.pradagroup.com/content/dam/pradagroup/documents/Responsabilita_sociale/2020/EN_Social-Responsability-Report-2019.pdf, p. 53 and 40. Accessed 28 October 2020.</t>
  </si>
  <si>
    <t>(1) *Adidas, "Annual Report 2019," https://report.adidas-group.com/2019/en/servicepages/downloads/files/adidas_annual_report_2019.pdf, p. 86. Accessed 14 October 2020. 
(2) Adidas (2018), "Additional Disclosure," https://www.business-humanrights.org/sites/default/files/2018%20KTC%20AF%20Additional%20disclosure_Adidas.pdf. Accessed 14 October 2020.
(3) Adidas (October 2016), "Audit manual," https://www.adidas-group.com/media/filer_public/64/5f/645f81a2-961c-459c-addb-0c7c1bf5a226/adidas_audit_manual_en.pdf, p. 10. Accessed 20 October 2020.
(4) *Adidas, "Policy on Modern Slavery," https://www.adidas-group.com/media/filer_public/07/85/07852297-dc8b-4471-aee7-4e5547559d38/adidas_policy_on_modern_slavery_2020.pdf, p. 5. Accessed 12 October 2020. 
(5)  *Adidas, "Annual Report 2019," p. 88</t>
  </si>
  <si>
    <t>(1) Gap, "Measuring our progress," https://www.gapincsustainability.com/measuring-our-progress. Accessed 30 October 2020.
(2) Gap, "California Transparency in Supply Chains Act and UK Modern Slavery Act statement," https://www.gapinc.com/en-us/policy/uk-modern-slavery-act. Accessed 30 October 2020.
(3) Gap (2018), "Additional Disclosure," https://media.business-humanrights.org/media/documents/files/2018-08_KTC_AF_Additional_disclosure_-_GAP_INC.pdf, p. 8. Accessed 2 November 2020.
(4-5) *Gap, "California Transparency in Supply Chains Act and UK Modern Slavery Act statement," https://www.gapinc.com/en-us/policy/uk-modern-slavery-act. Accessed 30 October 2020.
*Gap, "Improving supply chain working conditions," https://www.gapincsustainability.com/people/improving-factory-working-conditions. Accessed 2 November 2020.</t>
  </si>
  <si>
    <t xml:space="preserve">(1) Adidas states that where it discovers compliance issues, suppliers develop corrective actions. The company discloses that it issues warning letters when it finds serious non-compliance issues that need to be addressed. It reports that it works closely with suppliers to improve their performance. Adidas reports that In 2018, it issued 41 active warning letters in 14 countries. It states the largest number were in Asia (and discloses the number of warning letters per region). It adds that factories that receive a second warning letter are one step away from possible termination of the manufacturing agreement. 
(2) The company states that its team monitors progress on corrective actions through follow-up audits. 
(3) Adidas states that business relationships can be impacted if issues such as forced labor are found, and may lead to enforcement action or termination if "timely remedies are not offered." The company states that it terminated an agreement with one supplier in 2019 because there was "inadequate progress in remediating serious migrant labor issues." 
(4) As a participating company of the Fair Labor Association (FLA), some of the company’s suppliers are audited by the FLA and outcomes are made publicly available. Each of these “Workplace Monitoring Reports” includes details of corrective actions taken by suppliers. </t>
  </si>
  <si>
    <t xml:space="preserve">(1) *Adidas, "Annual Report 2019," https://report.adidas-group.com/2019/en/servicepages/downloads/files/adidas_annual_report_2019.pdf, p. 89. Accessed 14 October 2020. 
*Adidas, "Policy on Modern Slavery," https://www.adidas-group.com/media/filer_public/07/85/07852297-dc8b-4471-aee7-4e5547559d38/adidas_policy_on_modern_slavery_2020.pdf. Accessed 12 October 2020. 
(2) *Adidas, "Policy on Modern Slavery," p. 3.
(3) *Adidas, "Annual Report 2019," p. 89.
*Adidas, "Policy on Modern Slavery," p. 1.
(4) *Adidas, "Policy on Modern Slavery," https://www.adidas-group.com/media/filer_public/07/85/07852297-dc8b-4471-aee7-4e5547559d38/adidas_policy_on_modern_slavery_2020.pdf, p. 1. Accessed 12 October 2020. </t>
  </si>
  <si>
    <t xml:space="preserve">(1) Lululemon, "Assessment Process," https://info.lululemon.com/sustainability/responsible-supply-chain/assessment-process. Accessed 15 October 2020.
(2)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38. Accessed 19 October 2020. 
(3) *Lululemon, "Assessment Process." 
*Lululemon (June 2020), "KnowTheChain Apparel &amp; Footwear Benchmark: Engagement Questions," p. 39. 
(4) *Lululemon (June 2020), "KnowTheChain Apparel &amp; Footwear Benchmark: Engagement Questions," p. 39. </t>
  </si>
  <si>
    <t xml:space="preserve">(1) Not disclosed. Prada discloses that where there is a "non-compliance that can be remedied, the supplier may be temporarily suspended until the corrective actions are implemented, while for cases that are more serious the contract may be terminated immediately." However, as the company does not disclose supply chain standards which address forced labor, it is not clear that a corrective action process is in place to address forced labor-related issues. 
(2-4) Not disclosed. </t>
  </si>
  <si>
    <t>(1) *Walmart, "2020 Environmental, Social and Governance Report," https://cdn.corporate.walmart.com/90/0b/22715fd34947927eed86a72c788e/walmart-esg-report-2020.pdf, p. 68. Accessed 27 October 2020.
*Walmart, "Audit and assessment policy &amp; guidance," https://corporate.walmart.com/media-library/document/audit-and-assessment-policy-guidance-april-2018/_proxyDocument?id=00000162-cf62-d3f6-a7f7-ef6b7cfe0000, p. 6. Accessed 27 October 2020.
(2) Walmart, "Audit and assessment policy &amp; guidance," p. 16. 
(3) *Walmart, "2020 Environmental, Social and Governance Report," p. 68. 
*Walmart, "Using our size and scale for positive change," https://corporate.walmart.com/responsible-sourcing/using-our-size-and-scale-for-positive-change. Accessed 27 October 2020.</t>
  </si>
  <si>
    <t>*Adidas, "Summary of third party complaints process," https://www.adidas-group.com/media/filer_public/20/df/20df7722-e850-487f-a029-175d7ee5cfc9/summary_third_party_complaint_process_2017_english.pdf. Accessed 20 October 2020.
*Adidas, "Third party complaint process for breaches to the adidas group workplace standards or violations of international human rights norms," https://www.adidas-group.com/media/filer_public/47/95/47956de4-7a3b-4559-a449-51ef963c7f9e/adidas_group_complaint_process_november_2016.pdf. Accessed 20 October 2020.</t>
  </si>
  <si>
    <t xml:space="preserve">(1) The company states that when grievances regarding its vendor code are submitted, its "in-house team follows up on every complaint, responding to the worker and then conducting an internal and/or third party investigation as needed, until the issue is resolved." It sets out its process for responding to an allegation made through the corporate grievance mechanism or via indirect sources. 
It states that its responsible supply chain team will acknowledge complaints or allegations within 48 hours. 
It states the team will then determine if the complaint is eligible for the process, which will take 1-10 days. It states the team contacts the complainant and the facility, and other stakeholders such as NGOs or other brands depending on the case. 
It reports that the grievance is deemed resolved when the complainant is satisfied with the resolution and it is "deemed to be rights-compatible." </t>
  </si>
  <si>
    <t xml:space="preserve">*Lululemon, "Vendor Code of Ethics: Focus Areas," https://info.lululemon.com/sustainability/responsible-supply-chain/human-rights-and-working-conditions/vendor-code-of-ethics-focus-areas. Accessed 16 October 2020.
*Lululemon (June 2020), "KnowTheChain Apparel &amp; Footwear Benchmark: Engagement Questions," https://pnimages.lululemon.com/content/dam/lululemon/www-images/Footer/Sustainability/lululemon_KnowTheChain_Disclosure_2020_June_Update.pdf, p. 40. Accessed 19 October 2020. </t>
  </si>
  <si>
    <t xml:space="preserve">(2) Not disclosed. In its response the company states that it is reviewing the findings of the report and it is concerned by the allegations. 
(3) Not disclosed. 
(4) Not disclosed. </t>
  </si>
  <si>
    <t xml:space="preserve">*Asia Floor Wage Alliance &amp; ors. (1 May 2018), "Gender Based Violence in the Walmart Garment Supply Chain", https://www.globallaborjustice.org/wp-content/uploads/2018/06/GBV-Walmart-May-2018.pdf.
*Walmart (26 June 2018), "Walmart response", https://www.business-humanrights.org/en/hm-walmart-gap-inc-face-allegations-of-gender-based-violence-in-their-asian-supply-chains#c173978. </t>
  </si>
  <si>
    <t>Kohl’s states that it has a target to “[a]chieve 100% sustainably sourced cotton for Kohl’s proprietary brands by 2025.” It states that in 2019 5% of cotton was sustainably sourced and that in 2020 16% was sustainably sourced. It states that some of its apparel “support [its] sustainability efforts being sourced as Better Cotton Initiative (BCI)” which addresses forced labor so it is assumed that this is incorporated into its target.</t>
  </si>
  <si>
    <t>Kohl's, "Sustainability," https://corporate.kohls.com/corporate-responsibility/sustainability. Accessed 16 October 2020.</t>
  </si>
  <si>
    <t>Carter's has published one joint UK Modern Slavery Act and California Transparency in Supply Chains Act disclosures that is undated.</t>
  </si>
  <si>
    <t>Carter's, "California Transparency in Supply Chains Act/ UK Modern Slavery Act," https://www.carters.com/california-supply-chain.html. Accessed 13 October 2020.</t>
  </si>
  <si>
    <t>Columbia Sportswear discloses two joint UK Modern Slavery Act and California Transparency in Supply Chains Act disclosures, the most recent of which is dated December 2019.</t>
  </si>
  <si>
    <t xml:space="preserve">Columbia Sportswear (December 2019), "Transparency in Supply Chain Statement," https://cscworkday.blob.core.windows.net/hrforms/Recruiting/Career_Site/Supply_Chain/Transparency_in_Supply_Chain_Statement.pdf. </t>
  </si>
  <si>
    <t>A subsidiary, LVMH Watch and Jewellry UK Ltd., have published two UK Modern Slavery Act Statements, the most recent of which is dated 14 August 2018.</t>
  </si>
  <si>
    <t xml:space="preserve">LVMH Watch and Jewellry UK Ltd. (14 August 2018), " Slavery and Human Trafficking Statement - relating to the financial year ended 31 December 2017." https://media.business-humanrights.org/media/documents/files/LVMH_Modern_Slavery_Statement_2017_SIGNED.pdf. </t>
  </si>
  <si>
    <t>Skechers has published two UK Modern Slavery Act Statements, the most recent of which is dated financial year ending 31 December 2018).</t>
  </si>
  <si>
    <t>Skechers (financial year ending 31 December 2018), "UK Modern Slavery Act Statement," https://sh.skechers.com/skechers/new-site/UK-Modern-Slavery-Act-4-22-19.pdf.</t>
  </si>
  <si>
    <t xml:space="preserve">Kohl's, "California Transparency Supply Chains Act," https://corporate.kohls.com/content/dam/kohlscorp/corporate-responsibility/responsible-sourcing/California%20Transparency%20Supply%20Chain%20Act.pdf. Accessed 16 October 2020. </t>
  </si>
  <si>
    <t>A subsidiary, Louis Vuitton has published a California Transparency in Supply Chains Act statements.</t>
  </si>
  <si>
    <t>Louis Vuitton, "Califonia Transparency in Supply Chains Act," https://us.louisvuitton.com/content/dam/lv/online/other/allcountry/legalnotice/LVNA_California_Transparency_in_Supply_Chains_Act_Disclosure4_4_16.pdf. Accessed 14 October 2020.</t>
  </si>
  <si>
    <t>Skechers has published one California Transparency in Supply Chains Act disclosure which is undated.</t>
  </si>
  <si>
    <t>Skechers, "California Transparency in Supply Chains Act," https://sh.skechers.com/skechers/new-site/california-transparency-supply-chains-act-12-28.pdf. Accessed 16 October 2020.</t>
  </si>
  <si>
    <t>Carter’s states that suppliers “must not use any form of forced labor, including, but not limited to, slave labor, prison labor, indentured labor, and bonded labor” and requires them to conduct due diligence during the recruitment and hiring process “to prevent and address labor exploitation by third parties such as labor brokers or contractors." It also states that forced labor is considered to be a "zero-tolerance" issue.</t>
  </si>
  <si>
    <t>Carter's, "Carter's Vendor Code of Ethics," https://carters-ecomm.s3.amazonaws.com/ESG/2018_Carter's_Vendor_Code+9-10-18sk.pdf, p. 9. Accessed 13 October 2020.</t>
  </si>
  <si>
    <t>Columbia Sportswear states that it “believes modern slavery and human trafficking are egregious issues” and that it is “committed to doing due diligence within [its] operations to minimize the risk of these issues in [its] supply chain.”</t>
  </si>
  <si>
    <t xml:space="preserve">Columbia Sportswear (December 2019), "Transparency in Supply Chain Statement," https://cscworkday.blob.core.windows.net/hrforms/Recruiting/Career_Site/Supply_Chain/Transparency_in_Supply_Chain_Statement.pdf, p. 1. </t>
  </si>
  <si>
    <t xml:space="preserve">The company is a member of the UN Global Compact, and as such its chief executive has committed to meet the Global Compact's ten principles, which cover forced labor. </t>
  </si>
  <si>
    <t xml:space="preserve">*LVMH, "Governance &amp; SRI," https://www.lvmh.com/investors/investors-and-analysts/governance-sri/. Accessed 12 October 2020.
*LVMH, "Code of Conduct," https://r.lvmh-static.com/uploads/2017/12/lvmh-code-of-conduct-2017_122017.pdf, p. 6. Accessed 12 October 2020. </t>
  </si>
  <si>
    <t>Skechers states that it is “committed to working only with vendors who conduct their business ethically and are socially responsible” and that “[i]t is never acceptable for any skechers products to be produced using forced or child labor.” It lays down the steps it has undertaken “to ensure the absence of forced and child labor within its supply chains” including “supply chain verification and evaluation…” auditing suppliers, "certification of materials incorporated into Skechers products," and training employees and management.</t>
  </si>
  <si>
    <t xml:space="preserve">Skechers (financial year ending 31 December 2018), "UK Modern Slavery Act Statement," https://sh.skechers.com/skechers/new-site/UK-Modern-Slavery-Act-4-22-19.pdf, p. 1. </t>
  </si>
  <si>
    <t>(1) Carter's, "Social Responsibility Policy and Standards," https://carters-ecomm.s3.amazonaws.com/ESG/SOCIAL+RESPONSIBILITY+POLICY+AND+STANDARDS.pdf, pp. 1-2. Accessed 13 October 2020.
(3) Carter's, "2018 Additional Disclosure," https://www.business-humanrights.org/sites/default/files/2018%20KTC%20AF%20Additional%20disclosure_Carters.pdf, p. 1. 
(4) and (5) Carter's, "California Transparency in Supply Chains Act/ UK Modern Slavery Act," https://www.carters.com/california-supply-chain.html. Accessed 13 October 2020.</t>
  </si>
  <si>
    <r>
      <t>(1) Columbia Sportwear's supplier code of conduct addresses forced labor, child labor, non-discrimination, freedom of association and collective bargaining. In relation to the latter it provides for alternative means of organizing, stating: "[w]here the right to freedom of association and collective bargaining is restricted under law, the supplier allows the development of parallel means for independent and free association and bargaining."
(2) Yes [Home &gt; Investor Relations &gt; Corporate Responsbility &gt; Responsible Practices &gt; CSC Standards of Manufacturing Practices]
(3) The company states that its standards are regularly reviewed by the FLA and that they are in “complete alignment.” However it does not disclose evidence of the regularity of reviews or updates, e.g. by providing a review date or version history on its supplier code of conduct.
(4) The company states that all finished goods suppliers are required to sign a supply agreement, specifying that the supplier has read and understands its supplier code of conduct. However, it does not disclose how regularly suppliers are required to sign such an agreement, or other ways of actively communicating the code to suppliers.</t>
    </r>
    <r>
      <rPr>
        <sz val="11"/>
        <color rgb="FFFF0000"/>
        <rFont val="Calibri"/>
        <family val="2"/>
        <scheme val="minor"/>
      </rPr>
      <t xml:space="preserve">
</t>
    </r>
    <r>
      <rPr>
        <sz val="11"/>
        <rFont val="Calibri"/>
        <family val="2"/>
        <scheme val="minor"/>
      </rPr>
      <t>(5) Not disclosed. It states that the abovementioned agreement requires suppliers to “ensure that its facilities and the facilities of its subcontractors are maintained in accordance with the SMP Policy standards (supplier code of conduct).” However it does not appear to implement similar requirements for its lower-tier suppliers.</t>
    </r>
  </si>
  <si>
    <t xml:space="preserve">(1) Columbia Sportswear, "Standards of Manufacturing Practices," https://cscworkday.blob.core.windows.net/hrforms/Recruiting/Career_Site/Standards_Policies_Manuals/Standards_Manufacturing_Poster.pdf. Accessed 19 October 2020. 
(3) Columbia Sportswear, "2018 Additional Disclosure," https://media.business-humanrights.org/media/documents/files/2018_KTC_AF_Additional_disclosure_Columbia.pdf, p. 1. 
(4)-(5) Columbia Sportswear (December 2019), "Transparency in Supply Chain Statement," https://cscworkday.blob.core.windows.net/hrforms/Recruiting/Career_Site/Supply_Chain/Transparency_in_Supply_Chain_Statement.pdf, p. 3. </t>
  </si>
  <si>
    <t>(1) Kohl's, "Terms of Engagement," https://corporate.kohls.com/content/dam/kohlscorp/corporate-responsibility/responsible-sourcing/TOE%20Corporate%20Website%20Version.pdf, pp. 7-8. Accessed 16 October 2020.</t>
  </si>
  <si>
    <t xml:space="preserve">(1) LVMH (December 2017), "Supplier Code of Conduct," https://r.lvmh-static.com/uploads/2020/03/supplier-code-of-conduct-english.pdf, pp. 2-3.
(3) LVMH, "Governance &amp; SRI," https://www.lvmh.com/investors/investors-and-analysts/governance-sri/. Accessed 12 October 2020.
(4) *LVMH, "Code of Conduct," https://r.lvmh-static.com/uploads/2017/12/lvmh-code-of-conduct-2017_122017.pdf, p. 26. Accessed 12 October 2020.
*LVMH (Fiscal Year Ended December 31, 2019), "Universal Registration Document," https://r.lvmh-static.com/uploads/2019/12/lvmh-urd-2019-va.pdf, p. 51. 
(5) "Supplier Code of Conduct," p. 1. </t>
  </si>
  <si>
    <t xml:space="preserve">(1) Carter's, "California Transparency in Supply Chains Act/ UK Modern Slavery Act," https://www.carters.com/california-supply-chain.html. Accessed 13 October 2020.
*Carter's, "Our Approach," https://www.carters.com/our-approach.html. Accessed 13 October 2020. 
*Carter's, "Carter's Vendor Code of Ethics," https://carters-ecomm.s3.amazonaws.com/ESG/2018_Carter's_Vendor_Code+9-10-18sk.pdf, p. 11. Accessed 13 October 2020.
(2) "Our Approach."
*Carter's, "2019 Annual Report," https://ir.carters.com/static-files/d4717db0-28e1-4f45-9fe5-24a44e7ecf2f, p. 16. Accessed 13 October 2020. 
*Carter's, "Protecting Human Rights," https://www.carters.com/ensuring-human-rights.html. Accessed 13 October 2020.
*Carter's, "2018 Additional Disclosure," https://www.business-humanrights.org/sites/default/files/2018%20KTC%20AF%20Additional%20disclosure_Carters.pdf, p. 1. 
</t>
  </si>
  <si>
    <t>(1) *Columbia Sportswear (December 2019), "Transparency in Supply Chain Statement," https://cscworkday.blob.core.windows.net/hrforms/Recruiting/Career_Site/Supply_Chain/Transparency_in_Supply_Chain_Statement.pdf, p. 2. 
*Columbia Sportswear, "Responsible Practices: Elevating Responsibility, Integrity and Compliance," https://www.columbiasportswearcompany.com/en-us/Corporate-Responsibility/Responsible-Practices/Elevating-Responsibility. Accessed 19 October 2020. 
(2) Columbia Sportswear, "2019 Corporate Responsibility Report," https://d1io3yog0oux5.cloudfront.net/_3a2417f498203cdc124e069cc9b88c7a/columbia/db/718/5691/pdf/2019_COLM_Corp_Resp_Report.pdf," p. 8. Accessed 19 October 2020.</t>
  </si>
  <si>
    <r>
      <t>(1) LVMH states that its “Ethics and Compliance Director reporting to the Group Managing Director, and an Ethics and Compliance Commission comprising representatives of different LVMH corporate departments...” It states that this commission is responsible for the promotion of the principles laid out in its internal code of conduct, ensuring compliance, developing best practices, analysing risks, as well as “</t>
    </r>
    <r>
      <rPr>
        <u/>
        <sz val="11"/>
        <rFont val="Calibri"/>
        <family val="2"/>
        <scheme val="minor"/>
      </rPr>
      <t>contributing to compliance and due diligence audits of partners and managing the functioning and tracking of the alert procedures put in place</t>
    </r>
    <r>
      <rPr>
        <sz val="11"/>
        <rFont val="Calibri"/>
        <family val="2"/>
        <scheme val="minor"/>
      </rPr>
      <t xml:space="preserve"> within the LVMH Group. It also states that on its executive committee, its director of human resources and synergies “oversees the Group’s social responsibility.” It further states that both its social development department, working with its diversity &amp; inclusion department, and its CSR commission, made up of 40 correspondents are responsible for implementing its “Social Responsibility Strategy.” It does not explicitly state where responsibility for the implementation of its supply chain policies relevant to forced labor lies. </t>
    </r>
    <r>
      <rPr>
        <sz val="11"/>
        <color rgb="FFFF0000"/>
        <rFont val="Calibri"/>
        <family val="2"/>
        <scheme val="minor"/>
      </rPr>
      <t xml:space="preserve">
</t>
    </r>
    <r>
      <rPr>
        <sz val="11"/>
        <rFont val="Calibri"/>
        <family val="2"/>
        <scheme val="minor"/>
      </rPr>
      <t xml:space="preserve">
(2) LVMH states that the main duties of its ethics and sustainable development committee, a board committee, “are to ensure compliance with the individual and collective values that constitute the cornerstone of the LVMH Group’s operations, as detailed in this Code of Conduct and other codes and charters resulting from this Code.” It also states that a duty of this committee is to review the group’s strategy and reports in this area. Its internal code of conduct makes reference to its supplier code of conduct. However, it does not explicitly assign responsibility for its supplier code. </t>
    </r>
  </si>
  <si>
    <t>(1) *LVMH, "Code of Conduct," https://r.lvmh-static.com/uploads/2017/12/lvmh-code-of-conduct-2017_122017.pdf, p. 26. Accessed 12 October 2020.
*LVMH, "2019 Social Responsibility Report," https://r.lvmh-static.com/uploads/2020/06/lvmh_rse_en_pdf_light.pdf," pp. 74-75. 
(2)  "Code of Conduct," pp. 18 and 25-26.</t>
  </si>
  <si>
    <r>
      <t xml:space="preserve">(1) Carter’s states that “training and certification of compliance is conducted annually for all Carter’s employees, business partners, vendors, and suppliers.” It states that additionally its corporate social responsibility, quality assurance, sourcing, supply chain and merchandising teams who engage with suppliers on a regular basis receive training on its supplier code of conduct (“Social Responsibility Policy” which addresses forced labor) at least annually. It further states that regular meetings between these departments are held “to discuss supplier compliance, performance and sourcing strategy.” 
(2) Carter’s states that it has “developed a supplier training program that outlines [its] expectations and provides specific guidance on how to best address concerns related to compensation and benefits, employee documentation, and worker health and safety.” It states that this program is updated on an annual basis and provided to </t>
    </r>
    <r>
      <rPr>
        <b/>
        <sz val="11"/>
        <rFont val="Calibri"/>
        <family val="2"/>
        <scheme val="minor"/>
      </rPr>
      <t xml:space="preserve">all </t>
    </r>
    <r>
      <rPr>
        <sz val="11"/>
        <rFont val="Calibri"/>
        <family val="2"/>
        <scheme val="minor"/>
      </rPr>
      <t>of its</t>
    </r>
    <r>
      <rPr>
        <b/>
        <sz val="11"/>
        <rFont val="Calibri"/>
        <family val="2"/>
        <scheme val="minor"/>
      </rPr>
      <t xml:space="preserve"> direct suppliers</t>
    </r>
    <r>
      <rPr>
        <sz val="11"/>
        <rFont val="Calibri"/>
        <family val="2"/>
        <scheme val="minor"/>
      </rPr>
      <t xml:space="preserve">. It is not clear that this includes forced labor. It states that in 2018 it “strengthened the program by adding dedicated support staff to oversee execution” and that in the future it “plan[s] to also place individuals on the ground in [its] leading sourcing destinations to better support our suppliers and enhance workplace conditions." It further states that annual CSR training, given during supplier summits or in one-on-one sessions, covers an "overview of CSR Policy elements" (the policy includes </t>
    </r>
    <r>
      <rPr>
        <b/>
        <sz val="11"/>
        <rFont val="Calibri"/>
        <family val="2"/>
        <scheme val="minor"/>
      </rPr>
      <t>forced labor</t>
    </r>
    <r>
      <rPr>
        <sz val="11"/>
        <rFont val="Calibri"/>
        <family val="2"/>
        <scheme val="minor"/>
      </rPr>
      <t>). However it does not disclose the actual percentage of first-tier suppliers trained on risks and policies that address forced labor.
(3) Not disclosed.</t>
    </r>
  </si>
  <si>
    <t xml:space="preserve">(1) Carter's, "California Transparency in Supply Chains Act/ UK Modern Slavery Act," https://www.carters.com/california-supply-chain.html. Accessed 13 October 2020.
(2) *Carter's, "Protecting Human Rights," https://www.carters.com/ensuring-human-rights.html. Accessed 13 October 2020.
*Carter's, "2018 Additional Disclosure," https://www.business-humanrights.org/sites/default/files/2018%20KTC%20AF%20Additional%20disclosure_Carters.pdf, p. 1. </t>
  </si>
  <si>
    <t>(1) Columbia Sportswear (December 2019), "Transparency in Supply Chain Statement," https://cscworkday.blob.core.windows.net/hrforms/Recruiting/Career_Site/Supply_Chain/Transparency_in_Supply_Chain_Statement.pdf, p. 4. 
(2) Columbia Sportswear , "Standards of Manufacturing Practices
(SMP) Vendor Compliance Manual," https://cscworkday.blob.core.windows.net/hrforms/Recruiting/Career_Site/Standards_Policies_Manuals/CSC_Vendor_Social_Responsibility_Manual.pdf, p. 7.</t>
  </si>
  <si>
    <t>(1) LVMH (Fiscal Year Ended December 31, 2019), "Universal Registration Document," https://r.lvmh-static.com/uploads/2019/12/lvmh-urd-2019-va.pdf, pp. 53 and 56. 
(2) *LVMH, "2019 Social Responsibility Report," https://r.lvmh-static.com/uploads/2020/06/lvmh_rse_en_pdf_light.pdf," p. 60.
*"Universal Registration Document," p. 55.</t>
  </si>
  <si>
    <t>(1)-(2) Carter's, "Protecting Human Rights," https://www.carters.com/ensuring-human-rights.html. Accessed 13 October 2020.</t>
  </si>
  <si>
    <t xml:space="preserve">(2) LVMH, "2018 Additional Disclosure," https://media.business-humanrights.org/media/documents/files/2018-02_LVMH_Response_KTC_Engagement_Questions.pdf, p. 3. </t>
  </si>
  <si>
    <t xml:space="preserve">(1) Carter's, "2019 Annual Report," https://ir.carters.com/static-files/d4717db0-28e1-4f45-9fe5-24a44e7ecf2f, p. 6. Accessed 13 October 2020. 
*Carter's, "Protecting human rights," https://www.carters.com/ensuring-human-rights.html. Accessed 16 November 2020. 
(2) Carter's, "2018 Additional Disclosure," https://www.business-humanrights.org/sites/default/files/2018%20KTC%20AF%20Additional%20disclosure_Carters.pdf, p. 3. </t>
  </si>
  <si>
    <t xml:space="preserve">Columbia Sportswear (December 2019), "Transparency in Supply Chain Statement," https://cscworkday.blob.core.windows.net/hrforms/Recruiting/Career_Site/Supply_Chain/Transparency_in_Supply_Chain_Statement.pdf, p. 2. 
(1) and (4) Columbia Sportswear, "Advancing Measurement, Reporting and Accountability Systems," https://www.columbiasportswearcompany.com/en-us/Corporate-Responsibility/Responsible-Practices/Advancing-Measurement. Accessed 19 October 2020. 
(2) Columbia Sportswear, "Innovating Products," https://www.columbia.com/innovating-products/. Accessed 20 October 2020. 
(3) *Columbia Sportswear, "Responsible Down Standard," https://www.columbia.com/responsible-down-standard/?icpa=glb&amp;icid=subhero&amp;icsa=all&amp;prid=responsible-down-landing&amp;crid=text. Accessed 19 October 2020.
*Columbia Sportswear, "Uzbek and Turkmen Cotton - Position Statement," https://cscworkday.blob.core.windows.net/hrforms/Recruiting/Career_Site/Position_Statements/Uzbekistan&amp;Turkmenistan_Cotton_Statement.pdf." Accessed 19 October 2020. </t>
  </si>
  <si>
    <t xml:space="preserve">(1) Kohl's, "2019 CSR Report," https://corporate.kohls.com/content/dam/kohlscorp/corporate-responsibility/landing-page/Kohls-2019-CSR-Report.pdf, pp. 52 and 54. Accessed 16 October 2020. </t>
  </si>
  <si>
    <t xml:space="preserve">(1) *Carter's, "California Transparency in Supply Chains Act/ UK Modern Slavery Act," https://www.carters.com/california-supply-chain.html. Accessed 13 October 2020.
*Carter's, "2018 Additional Disclosure," https://www.business-humanrights.org/sites/default/files/2018%20KTC%20AF%20Additional%20disclosure_Carters.pdf, p. 3. 
(2) Carter's, "Our Commitment to Social Responsibility," https://www.carters.com/social-responsibility.html. Accessed 13 October 2020. </t>
  </si>
  <si>
    <t xml:space="preserve">(1) Columbia Sportswear (December 2019), "Transparency in Supply Chain Statement," https://cscworkday.blob.core.windows.net/hrforms/Recruiting/Career_Site/Supply_Chain/Transparency_in_Supply_Chain_Statement.pdf, p. 3. 
(2) *"Transparency in Supply Chain Statement," p. 3.
*Columbia Sportswear, "Uzbek and Turkmen Cotton - Position Statement," https://cscworkday.blob.core.windows.net/hrforms/Recruiting/Career_Site/Position_Statements/Uzbekistan&amp;Turkmenistan_Cotton_Statement.pdf." Accessed 19 October 2020.  </t>
  </si>
  <si>
    <t xml:space="preserve">(1) Kohl's, "2019 CSR Report," https://corporate.kohls.com/content/dam/kohlscorp/corporate-responsibility/landing-page/Kohls-2019-CSR-Report.pdf, pp. 50-51. Accessed 16 October 2020. </t>
  </si>
  <si>
    <r>
      <t xml:space="preserve">(1) LVMH states that it maps risks to identify “and when possible ranks the seriousness of risks to which the Group and its Maisons are exposed” including “behaviors that are non-compliant with [its] Code of Conduct” and serious violations of human rights. It states that “[t]hese risks are assessed in particular in relation to partners, geographies and business sectors” and that it regularly reviews its mapping to account for the “changing environments” in which it does business. It states that “[b]ased on the risks identified, procedures for evaluation of… suppliers… are included in this mapping.” It states that its risk mapping identifies risks according to “geographic location and business group with regard to wages and working hours, workplace discrimination, freedom of association and union representation.” However, it is unclear whether this refers to its supply chains in addition to its own operations as it states, “loss of savoir-faire and core skills and difficulty recruiting talent, health &amp; safety risks to employees and third parties as well as discrimination at work.” It also states that it “considers the marginalization of vulnerable people to be a major focus.” It states that it undertook a non-financial risk mapping in 2018, working with Verisk Maplecroft and states that this process will be updated in 2020. It states that its assessment “was based on an assessment comparing external benchmarking indicators provided by Verisk Maplecroft with qualitative and quantitative information provided internally by various Group entities, such as their level of activity, the amount of purchases by category, the number of production, logistics and retail sites, and the number of employees” and that its assessment included freedom of association, </t>
    </r>
    <r>
      <rPr>
        <b/>
        <sz val="11"/>
        <rFont val="Calibri"/>
        <family val="2"/>
        <scheme val="minor"/>
      </rPr>
      <t xml:space="preserve">forced labor </t>
    </r>
    <r>
      <rPr>
        <sz val="11"/>
        <rFont val="Calibri"/>
        <family val="2"/>
        <scheme val="minor"/>
      </rPr>
      <t xml:space="preserve">and child labor and includes risks in its supply chains. It also states that it uses EcoVadis to identify at-risk suppliers by assessing factors including social performance. 
(2) Not disclosed. It identifies amongst its “key risks”, “setting up and maintaining responsible supply chains…” However it does not disclose details of forced labor risks in different tiers of its supply chains. 
</t>
    </r>
    <r>
      <rPr>
        <b/>
        <sz val="11"/>
        <rFont val="Calibri"/>
        <family val="2"/>
        <scheme val="minor"/>
      </rPr>
      <t>Uyghur forced labor</t>
    </r>
    <r>
      <rPr>
        <sz val="11"/>
        <rFont val="Calibri"/>
        <family val="2"/>
        <scheme val="minor"/>
      </rPr>
      <t>: The company also does not disclose whether it identified risks of Uyghur forced labor in its supply chains.</t>
    </r>
  </si>
  <si>
    <t xml:space="preserve">(1) *LVMH, "Code of Conduct," https://r.lvmh-static.com/uploads/2017/12/lvmh-code-of-conduct-2017_122017.pdf, p. 27. Accessed 12 October 2020. 
*LVMH, "2019 Social Responsibility Report," https://r.lvmh-static.com/uploads/2020/06/lvmh_rse_en_pdf_light.pdf," p. 77.
*LVMH (Fiscal Year Ended December 31, 2019), "Universal Registration Document," https://r.lvmh-static.com/uploads/2019/12/lvmh-urd-2019-va.pdf, pp. 53-54.
(2) "Universal Registration Document," p. 53.
</t>
  </si>
  <si>
    <t xml:space="preserve">(1) Carter's, "Protecting Human Rights," https://www.carters.com/ensuring-human-rights.html. Accessed 16 November 2020.
(2)-(3) Carter's, "2018 Additional Disclosure," https://www.business-humanrights.org/sites/default/files/2018%20KTC%20AF%20Additional%20disclosure_Carters.pdf, p. 3. </t>
  </si>
  <si>
    <t xml:space="preserve">(1) *Columbia Sportswear, "Uzbek and Turkmen Cotton - Position Statement," https://cscworkday.blob.core.windows.net/hrforms/Recruiting/Career_Site/Position_Statements/Uzbekistan&amp;Turkmenistan_Cotton_Statement.pdf." Accessed 19 October 2020.  
*Columbia Sportswear, "2019 Corporate Responsibility Report," https://d1io3yog0oux5.cloudfront.net/_3a2417f498203cdc124e069cc9b88c7a/columbia/db/718/5691/pdf/2019_COLM_Corp_Resp_Report.pdf," p. 19. Accessed 19 October 2020.
(2) *Columbia Sportswear , "Standards of Manufacturing Practices
(SMP) Vendor Compliance Manual," https://cscworkday.blob.core.windows.net/hrforms/Recruiting/Career_Site/Standards_Policies_Manuals/CSC_Vendor_Social_Responsibility_Manual.pdf, p. 7.
*"2019 Corporate Responsibility Report," p. 40. 
(3) *"2019 Corporate Responsibility Report," p. 41. </t>
  </si>
  <si>
    <t>(1) Carter's, "California Transparency in Supply Chains Act/ UK Modern Slavery Act," https://www.carters.com/california-supply-chain.html. Accessed 13 October 2020.
(2) Carter's, "Carter's Vendor Code of Ethics," https://carters-ecomm.s3.amazonaws.com/ESG/2018_Carter's_Vendor_Code+9-10-18sk.pdf, p. 9. Accessed 13 October 2020.</t>
  </si>
  <si>
    <t>(1) LVMH (Fiscal Year Ended December 31, 2019), "Universal Registration Document," https://r.lvmh-static.com/uploads/2019/12/lvmh-urd-2019-va.pdf, p. 55.
(2) *LVMH (December 2017), "Supplier Code of Conduct," https://r.lvmh-static.com/uploads/2020/03/supplier-code-of-conduct-english.pdf, p. 1. 
* "Universal Registration Document," pp. 51 and 55.</t>
  </si>
  <si>
    <t>(1) Skechers, "Supplier Code of Conduct," https://about.skechers.com/wp-content/uploads/2020/09/Supplier-Code-of-Conduct-June-2020.pdf, p. 2. Accessed 15 October 2020.</t>
  </si>
  <si>
    <t>(1) Carter's, "California Transparency in Supply Chains Act/ UK Modern Slavery Act," https://www.carters.com/california-supply-chain.html. Accessed 13 October 2020.</t>
  </si>
  <si>
    <t xml:space="preserve">(1) Kohl's states that its supplier code of conduct (“Terms of Engagement”) form part of its purchase order terms and conditions and it discloses the contract language. However, the company's supplier code does not address all four ILO core labor standards as it limits the right to freedom of association to conformance with local law only. </t>
  </si>
  <si>
    <t>(1) *Kohl's, "Terms of Engagement," https://corporate.kohls.com/content/dam/kohlscorp/corporate-responsibility/responsible-sourcing/TOE%20Corporate%20Website%20Version.pdf, p. 2. Accessed 16 October 2020.
*Kohl's, "Non-merchandise Purchase Order Terms and Conditions," non-merchandise purchase order terms and conditions. Accessed 16 October 2020.</t>
  </si>
  <si>
    <t>While the company discloses it has adopted a recruitment code of conduct in 2009, it does not appear to have a similar policy for its supply chain in place.
(1)-(3) Not disclosed.</t>
  </si>
  <si>
    <t>LVMH, "2019 Social Responsibility Report," https://r.lvmh-static.com/uploads/2020/06/lvmh_rse_en_pdf_light.pdf," p. 23.</t>
  </si>
  <si>
    <r>
      <t>(1) Not disclosed. Carter's states that it has signed the AAFA’s Commitment to Responsible Recruitment “to further support industry-wide efforts to assure the fair treatment of foreign workers in our supply chain.” However, it does not appear to incorporate this into its supplier code of conduct or another formal policy and it does not state how this is communicated to workers in its supply chains.</t>
    </r>
    <r>
      <rPr>
        <sz val="11"/>
        <color rgb="FFFF0000"/>
        <rFont val="Calibri"/>
        <family val="2"/>
        <scheme val="minor"/>
      </rPr>
      <t xml:space="preserve">
</t>
    </r>
    <r>
      <rPr>
        <sz val="11"/>
        <rFont val="Calibri"/>
        <family val="2"/>
        <scheme val="minor"/>
      </rPr>
      <t xml:space="preserve">
(2) Not disclosed.</t>
    </r>
  </si>
  <si>
    <t>(1) Carter's, "Protecting Human Rights," https://www.carters.com/ensuring-human-rights.html. Accessed 13 October 2020.</t>
  </si>
  <si>
    <t>(1) Columbia Sportswear (December 2019), "Transparency in Supply Chain Statement," https://cscworkday.blob.core.windows.net/hrforms/Recruiting/Career_Site/Supply_Chain/Transparency_in_Supply_Chain_Statement.pdf, p. 4.</t>
  </si>
  <si>
    <t>(1) Kohl’s states in its supplier code of conduct that it “prohibits the use of recruitment fees or fees for levy or legal work documents.” It does not state that it requires the employer to pay any such fees paid by workers however.
(2) Not disclosed.</t>
  </si>
  <si>
    <t>(1) Kohl's, "Terms of Engagement," https://corporate.kohls.com/content/dam/kohlscorp/corporate-responsibility/responsible-sourcing/TOE%20Corporate%20Website%20Version.pdf, p. 7. Accessed 16 October 2020.</t>
  </si>
  <si>
    <t>(1) Not disclosed. The company's supplier code of conduct states: "Suppliers may not require workers to work to repay a debt owed to them or to a third party." However, it does not specify a policy regarding recruitment fees.
(2) Not disclosed.</t>
  </si>
  <si>
    <t xml:space="preserve">LVMH (December 2017), "Supplier Code of Conduct," https://r.lvmh-static.com/uploads/2020/03/supplier-code-of-conduct-english.pdf, p. 2. </t>
  </si>
  <si>
    <t>(1) The company's supplier code requires suppliers to "conduct due diligence throughout the recruitment and hiring process to prevent and address labor exploitation by third parties such as labor brokers or contractors". The company does not explain how it expects this to be implemented and/or evidence it verifies implementation. (For example, through disclosing observations or outcomes of audits on recruiters.)
(2) Not disclosed</t>
  </si>
  <si>
    <t>(1) Carter's, "Social Responsibility Policy and Standards," https://carters-ecomm.s3.amazonaws.com/ESG/SOCIAL+RESPONSIBILITY+POLICY+AND+STANDARDS.pdf, p. 1. Accessed 13 October 2020.</t>
  </si>
  <si>
    <t>(1) Not disclosed. The company states that all finished goods suppliers are “subject to performance evaluation of audit or assessment data which includes specific criteria around risks for forced labor or human trafficking including the employment of vulnerable worker groups such as foreign migrants, interns and temporary workers and high-risk practices such as payment of recruitment fees or restrictions on freedom of movement.” However, it does not disclose taking steps to ensure that employment and/or recruitment agencies used are monitored to assess and address risks of forced labor.
(2) Not disclosed.</t>
  </si>
  <si>
    <t>(1) Not disclosed. Carter’s states that suppliers must ensure that “all employees are informed of the basic terms of their employment before leaving home.” However, it does not appear to incorporate this into a policy requirement for suppliers and it is unclear if or how it is communicated to supply chain workers.
(2) Carter’s states in its supplier code of conduct that “[p]assports and other forms of personal identification shall remain in the worker’s possession at all time and never be held by any third party.” However it does not disclose how this policy is implemented.
(3) Not disclosed.</t>
  </si>
  <si>
    <t>(1) Carter's, "Protecting Human Rights," https://www.carters.com/ensuring-human-rights.html. Accessed 13 October 2020.
(2) Carter's, "Social Responsibility Policy and Standards," https://carters-ecomm.s3.amazonaws.com/ESG/SOCIAL+RESPONSIBILITY+POLICY+AND+STANDARDS.pdf, p. 1. Accessed 13 October 2020.</t>
  </si>
  <si>
    <t>(1) Not disclosed.
(2) The company's supplier code of conduct "strictly" prohibits withholding workers' identity papers, work permits or requiring them to deposit a bond. It does not demonstrate implementation of this policy however.
(3) Not disclosed.</t>
  </si>
  <si>
    <t xml:space="preserve">(2) LVMH (December 2017), "Supplier Code of Conduct," https://r.lvmh-static.com/uploads/2020/03/supplier-code-of-conduct-english.pdf, p. 2. </t>
  </si>
  <si>
    <t>(2) Carter's, "Protecting Human Rights," https://www.carters.com/ensuring-human-rights.html. Accessed 13 October 2020.</t>
  </si>
  <si>
    <t>(1) Columbia Sportswear, "Responsible Practices: Elevating Responsibility, Integrity and Compliance," https://www.columbiasportswearcompany.com/en-us/Corporate-Responsibility/Responsible-Practices/Elevating-Responsibility. Accessed 19 October 2020. 
(2) Columbia Sportswear, "2019 Corporate Responsibility Report," https://d1io3yog0oux5.cloudfront.net/_3a2417f498203cdc124e069cc9b88c7a/columbia/db/718/5691/pdf/2019_COLM_Corp_Resp_Report.pdf," p. 20. Accessed 19 October 2020.</t>
  </si>
  <si>
    <t>(1) Not disclosed.
(2) LVMH states that “[s]ome Maisons have supplemented their audits using measures to directly ask their suppliers’ employees about their working conditions.” Stating that “[t]hese surveys help gain a clearer vision of working conditions at the sites concerned and check for problems such as forced labor or harassment, which may not be detected during audits.” It states that they are performed through its WeChat platform. [Out of scope: It states that in 2019 Sephora USA worked with Elevate to pilot four worker surveys during audits; one in China and three in the USA.] However, it does not disclose educating suppliers' workers their labor rights.
(3)-(4) Not disclosed.</t>
  </si>
  <si>
    <t>(2) LVMH (Fiscal Year Ended December 31, 2019), "Universal Registration Document," https://r.lvmh-static.com/uploads/2019/12/lvmh-urd-2019-va.pdf, p. 55.</t>
  </si>
  <si>
    <t>(1) Skechers states that it requires its manufacturers “to inform their employees of our Supplier Code of Conduct and local labor laws…” It does not specify how it expects suppliers to do so however, e.g. through training.
[It states that “manufacturers are… required to post [its] Guidelines [for Responsible Factory Operation], as well as all labor laws and other internal policies in the workplace, in both English and the local language(s) where they may be seen by employees.” However, it does not appear to require its suppliers to post its supplier code of conduct in a place visible to employees and it does not appear to make its “Guidelines for Responsible Factory Operation” publicly available.]
(2)-(4) Not disclosed.</t>
  </si>
  <si>
    <t>(1)*Skechers (financial year ending 31 December 2018), "UK Modern Slavery Act Statement," https://sh.skechers.com/skechers/new-site/UK-Modern-Slavery-Act-4-22-19.pdf, p. 1. 
*Skechers, "Human Rights," https://about.skechers.com/sustainability/. Accessed 15 October 2020.</t>
  </si>
  <si>
    <t>(1)-(2) Not disclosed.
(3) Not disclosed. The company discloses that it has training and capacity building activities implemented with suppliers to develop skills with regards to worker-manager dialogue. It does not disclose further details and it does not provide evidence as to how it supports workers to ensure workplace environments in which they are able to pursue alternative forms of organizing.
(4) Not disclosed.</t>
  </si>
  <si>
    <t>(3) Columbia Sportswear , "Standards of Manufacturing Practices
(SMP) Vendor Compliance Manual," https://cscworkday.blob.core.windows.net/hrforms/Recruiting/Career_Site/Standards_Policies_Manuals/CSC_Vendor_Social_Responsibility_Manual.pdf, p. 7.</t>
  </si>
  <si>
    <t>(1) and (4) Not disclosed.</t>
  </si>
  <si>
    <t>(1) *Carter's, "Business, Ethics, Financial and Accounting Hotline," https://corporate.carters.com/on/demandware.store/Sites-CartersInc-Site/default/Link-Page?cid=corporateHotline. Accessed 13 October 2020.
*Carter's, "Code of Ethics," https://ir.carters.com/static-files/14d9070a-46ca-4f07-bc93-392129b6215b, p. 46. Accessed 13 October 2020.</t>
  </si>
  <si>
    <t xml:space="preserve">(1) *Columbia Sportswear (December 2019), "Transparency in Supply Chain Statement," https://cscworkday.blob.core.windows.net/hrforms/Recruiting/Career_Site/Supply_Chain/Transparency_in_Supply_Chain_Statement.pdf, p. 4. 
*Columbia Sportswear, "Standards of Manufacturing Practices," https://cscworkday.blob.core.windows.net/hrforms/Recruiting/Career_Site/Standards_Policies_Manuals/Standards_Manufacturing_Poster.pdf. Accessed 19 October 2020. </t>
  </si>
  <si>
    <t xml:space="preserve">(1)-(2) *Kohl's, "Terms of Engagement," https://corporate.kohls.com/content/dam/kohlscorp/corporate-responsibility/responsible-sourcing/TOE%20Corporate%20Website%20Version.pdf, p. 15. Accessed 16 October 2020.
*Kohl's, "Kohl's Integrity Hotline Site," https://www.integrity-helpline.com/Kohls.jsp. Accessed 16 October 2020. </t>
  </si>
  <si>
    <t>(1) Not disclosed. Skechers states that it requires suppliers to "design, implement and conduct internal controls to ensure that they are upholding and communicating high standards for their organization" and that it also has a  "whistleblower program and compliance line for their employees.” ["Our factories" is presumed to be referring to its suppliers because preceding this, it says: "[o]ur products are manufactured at independent factories around the world."] However, it is unclear whether this whistleblower program is open to the reporting of labor rights violations, or only violations relating to ethics and compliance and it does not publicly disclose the relevant contact details so it is presumed to not be open to third parties such as workers’ legitimate representatives.
(2)-(5) Not disclosed.</t>
  </si>
  <si>
    <t>(1) Skechers, "Human Rights," https://about.skechers.com/sustainability/. Accessed 15 October 2020.</t>
  </si>
  <si>
    <t xml:space="preserve">(1) Carter's, "Protecting Human Rights," https://www.carters.com/ensuring-human-rights.html. Accessed 13 October 2020.
(2)-(5) Carter's, "2018 Additional Disclosure," https://www.business-humanrights.org/sites/default/files/2018%20KTC%20AF%20Additional%20disclosure_Carters.pdf, pp. 7-8. </t>
  </si>
  <si>
    <r>
      <t xml:space="preserve">(1) Columbia Sportswear states that all audits are conducted on an unannounced basis. It states that “for higher performing factories, [it is] adopting the Social &amp; Labor Converged Assessment Framework (SLCP) built collectively by the Apparel and Footwear industry, which is a self-assessment with verification model.”
(2) It states that relevant documents include “hiring and/or training policies and procedures,” trade association membership, employee documentation including proof of age and employment contracts and a sampling of employee earnings record and time sheets.
As a Category B Licensee of the </t>
    </r>
    <r>
      <rPr>
        <b/>
        <sz val="11"/>
        <rFont val="Calibri"/>
        <family val="2"/>
        <scheme val="minor"/>
      </rPr>
      <t>Fair Labor Association</t>
    </r>
    <r>
      <rPr>
        <sz val="11"/>
        <rFont val="Calibri"/>
        <family val="2"/>
        <scheme val="minor"/>
      </rPr>
      <t xml:space="preserve"> (FLA), some of the company’s suppliers are audited by the FLA. These audits entail an examination of policies and procedures, management documents and of previous self-assessments. 
The company is partner of the ILO’s </t>
    </r>
    <r>
      <rPr>
        <b/>
        <sz val="11"/>
        <rFont val="Calibri"/>
        <family val="2"/>
        <scheme val="minor"/>
      </rPr>
      <t>Better Work</t>
    </r>
    <r>
      <rPr>
        <sz val="11"/>
        <rFont val="Calibri"/>
        <family val="2"/>
        <scheme val="minor"/>
      </rPr>
      <t xml:space="preserve"> program which includes assessments of facilities against indicators including forced labor. 
(3) As a Category B Licensee of the FLA, some of the company’s suppliers are audited by the FLA. These audits entail interviews with workers, but it is unclear whether they are undertaken off-site.
(4) As a Category B Licensee of the FLA, some of the company’s suppliers are audited by the FLA. These audits include factory visits. It states that audits include site tours and dormitories.
(5) Not disclosed.</t>
    </r>
  </si>
  <si>
    <t xml:space="preserve">(1) *Columbia Sportswear, "Responsible Practices: Elevating Responsibility, Integrity and Compliance," https://www.columbiasportswearcompany.com/en-us/Corporate-Responsibility/Responsible-Practices/Elevating-Responsibility. Accessed 19 October 2020. 
*Columbia Sportswear , "Standards of Manufacturing Practices
(SMP) Vendor Compliance Manual," https://cscworkday.blob.core.windows.net/hrforms/Recruiting/Career_Site/Standards_Policies_Manuals/CSC_Vendor_Social_Responsibility_Manual.pdf, p. 14.
(2), (3) and (4) Columbia Sportswear (December 2019), "Transparency in Supply Chain Statement," https://cscworkday.blob.core.windows.net/hrforms/Recruiting/Career_Site/Supply_Chain/Transparency_in_Supply_Chain_Statement.pdf, p. 4. 
(2) *"Standards of Manufacturing Practices
(SMP) Vendor Compliance Manual," p. 14.
*Columbia Sportswear , "Standards of Manufacturing Practices
(SMP) Vendor Compliance Manual," https://cscworkday.blob.core.windows.net/hrforms/Recruiting/Career_Site/Standards_Policies_Manuals/CSC_Vendor_Social_Responsibility_Manual.pdf, p. 7.
(4)  "Standards of Manufacturing Practices (SMP) Vendor Compliance Manual," p. 12. </t>
  </si>
  <si>
    <t xml:space="preserve">(1) *Carter's, "California Transparency in Supply Chains Act/ UK Modern Slavery Act," https://www.carters.com/california-supply-chain.html. Accessed 13 October 2020.
*Carter's, "2018 Additional Disclosure," https://www.business-humanrights.org/sites/default/files/2018%20KTC%20AF%20Additional%20disclosure_Carters.pdf, p. 8. 
(2)*Carter's, "Protecting Human Rights," https://www.carters.com/ensuring-human-rights.html. Accessed 13 October 2020.
*"2018 Additional Disclosure," p. 8. 
(3)-(4) "2018 Additional Disclosure," p. 8. </t>
  </si>
  <si>
    <t>(1) *LVMH, "2019 Social Responsibility Report," https://r.lvmh-static.com/uploads/2020/06/lvmh_rse_en_pdf_light.pdf," p. 60.
*LVMH, "Non Financial Indicators," https://www.lvmh.com/investors/profile/non-financial-indicators/. Accessed 14 October 2020. 
(4)-(5) LVMH (Fiscal Year Ended December 31, 2019), "Universal Registration Document," https://r.lvmh-static.com/uploads/2019/12/lvmh-urd-2019-va.pdf, p. 55.</t>
  </si>
  <si>
    <t>(1)*Carter's, "Protecting Human Rights," https://www.carters.com/ensuring-human-rights.html. Accessed 13 October 2020.
*Carter's, "California Transparency in Supply Chains Act/ UK Modern Slavery Act," https://www.carters.com/california-supply-chain.html. Accessed 13 October 2020.
(2) *Carter's, "Social Responsibility Policy and Standards," https://carters-ecomm.s3.amazonaws.com/ESG/SOCIAL+RESPONSIBILITY+POLICY+AND+STANDARDS.pdf, pp. 1-2. Accessed 13 October 2020.
*Carter's, "Carter's Vendor Code of Ethics," https://carters-ecomm.s3.amazonaws.com/ESG/2018_Carter's_Vendor_Code+9-10-18sk.pdf, p. 9. Accessed 13 October 2020.
(3) *"Protecting Human Rights."
* "Carter's Vendor Code of Ethics," p. 9.</t>
  </si>
  <si>
    <t xml:space="preserve">(1) *Columbia Sportswear, "Responsible Practices: Elevating Responsibility, Integrity and Compliance," https://www.columbiasportswearcompany.com/en-us/Corporate-Responsibility/Responsible-Practices/Elevating-Responsibility. Accessed 19 October 2020. 
*Columbia Sportswear , "Standards of Manufacturing Practices
(SMP) Vendor Compliance Manual," https://cscworkday.blob.core.windows.net/hrforms/Recruiting/Career_Site/Standards_Policies_Manuals/CSC_Vendor_Social_Responsibility_Manual.pdf, p. 7.
(2) Columbia Sportswear , "Standards of Manufacturing Practices
(SMP) Vendor Compliance Manual," https://cscworkday.blob.core.windows.net/hrforms/Recruiting/Career_Site/Standards_Policies_Manuals/CSC_Vendor_Social_Responsibility_Manual.pdf, p. 15.
(3) Columbia Sportswear (December 2019), "Transparency in Supply Chain Statement," https://cscworkday.blob.core.windows.net/hrforms/Recruiting/Career_Site/Supply_Chain/Transparency_in_Supply_Chain_Statement.pdf, p. 3. 
(4) Columbia Sportswear (December 2019), "Transparency in Supply Chain Statement," https://cscworkday.blob.core.windows.net/hrforms/Recruiting/Career_Site/Supply_Chain/Transparency_in_Supply_Chain_Statement.pdf, p. 4. </t>
  </si>
  <si>
    <t>LVMH (Fiscal Year Ended December 31, 2019), "Universal Registration Document," https://r.lvmh-static.com/uploads/2019/12/lvmh-urd-2019-va.pdf, p. 55.</t>
  </si>
  <si>
    <t xml:space="preserve">(1) Not disclosed. Carter's states that complaints submitted via the company's Ethics Hotline are sent to a designated member of the leadership team and the audit committee of Carter's board of directors. Individuals who have submitted complaints receive a user number so they can follow-up on their complaint. However, it is not clear that this mechanism receives complaints from suppliers' workers or external stakeholders. </t>
  </si>
  <si>
    <t>(1) Carter's, "Business, Ethics, Financial and Accounting Hotline," https://corporate.carters.com/on/demandware.store/Sites-CartersInc-Site/default/Link-Page?cid=corporateHotline. Accessed 13 October 2020.</t>
  </si>
  <si>
    <t>Fast Retailing, "Responsible Procurement," https://www.fastretailing.com/eng/sustainability/products/procurement.html. Accessed 4 September 2020.</t>
  </si>
  <si>
    <r>
      <t xml:space="preserve">It states that by the end of 2021 50% of its cotton will be sourced through the Better Cotton </t>
    </r>
    <r>
      <rPr>
        <sz val="11"/>
        <rFont val="Calibri"/>
        <family val="2"/>
        <scheme val="minor"/>
      </rPr>
      <t>Initiative which addresses forced labor.
It does not report progress against any existing targets.</t>
    </r>
  </si>
  <si>
    <t>L Brands, "Modern Slavery Transparency Statement," https://www.lb.com/responsibility/supply-chain/modern-slavery-transparency-statement. Accessed 1 September.</t>
  </si>
  <si>
    <t>Gildan, "2019 Genuine Responsibility ESG Report," https://www.genuineresponsibility.com/media/uploads/reports/2019_genuine_responsibility_esg_report-compressed.pdf, p. 31.  Accessed 15 September 2020.</t>
  </si>
  <si>
    <t>Fast Retailing has published four joint UK Modern Slavery Act and California Transparency in Supply Chains Act disclosures, the most recent of which is dated, 9 January 2020.</t>
  </si>
  <si>
    <t>Fast Retailing, "Our Promise to Society," https://www.fastretailing.com/eng/sustainability/labor/statement.html. Accessed 4 September 2020.</t>
  </si>
  <si>
    <t>Gildan has published four joint UK Modern Slavery Act and California Transparency in Supply Chains Acts statements, the most recent of which is dated 29 July 2020.</t>
  </si>
  <si>
    <t xml:space="preserve">Gildan (29 July 2020), "Modern Slavery Act Transparency Statement," https://gildancorp.com/en/responsibility/modern-slavery-act-transparency-statement/. </t>
  </si>
  <si>
    <t>L Brands has published four joint UK Modern Slavery Act and California Transparency in Supply Chains Act Disclosures, the most recent of which is dated 16 July 2020.</t>
  </si>
  <si>
    <t>VF has published three UK Modern Slavery Act Statements, the most recent of which is dated October 2019 and is a joint UK Modern Slavery Act and California Transparency in Supply Chains Act statement.</t>
  </si>
  <si>
    <t xml:space="preserve">VF, "Modern Slavery Statement," https://www.vfc.com/modern-slavery-statement. Accessed 24 August 2020. </t>
  </si>
  <si>
    <t>VF has published two California Transparency in Supply Chains Act disclosures, the most recent of which is dated October 2019 and is a joint UK Modern Slavery Act and California Transparency in Supply Chains Act statement.</t>
  </si>
  <si>
    <t>The company is a member of the UN Global Compact, and as such its chief executive has committed to meet the Global Compact's ten principles, which cover forced labor.</t>
  </si>
  <si>
    <t>Fast Retailing, "Progress," https://www.fastretailing.com/eng/sustainability/vision/history.html. Accessed 2 September 2020.</t>
  </si>
  <si>
    <t>Gildan states that it "does not tolerate modern slavery or human trafficking in any form." The company is an accredited company of the Fair Labor Association, and as such is required to establish standards that meet the FLA Workplace Code of Conduct, which includes the prohibition of forced labor.</t>
  </si>
  <si>
    <t>*Gildan (29 July 2020), "Modern Slavery Act Transparency Statement," https://gildancorp.com/en/responsibility/modern-slavery-act-transparency-statement/. 
*Gildan, "Management Messages," https://www.genuineresponsibility.com/en/approach/management-messages/. Accessed 15 September 2020.</t>
  </si>
  <si>
    <t>L Brands states that it has a zero-tolerance policy in relation to forced labor and commits to "putting effective systems and controls in place to safeguard against any form of modern slavery taking place within [its] supply chain."</t>
  </si>
  <si>
    <t>VF states that it is "committed to mitigating the risks of forced labor in [its] value chain" and that it takes the steps necessary to prevent, investigate and remediate all instances of forced labor. It states that it has demonstrated its opposition to the use of forced labor by signing multiple pledges including the American Apparel and Footwear Industry (AAFA) and the Fair Labor Association’s (FLA) Apparel and Footwear Industry Commitment to Responsible Recruitment and the Mekong Club’s Business Pledge Against Modern Slavery.</t>
  </si>
  <si>
    <t>*VF, "Responsible Recruitment and Anti-Forced Labor Commitment," https://d1io3yog0oux5.cloudfront.net/vfc/files/documents/Sustainability/Responsible+Recruitment+and+Anti+Forced+Labor+Committment+.pdf, p. 1. Accessed 24 August 2020.
*VF, "Modern Slavery Statement," https://www.vfc.com/modern-slavery-statement. Accessed 24 August 2020.</t>
  </si>
  <si>
    <t>(1) Fast Retailing, "Code of Conduct for Production Partners," https://www.fastretailing.com/eng/sustainability/labor/pdf/coc_en.pdf, pp. 1-2. Accessed 3 September 2020.
(3) Fast Retailing, "Sustainability," https://www.fastretailing.com/eng/sustainability/labor/coc.html. Accessed 3 September 2020.
(4) *"Code of Conduct for Production Partners."
*Fast Retailing, "2018 Additional Disclosure," https://www.business-humanrights.org/sites/default/files/2018%20KTC%20AF%20Additional%20disclosure_Fast%20Retailing.pdf, p. 2. Accessed 3 September 2020.</t>
  </si>
  <si>
    <t>(1) L Brands, "Supplier Code of Conduct," https://www.lb.com/responsibility/supply-chain/code-of-conduct-for-suppliers. Accessed 1 September 2020.
(3) L Brands, "2018 Additional Disclosure," https://www.business-humanrights.org/sites/default/files/2018%20KTC%20Additional%20Disclosure_LBrands.pdf. Accessed 1 September 2020.
(4) *L Brands, "Commitment and Governance," https://www.lb.com/responsibility/supply-chain/commitment-and-governance. Accessed 1 September 2020.
*L Brands, "Modern Slavery Transparency Statement," https://www.lb.com/responsibility/supply-chain/modern-slavery-transparency-statement. Accessed 1 September.
*L Brands, "Training," https://www.lb.com/responsibility/supply-chain/social-compliance-program/training. Accessed 1 September.
(5) "Supplier Code of Conduct."</t>
  </si>
  <si>
    <t>(1) Gildan Activewear states that its Corporate Governance and Social Responsibility Committee has established a Compliance Steering Committee, an executive committee working under the President and CEO, which “is responsible for overseeing the Company’s global compliance programs in a number of key areas, including ethics, environment, labour [and] human rights…” It states that this Steering Committee has established five sub-committees to oversee compliance including its “Operational Compliance Committee,” and states that the Steering Committee is accountable to the board of directors and reports to the board’s Corporate Governance and Social Responsibility Committee every quarter. It states that its in-house compliance teams monitor third-party suppliers to ensure compliance with its code of conduct. It states that its Social Compliance Team is experienced in issues included detecting labor and that in 2019 they received training on topics including forced labor. It also states that this team partners with suppliers to remediate non-compliances. It states that it has regional compliance teams to work with suppliers to develop good labor practices and “labor compliance management systems.” The company is an accredited company of the FLA and as such is required to identify staff responsible for administering and implementing its workplace standards compliance program.
(2) It states that its board’s Corporate Governance and Social Responsibility Committee is responsible for monitoring compliance with its Code of Conduct, applicable to suppliers. It states that its executive Compliance Steering Committee updates this board committee on a quarterly basis including on risks related to labor and human rights.</t>
  </si>
  <si>
    <t>(1) Gildan, "2019 Genuine Responsibility ESG Report," https://www.genuineresponsibility.com/media/uploads/reports/2019_genuine_responsibility_esg_report-compressed.pdf, pp. 20, 22, 30, 68, 70 and 72.  Accessed 15 September 2020.
(2) "2019 Genuine Responsibility ESG Report," pp. 21, 24 and 27.</t>
  </si>
  <si>
    <t>(1)-(2) *L Brands, "Commitment and Governance," https://www.lb.com/responsibility/supply-chain/commitment-and-governance. Accessed 1 September 2020.
*L Brands, "Modern Slavery Transparency Statement," https://www.lb.com/responsibility/supply-chain/modern-slavery-transparency-statement. Accessed 1 September.</t>
  </si>
  <si>
    <t>Shenzhou International states that it has a sustainable development committee that is chaired by the chairman of its board and that its administration department handles the daily operation of this committee and reports to the board “on a regular basis.” It also states that the board “endorses the Group’s commitments to ESG responsibility, and assumes full responsibility for ESG strategies and reporting.” It states that the Board “reviews the ESG performance of the Group” and manages matters relating to social responsibility. However, it does not disclose responsibility for its supply chain policies that address forced labor.
In its 2018 Additional Disclosure, it also refers to "functional department" and "professional department" without disclosing these are involved in monitoring supplier compliance with policies relevant to forced labor.
(1)-(2) Not disclosed.</t>
  </si>
  <si>
    <t>The company discloses that it "communicate[s] and train[s] the relevant social responsibility requirements of suppliers and the code of conduct of customers of Shenzhou in order to ensure that the control of the supplier management is in place." It is not clear whether it includes the topic of forced labor in supply chains, however.
(1)-(3) Not disclosed.</t>
  </si>
  <si>
    <t>Shenzhou International, "2018 Additional Disclosure," https://www.business-humanrights.org/sites/default/files/2018%20KTC%20AF%20Additional%20Disclosure_Shenzhou.pdf, p. 2. Accessed 27 August 2020.</t>
  </si>
  <si>
    <t>(1) *Fast Retailing, "Monitoring and Evaluation of Production Partner Factories," https://www.fastretailing.com/eng/sustainability/labor/partner.html. Accessed 4 September 2020. 
*Fast Retailing, "Human Rights," https://www.fastretailing.com/eng/about/frway/humanrights.html. Accessed 4 September 2020. 
*Fast Retailing, "Monitoring and Evaluation of Production Partner Factories," https://www.fastretailing.com/eng/sustainability/labor/partner.html. Accessed 4 September 2020.
*FLA (February 2019), "Fast Retailing Co. Ltd., Assessment for Accreditation," https://www.fairlabor.org/sites/default/files/documents/reports/fast_retailing_accreditation_report_public.pdf, p. 26.
(2)*Fast Retailing, "Supply Chain Policy," https://www.fastretailing.com/eng/sustainability/labor/policy.html. Accessed 4 September 2020. 
*Fast Retailing, "Stakeholder Engagement," https://www.fastretailing.com/eng/sustainability/labor/engagement.html. Accessed 4 September 2020.
* Better Work, "Brands and retailers," Our brand partners, https://betterwork.org/our-partners/brands-retailers/. Accessed 13 November 2020.</t>
  </si>
  <si>
    <r>
      <t xml:space="preserve">Shenzhou International states that it is a member of Textile Exchange which it describes as a “a non-profit organization based in the USA, the mission of which is to promote the sustainable development of the entire textile value chain.” However, it does not disclose active engagement with stakeholders on issues relating to forced labor.
(1)-(2) Not disclosed.
</t>
    </r>
    <r>
      <rPr>
        <b/>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</si>
  <si>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t xml:space="preserve">
(1) *Fast Retailing (31 March 2020), "Fast Retailing Core Sewing Factory List," https://www.fastretailing.com/jp/sustainability/labor/pdf/FRCoreSewingFactoryList.pdf. 
*Fast Retailing, "Partner Factory List," https://www.fastretailing.com/eng/sustainability/labor/list.html. Accessed 4 September 2020.
*Fast Retailing, "Regarding recent reports about Xinjiang Region," https://www.fastretailing.com/eng/sustainability/news/2008171600.html. Accessed 5 November 2020. 
(2) Fast Retailing (31 August 2020), "Uniqlo Core Fabric Mill List," https://www.fastretailing.com/jp/sustainability/labor/pdf/UniqloCoreFabricMillList.pdf.
[The company derives the majority of its revenue from Uniqlo. Fast Retailing (last updated 15 October 2020), "Results Summary: Performance by Group Operation, https://www.fastretailing.com/eng/ir/financial/summary.html.
(4) "Fast Retailing Core Sewing Factory List."</t>
  </si>
  <si>
    <t>(1) *Fast Retailing, "Our Promise to Society," https://www.fastretailing.com/eng/sustainability/labor/statement.html. Accessed 4 September 2020.
*Fast Retailing, "Monitoring and Evaluation of Production Partner Factories," https://www.fastretailing.com/eng/sustainability/labor/partner.html. Accessed 4 September 2020.
(2) *"Monitoring and Evaluation of Production Partner Factories."
*Fast Retailing, "Stakeholder Engagement," https://www.fastretailing.com/eng/sustainability/labor/engagement.html. Accessed 4 September 2020. 
*Fast Retailing, "Responsible Procurement," https://www.fastretailing.com/eng/sustainability/products/procurement.html. Accessed 4 September 2020.</t>
  </si>
  <si>
    <r>
      <t xml:space="preserve">(1)-(2) Not disclosed.
</t>
    </r>
    <r>
      <rPr>
        <b/>
        <sz val="11"/>
        <rFont val="Calibri"/>
        <family val="2"/>
        <scheme val="minor"/>
      </rPr>
      <t>Uyghur forced labor</t>
    </r>
    <r>
      <rPr>
        <sz val="11"/>
        <rFont val="Calibri"/>
        <family val="2"/>
        <scheme val="minor"/>
      </rPr>
      <t>: The company also does not disclose whether it identified risks of Uyghur forced labor in its supply chains.</t>
    </r>
  </si>
  <si>
    <t xml:space="preserve">(1) Gildan states that it assesses all potential third-party suppliers for compliance with its Code of Conduct which addresses forced labor. It reports that in 2019 15 of its audits were for potential third-party suppliers and that 47% of these were unable to demonstrate compliance with its standards and it did not agree to do business with these suppliers.
(2) It states that all suppliers are contractually required to inform Gildan of any subcontracting, and that unauthorized subcontracting is monitored as part of its audit process. It discloses that In 2017, one instance of unauthorized subcontracting was recorded and remediated. </t>
  </si>
  <si>
    <t xml:space="preserve">(1) *Gildan, "Our Company," https://www.genuineresponsibility.com/en/approach/our-company/. Accessed 15 September 2020.
*Gildan, "2019 Genuine Responsibility ESG Report," https://www.genuineresponsibility.com/media/uploads/reports/2019_genuine_responsibility_esg_report-compressed.pdf, pp. 30 and 72.  Accessed 15 September 2020.
(2) Gildan, "2018 Additional Disclosure," https://media.business-humanrights.org/media/documents/files/2018_KTC_AF_Additional_disclosure_Gildan.pdf, p. 5. </t>
  </si>
  <si>
    <t>(1) Fast Retailing disclosed in its 2018 Sustainability Report (but not in its 2020 Sustainability Report) that its contracts with suppliers include clauses in which they agree to comply with its supplier code of conduct. However, it does not disclose the contract terms or language used in these contracts.
(2)-(3) Not disclosed.</t>
  </si>
  <si>
    <t xml:space="preserve">(1) Fast retailing, "Sustainability Report 2018," https://www.fastretailing.com/eng/sustainability/report/pdf/sustainability2018_en.pdf#page=1&amp;pagemode=thumbs&amp;zoom=80, pp. 25-26. Accessed 4 September 2020. </t>
  </si>
  <si>
    <t>(1) *L Brands, "Training," https://www.lb.com/responsibility/supply-chain/social-compliance-program/training. Accessed 1 September.
*L Brands, "Commitment and Governance," https://www.lb.com/responsibility/supply-chain/commitment-and-governance. Accessed 1 September 2020.</t>
  </si>
  <si>
    <t>(1) -(2) Gildan, "Social &amp; Sustainable Compliance Guidebook," https://www.genuineresponsibility.com/media/uploads/policies/social_and_sustainable_compliance_guidebook_2019.pdf, pp. 12-13. Accessed 17 September 2020.</t>
  </si>
  <si>
    <t>(1) Fast Retailing, "Monitoring and Evaluation of Production Partner Factories," https://www.fastretailing.com/eng/sustainability/labor/partner.html. Accessed 4 September 2020.</t>
  </si>
  <si>
    <t>(1)-(2) *Gildan, "2019 Genuine Responsibility ESG Report," https://www.genuineresponsibility.com/media/uploads/reports/2019_genuine_responsibility_esg_report-compressed.pdf, p. 45.  Accessed 15 September 2020.
*Gildan, "Social &amp; Sustainable Compliance Guidebook," https://www.genuineresponsibility.com/media/uploads/policies/social_and_sustainable_compliance_guidebook_2019.pdf, pp. 6, 12-13 and 26. Accessed 17 September 2020.</t>
  </si>
  <si>
    <t>(1)-(2) L Brands, "Worker Recruitment," https://www.lb.com/responsibility/supply-chain/social-compliance-program/worker-recruitment. Accessed 1 September 2020.</t>
  </si>
  <si>
    <t xml:space="preserve">(1) Not disclosed.
(2) Fast Retailing states that in 2019 it began partnering with the International Organization for Migration “to study the recruitment and employment conditions of migrant workers in the company's supply chains” and to “develop [its] capacity to respond to identified challenges related to the human and labor rights of migrant workers.” It states that this included an assessment of recruitment practices by suppliers employing migrant workers in Japan, Thailand and Malaysia and that it included training its own management, sourcing teams and employees to embed the protection of migrant workers in company policies. 
</t>
  </si>
  <si>
    <t>(2) Fast Retailing, "Monitoring and Evaluation of Production Partner Factories," https://www.fastretailing.com/eng/sustainability/labor/partner.html. Accessed 4 September 2020.</t>
  </si>
  <si>
    <t xml:space="preserve">(1) Not disclosed. 
(2) It states that in 2019 it conducted a migrant worker survey at its supplier facilities in the Asia-Pacific region so that it could “identify the presence of migrant workers and ensure [its] contractor facilities maintain adequate, legal, and fair practices for hiring migrant workers required for specific job positions while ensuring applicable local and international laws are followed by each factory.” It states that this involved surveying 25 workers in six facilities - four in China, one in Cambodia, and one in Vietnam and states that all were in compliance with its internal requirements and with industry and international requirements. </t>
  </si>
  <si>
    <t>(2) Gildan, "2019 Genuine Responsibility ESG Report," https://www.genuineresponsibility.com/media/uploads/reports/2019_genuine_responsibility_esg_report-compressed.pdf, pp. 74. Accessed 15 September 2020.</t>
  </si>
  <si>
    <t>(1) *Gildan, "Social &amp; Sustainable Compliance Guidebook," https://www.genuineresponsibility.com/media/uploads/policies/social_and_sustainable_compliance_guidebook_2019.pdf, p. 13. Accessed 17 September 2020.
*Gildan (29 July 2020), "Modern Slavery Act Transparency Statement," https://gildancorp.com/en/responsibility/modern-slavery-act-transparency-statement/. 
(2) *"Modern Slavery Act Transparency Statement."
*"Social &amp; Sustainable Compliance Guidebook," pp. 26-27.</t>
  </si>
  <si>
    <t>(1) Fast Retailing, "Code of Conduct for Production Partners," https://www.fastretailing.com/eng/sustainability/labor/pdf/coc_en.pdf, p. 3. Accessed 3 September 2020.
(2) *Fast Retailing, "Supporting Employees at Partner Factories," https://www.fastretailing.com/eng/sustainability/community/workers.html. Accessed 4 September 2020. 
*Fast Retailing, "Monitoring and Evaluation of Production Partner Factories," https://www.fastretailing.com/eng/sustainability/labor/partner.html. Accessed 4 September 2020.</t>
  </si>
  <si>
    <t>(1) *FLA (February 2019), "Fast Retailing Co. Ltd., Assessment for Accreditation," https://www.fairlabor.org/sites/default/files/documents/reports/fast_retailing_accreditation_report_public.pdf, p. 26.
(4) *Fast Retailing, "Stakeholder Engagement," https://www.fastretailing.com/eng/sustainability/labor/engagement.html. Accessed 4 September 2020.
* Accord, "Accord Signatories," https://bangladeshaccord.org/signatories. Accessed 13 November 2020.</t>
  </si>
  <si>
    <t xml:space="preserve">(1) *Gildan, "2019 Genuine Responsibility ESG Report," https://www.genuineresponsibility.com/media/uploads/reports/2019_genuine_responsibility_esg_report-compressed.pdf, pp. 23 and 30.  Accessed 15 September 2020.
*Gildan, "Social &amp; Sustainable Compliance Guidebook," https://www.genuineresponsibility.com/media/uploads/policies/social_and_sustainable_compliance_guidebook_2019.pdf, p. 8. Accessed 17 September 2020.
*Gildan, "Gildan," https://secure.ethicspoint.eu/domain/media/en/gui/100213/index.html. Accessed 13 November 2020.
(2) "2019 Genuine Responsibility ESG Report," p. 30. 
"Social &amp; Sustainable Compliance Guidebook," p. 8 and 73. 
(4) "2019 Genuine Responsibility ESG Report," pp. 23 and 30. </t>
  </si>
  <si>
    <t>(1) L Brands discloses that its supplier factories are required to have a grievance mechanism for workers to file questions or complaints without fear of punishment or reprisal. No mechanism appears to be available for other stakeholders such as labor NGOs or worker organisations.
(2) The company further discloses that suppliers must demonstrate the availability of the mechanism to workers by documenting and responding to complaints but it does not disclose requiring active communication of the mechanism for workers otherwise. L Brands’ audit tool includes questions about the factory’s grievance mechanism to ensure its effectiveness. In addition, workers are asked during worker interviews if they are aware of the factory’s grievance mechanism and can use it without fear of reprisal.
The company's supplier code notes that "every factory is required to have a grievance process for its workers as outlined in our Compliance Guidebook (Guidebook)" but does not provide details on how mechanisms are communicated to workers and the guidebook is not publicly available.
(3)-(5) Not disclosed.</t>
  </si>
  <si>
    <t>(1) and (2)*L Brands, "Worker Voice," https://www.lb.com/responsibility/supply-chain/social-compliance-program/worker-voice. Accessed 1 September 2020.
*L Brands, "2018 Additional Disclosure," https://media.business-humanrights.org/media/documents/files/2018_KTC_Additional_Disclosure_LBrands.pdf, pp. 3-4.
(2) L Brands, "Supplier Code of Conduct," https://www.lb.com/responsibility/supply-chain/code-of-conduct-for-suppliers. Accessed 16 November 2020.</t>
  </si>
  <si>
    <t>(1)-(3) and (5) Fast Retailing, "Monitoring and Evaluation of Production Partner Factories," https://www.fastretailing.com/eng/sustainability/labor/partner.html. Accessed 4 September 2020.
(4) Fast Retailing, "Code of Conduct for Production Partners," https://www.fastretailing.com/eng/sustainability/labor/pdf/coc_en.pdf, p. 3. Accessed 3 September 2020.</t>
  </si>
  <si>
    <t>(1)-(5) L Brands, "Monitoring," https://www.lb.com/responsibility/supply-chain/social-compliance-program/monitoring. Accessed 1 September 2020.</t>
  </si>
  <si>
    <t>(1) Not disclosed.
(2) Not disclosed. It states that to ensure compliance with its “Supplier Behaviour Undertaking Letter” which includes a prohibition of forced labor, it “will issue [a] questionnaire to every major supplier for evaluation, and may even arrange site visit to confirm that relevant policies have been carried out as stated.” However, it does not disclose whether such visits have been undertaken in practice nor whether reviewing relevant documents that detail labor conditions, such as wage slips, information on labor recruiters, contracts.
(3)-(5) Not disclosed.</t>
  </si>
  <si>
    <t>(1)-(3) Not disclosed.
(4) Fast Retailing states that it performs audits under the Better Work program and that this program focuses mainly on labor conditions. It also states that in February 2019 the FLA accredited its internal monitoring program and states that “participating companies with accredited monitoring programs have demonstrated that they have the systems and procedures in place needed to successfully uphold fair labor standards throughout their supply chains.” However, it does not disclose the qualification of its auditors to detect forced labor nor use of worker-driven monitoring.
(5) It provides workplace monitoring results per grading category, describing the type of issues that arise in each category. Grade E includes forced labor and other human rights violations. It also discloses a breakdown of violations for 2019 including the percentage relating to working hours, grievance mechanisms, "juvenile workers," and "selection of worker representatives."</t>
  </si>
  <si>
    <t>(4)-(5) Fast Retailing, "Monitoring and Evaluation of Production Partner Factories," https://www.fastretailing.com/eng/sustainability/labor/partner.html. Accessed 4 September 2020.</t>
  </si>
  <si>
    <t>(1) *VF, "VF’s Factory Compliance  Audit Procedure for Vendors, Factories, Buyers, Agents, and Licensees," https://d1io3yog0oux5.cloudfront.net/vfc/files/documents/Sustainability/Resources/VF+Audit+Procedure+Aug+2019.pdf, p. 2. Accessed 24 August 2020. 
(2) VF, "2018 Additional Disclosure," https://www.business-humanrights.org/sites/default/files/2018-08%20KTC%20AF%20Additional%20disclosure%20-%20VF.pdf, p. 3.
*VF, "Modern Slavery Statement," https://www.vfc.com/modern-slavery-statement. Accessed 24 August 2020. 
(4) "Modern Slavery Statement."
(5) *"VF’s Factory Compliance  Audit Procedure for Vendors, Factories, Buyers, Agents, and Licensees."
*VF, "We Are Made For Change," https://d1io3yog0oux5.cloudfront.net/vfc/files/documents/Sustainability/Resources/VF+2018+Made+for+Change+report.pdf, p. 57. Accessed 24 August 2020.</t>
  </si>
  <si>
    <t>(1) Gildan, "Supply Chain: Our Commitment," https://www.genuineresponsibility.com/en/priorities/caring-for-our-people/supply-chain/. Accessed 15 September 2020. 
*Gildan, "2019 Genuine Responsibility ESG Report," https://www.genuineresponsibility.com/media/uploads/reports/2019_genuine_responsibility_esg_report-compressed.pdf, p. 30.  Accessed 15 September 2020.
(2) "Supply Chain: Our Commitment."
(3) "2019 Genuine Responsibility ESG Report," pp. 70 and 72.
(4) "2019 Genuine Responsibility ESG Report," p. 30.</t>
  </si>
  <si>
    <t xml:space="preserve">(1)-(4) L Brands, "Accountability and Remediation," https://www.lb.com/responsibility/supply-chain/social-compliance-program/accountability-and-remediation. Accessed 1 September 2020. 
*L Brands, "Monitoring," https://www.lb.com/responsibility/supply-chain/social-compliance-program/monitoring. Accessed 1 September 2020.
(4) L Brands, "2018 Additional Disclosure," https://media.business-humanrights.org/media/documents/files/2018_KTC_Additional_Disclosure_LBrands.pdf, p. 4.  </t>
  </si>
  <si>
    <t>VF, "Terms of Engagement" (May 2019), https://s3.amazonaws.com/content.stockpr.com/vfcsustainability/files/pages/resources/policies-standards/VFFC+TOE+20190511.pdf, p. 3.
(1) and (2) VF, "VF’s Factory Compliance  Audit Procedure for Vendors, Factories, Buyers, Agents, and Licensees," https://d1io3yog0oux5.cloudfront.net/vfc/files/documents/Sustainability/Resources/VF+Audit+Procedure+Aug+2019.pdf, p. 2. Accessed 24 August 2020.  
(3) VF, "We Are Made For Change," https://d1io3yog0oux5.cloudfront.net/vfc/files/documents/Sustainability/Resources/VF+2018+Made+for+Change+report.pdf, p. 57. Accessed 24 August 2020.
(4) VF, "2018 Additional Disclosure," https://www.business-humanrights.org/sites/default/files/2018-08%20KTC%20AF%20Additional%20disclosure%20-%20VF.pdf, pp. 10-11.</t>
  </si>
  <si>
    <t>(1) *Gildan, "Social &amp; Sustainable Compliance Guidebook," https://www.genuineresponsibility.com/media/uploads/policies/social_and_sustainable_compliance_guidebook_2019.pdf, p. 74. Accessed 17 September 2020.
* Gildan, "2019 Genuine Responsibility ESG Report," https://www.genuineresponsibility.com/media/uploads/reports/2019_genuine_responsibility_esg_report-compressed.pdf, p. 23.  Accessed 15 September 2020.</t>
  </si>
  <si>
    <t>(1) *VF (October 2019), "Modern Slavery Statement, 
*VF, "We Are Made For Change 2018," https://vfc.com/modern-slavery-statement#:~:text=Labor%20issues%20can%20be%20reported,country%20where%20VF%20has%20associates. https://d1io3yog0oux5.cloudfront.net/vfc/files/documents/Sustainability/Resources/VF+2018+Made+for+Change+report.pdf, p. 57. Accessed 24 August 2020.
*VF, "Ethics Hotline," https://secure.ethicspoint.com/domain/media/en/gui/34722/index.html. Accessed 7 September 2020.</t>
  </si>
  <si>
    <r>
      <t xml:space="preserve">Nike states that in 2019 it began using “Verité’s CUMULUS Forced Labor Screen™, a new due </t>
    </r>
    <r>
      <rPr>
        <sz val="11"/>
        <rFont val="Calibri"/>
        <family val="2"/>
        <scheme val="minor"/>
      </rPr>
      <t>diligence tool to help identify risks related to the recruitment of foreign migrant workers by NIKE suppliers” in Malaysia and that in 2020 it will expand its use to other high risk countries.
However, it does not report against progress of any previous targets.</t>
    </r>
  </si>
  <si>
    <t xml:space="preserve">Nike, "NIKE Statement on Forced Labor, Human Trafficking and Modern Slavery For Fiscal Year 2019," https://www.nike.com/gb/help/a/modern-slavery-act-disclosure. Accessed 23 October 2020. </t>
  </si>
  <si>
    <t>It states that it has a target for 2020 to map "nominated T2 suppliers for Human Rights Risks and by 2025 to map "subcontractors and nominated T2 suppliers for human rights risks based on geography." It reports that it has a target for 2020 to "eliminate recruitment fees for its second tier of suppliers."
Puma states that 82% of cotton sourced originates from more sustainable “mainly BCI” and states that it has a target to increase its sourcing of "sustainable cotton" to 90% by 2020. BCI is an ISEAL full member, which requires farms to adhere to a set of Principles and Standards including the promotion of decent work according to the ILO core conventions. It has a target to carry out a fair wage assessment including mapping specific wage ladders for its top five sourcing countries to “improve their wage levels and practices” and to "ensure  effective and freely elected worker representation in all core T1 suppliers."</t>
  </si>
  <si>
    <t>*Puma, "Staying on Target," https://about.puma.com/en/sustainability/our-targets. Accessed 22 October 2020.
*Puma, "Annual Report 2019," https://annual-report-2019.puma.com/downloads/puma-ar-2019_annual-report.pdf, p. 56. Accessed 22 October 2020.</t>
  </si>
  <si>
    <t>Nike has published two joint UK Modern Slavery Act and California Transparency in Supply Chain Act disclosures.</t>
  </si>
  <si>
    <t>Puma has published four UK Modern Slavery Act statements. The most recent of which is for financial year 2019. The past two statements are joint statements with the California Transparency in Supply Chains Act.</t>
  </si>
  <si>
    <t xml:space="preserve">Puma, "Modern Slavery and Human Trafficking Statement 2019," https://about.puma.com/-/media/files/pdf/sustainability/social/puma-modern-slavery-and-human-trafficking-statement-2019.ashx. Accessed 22 October 2020. </t>
  </si>
  <si>
    <t>Ralph Lauren has published two UK Modern Slavery Act statements which are undated.</t>
  </si>
  <si>
    <t>Ralph Lauren, "UK Modern Slavery Act," https://www.ralphlauren.co.uk/en/customerservice?cid=cs-UK-modern-slavery-act. Accessed 20 October 2020.</t>
  </si>
  <si>
    <t>Puma has published three California Transparency in Supply Chains Act disclosures; two of which are joint UK Modern Slavery Act disclosures. The most recent is for financial year 2019.</t>
  </si>
  <si>
    <t>Ralph Lauren has published two California Transparency in Supply Chains Act disclosures which are undated.</t>
  </si>
  <si>
    <t xml:space="preserve">Ralph Lauren (August 2018), "UK and California Transparency in Supply Chains," https://www.ralphlauren.co.uk/en/customerservice?cid=cs-UK-modern-slavery-act. Accessed 20 October 2020. </t>
  </si>
  <si>
    <t>Nike states that it extends its responsibility to conduct business in a responsible way to its suppliers and that it focuses on “working with long-term, strategic suppliers that demonstrate a commitment to engaging their workers, providing safe working conditions and advancing environmental responsibility” including working with them to address forced labor, modern slavery and human trafficking.</t>
  </si>
  <si>
    <t xml:space="preserve">*Puma, "Stakeholder Dialogue," https://about.puma.com/en/sustainability/stakeholder. Accessed 22 October 2020.
*Puma, "Modern Slavery and Human Trafficking Statement 2019," https://about.puma.com/-/media/files/pdf/sustainability/social/puma-modern-slavery-and-human-trafficking-statement-2019.ashx, p. 2. Accessed 22 October 2020. </t>
  </si>
  <si>
    <t>*Ralph Lauren, "2020 Global Citizenship &amp; Sustainability Report," https://corporate.ralphlauren.com/on/demandware.static/-/Sites-RalphLauren_Corporate-Library/default/dwd8688705/documents/2020_Global_Citizenship_Sustainability_Report.pdf, p. 4. 
*Ralph Lauren, "UK Modern Slavery Act," https://www.ralphlauren.co.uk/en/customerservice?cid=cs-UK-modern-slavery-act. Accessed 20 October 2020.</t>
  </si>
  <si>
    <t>(1) Puma, "Code of Conduct," https://about.puma.com/-/media/files/pdf/sustainability/code-of-conduct/coc_english.ashx. Accessed 22 October 2020.
(3) Puma, "The Puma Forever Faster Sustainability Handbook: Social Standards," https://about.puma.com/-/media/files/pdf/sustainability/puma-sustainability-handbook_social-standards_1611.ashx, p. 7. Accessed 22 October 2020. 
(4) *"The Puma Forever Faster Sustainability Handbook: Social Standards," p. 2.
*Puma, "Modern Slavery and Human Trafficking Statement 2019," https://about.puma.com/-/media/files/pdf/sustainability/social/puma-modern-slavery-and-human-trafficking-statement-2019.ashx.  Accessed 22 October 2020. 
(5) *"The Puma Forever Faster Sustainability Handbook: Social Standards," p. 7.
*"Modern Slavery and Human Trafficking Statement 2019."</t>
  </si>
  <si>
    <t xml:space="preserve">(1) Nike, "NIKE Statement on Forced Labor, Human Trafficking and Modern Slavery For Fiscal Year 2019," https://www.nike.com/gb/help/a/modern-slavery-act-disclosure. Accessed 23 October 2020. 
(2) *Nike, "Human Rights and Labor Compliance Standards," https://purpose.nike.com/human-rights. Accessed 23 October 2020. 
*Nike, "Nike Statement on Xinjiang," https://purpose.nike.com/statement-on-xinjiang. Accessed 23 October 2020. </t>
  </si>
  <si>
    <t xml:space="preserve">(1) Puma, "Modern Slavery and Human Trafficking Statement 2019," https://about.puma.com/-/media/files/pdf/sustainability/social/puma-modern-slavery-and-human-trafficking-statement-2019.ashx, p. 3.  Accessed 22 October 2020.
(2) *"Modern Slavery and Human Trafficking Statement 2019," pp. 2-3. 
*Puma, "Social Compliance," https://about.puma.com/en/sustainability/social. Accessed 22 October 2020. 
*Puma (24 March 2020), "Puma's response", https://www.business-humanrights.org/sites/default/files/documents/Puma.pdf. 
*Puma, "The Puma Forever Faster Sustainability Handbooks: Environmental Standards," https://about.puma.com/en/sustainability/social, p. 32. Accessed 3 November 2020. 
*Puma, "Puma's Response to the Report by ASPI," https://about.puma.com/en/sustainability/social/pumasresponsetoaspi. Accessed 22 October 2020. </t>
  </si>
  <si>
    <t>(1) *Nike, "Industry Partnerships Driving Systemic Change," https://purpose.nike.com/industry-partnerships. Accessed 23 October 2020. 
*Nike, "Sourcing and Manufacturing Standards," https://purpose.nike.com/sourcing-manufacturing-standards. Accessed 23 October 2020. 
(2) Nike, "Nike Code Leadership Standard," https://purpose-cms-production01.s3.amazonaws.com/wp-content/uploads/2018/05/14214943/Nike-Code-Leadership-Standards-September-2017-English.pdf, pp. 3 and 5.</t>
  </si>
  <si>
    <t xml:space="preserve">(1) *Puma, "The Puma Forever Faster Sustainability Handbook: Social Standards," https://about.puma.com/-/media/files/pdf/sustainability/puma-sustainability-handbook_social-standards_1611.ashx, p. 12. Accessed 22 October 2020. 
*Puma, "Stakeholder Dialogue," https://about.puma.com/en/sustainability/stakeholder. Accessed 22 October 2020.
(2) *Puma, "Code of Conduct," https://about.puma.com/-/media/files/pdf/sustainability/code-of-conduct/coc_english.ashx. Accessed 22 October 2020.
*Puma, "The Puma Forever Faster Sustainability Handbook: Social Standards," https://about.puma.com/-/media/files/pdf/sustainability/puma-sustainability-handbook_social-standards_1611.ashx, pp. 11 and 18. Accessed 22 October 2020. 
</t>
  </si>
  <si>
    <t xml:space="preserve">(1) Ralph Lauren, "2020 Global Citizenship &amp; Sustainability Report," https://corporate.ralphlauren.com/on/demandware.static/-/Sites-RalphLauren_Corporate-Library/default/dwd8688705/documents/2020_Global_Citizenship_Sustainability_Report.pdf, pp. 36, 37 and 39. 
(2) *Ralph Lauren (March 2020), "Operating Standards," https://corporate.ralphlauren.com/operating-guidelines. Accessed 20 October 2020. 
*"2020 Global Citizenship &amp; Sustainability Report," p. 41. </t>
  </si>
  <si>
    <t xml:space="preserve">(1) *Ralph Lauren, "2020 Global Citizenship &amp; Sustainability Report," https://corporate.ralphlauren.com/on/demandware.static/-/Sites-RalphLauren_Corporate-Library/default/dwd8688705/documents/2020_Global_Citizenship_Sustainability_Report.pdf, p. 37.
*Ralph Lauren (March 2019), "Ralph Lauren Foreign Migrant Worker Standards," https://corporate.ralphlauren.com/on/demandware.static/-/Sites-RalphLauren_Corporate-Library/default/dw6daf2686/documents/RL_Foreign_Migrant_Worker_Policy.pdf, pp. 4 and 9. 
(2) "Ralph Lauren Foreign Migrant Worker Standards," p. 4. </t>
  </si>
  <si>
    <t>(1) Puma, "The Puma Forever Faster Sustainability Handbook: Social Standards," https://about.puma.com/-/media/files/pdf/sustainability/puma-sustainability-handbook_social-standards_1611.ashx, pp. 24 and 33. Accessed 22 October 2020.
(2) *Puma, "Annual Report 2019," https://annual-report-2019.puma.com/downloads/puma-ar-2019_annual-report.pdf, p. 62. Accessed 22 October 2020. 
*Puma, "Code of Conduct," https://about.puma.com/-/media/files/pdf/sustainability/code-of-conduct/coc_english.ashx. Accessed 22 October 2020.</t>
  </si>
  <si>
    <t>(1) Not disclosed.
(2) Not disclosed. Puma's sustainability handbook states that "persons involved in the recruitment process shall be trained in the local laws on child labor and on Puma's compliance requirements". However, it is not clear that this is a requirement related to external recruitment and employment agencies, rather than internal recruitment staff.</t>
  </si>
  <si>
    <t>(2) Puma, "The Puma Forever Faster Sustainability Handbook: Social Standards," https://about.puma.com/-/media/files/pdf/sustainability/puma-sustainability-handbook_social-standards_1611.ashx, p. 22. Accessed 22 October 2020.</t>
  </si>
  <si>
    <t xml:space="preserve">Puma, "The Puma Forever Faster Sustainability Handbook: Social Standards," https://about.puma.com/-/media/files/pdf/sustainability/puma-sustainability-handbook_social-standards_1611.ashx, pp. 32-33. Accessed 22 October 2020.
(1) "The Puma Forever Faster Sustainability Handbook: Social Standards," p. 33.
(2) "The Puma Forever Faster Sustainability Handbook: Social Standards," pp. 30, 32 and 33. </t>
  </si>
  <si>
    <t xml:space="preserve">(1) Puma, "The Puma Forever Faster Sustainability Handbook: Social Standards," https://about.puma.com/-/media/files/pdf/sustainability/puma-sustainability-handbook_social-standards_1611.ashx, p. 26. Accessed 22 October 2020.
(2) Puma, "Social Compliance," https://about.puma.com/en/sustainability/social. Accessed 22 October 2020. </t>
  </si>
  <si>
    <t xml:space="preserve">(1) and (3) *Nike, "Nike Code Leadership Standard," https://purpose-cms-production01.s3.amazonaws.com/wp-content/uploads/2018/05/14214943/Nike-Code-Leadership-Standards-September-2017-English.pdf, p. 17. 
*Nike, "Industry Partnerships Driving Systemic Change," https://purpose.nike.com/industry-partnerships. Accessed 23 October 2020. 
(2) and (4) "Industry Partnerships Driving Systemic Change." </t>
  </si>
  <si>
    <r>
      <t>(1) Puma states that it “reserves the right to conduct unannounced audits.” It does not disclose whether unannounced audits are undertaken in practice.
(2) It states that it conducts document reviews including a review of “pay rolls, social security contributions, etc.” It states that it “monitors the employees’ working hours, the overtime accrued, the contractual rates of pay, pay rolls, employment contracts, [and] health and safety standards in the workplace…”
(3) It states that auditors “talk with randomly selected staff without management present, sometimes with employee representatives.” It states that “[i]nterviews may take place onsite, offsite, or remotely, depending on the circumstances during the audit.” However it is unclear whether off-site interviews take place in practice.
(4) It states that the factory tour includes “working areas, work desks, social areas, toilets, warehouse, etc.” It states that it inspects “</t>
    </r>
    <r>
      <rPr>
        <b/>
        <sz val="11"/>
        <rFont val="Calibri"/>
        <family val="2"/>
        <scheme val="minor"/>
      </rPr>
      <t>all production areas and connected facilities commences</t>
    </r>
    <r>
      <rPr>
        <sz val="11"/>
        <rFont val="Calibri"/>
        <family val="2"/>
        <scheme val="minor"/>
      </rPr>
      <t xml:space="preserve"> [which] may include materials storage areas, drinking stations, kitchen, dining room, medical clinic, dormitories, shower and toilet facilities, recreational areas, garbage staging areas and wastewater treatment facility, where applicable” and that some may be located off factory premises. 
(5) It states that its “compliance monitoring program applies not only to manufacturers of finished goods (Tier 1 contract Factories), but also to key manufacturers of components and materials (Tier 2 or 3) within PUMA’s supply chain (whether they may be subsidiaries, licensees, or joint ventures).”
</t>
    </r>
  </si>
  <si>
    <t>(1), (3) and (4) Puma, "The Puma Forever Faster Sustainability Handbook: Social Standards," https://about.puma.com/-/media/files/pdf/sustainability/puma-sustainability-handbook_social-standards_1611.ashx, pp. 12-13. Accessed 22 October 2020.
(2) *Puma, "Puma Audits," https://about.puma.com/en/sustainability/social/audits. Accessed 23 October 2020. 
*Puma, "Stakeholder Dialogue," https://about.puma.com/en/sustainability/stakeholder. Accessed 22 October 2020.
(5) The Puma Forever Faster Sustainability Handbook: Social Standards," p. 10.</t>
  </si>
  <si>
    <t xml:space="preserve">(1) *Puma, "Puma Audits," https://about.puma.com/en/sustainability/social/audits. Accessed 23 October 2020. 
*Puma, "Stakeholder Dialogue," https://about.puma.com/en/sustainability/stakeholder. Accessed 22 October 2020.
*Puma, "The Puma Forever Faster Sustainability Handbook: Social Standards," https://about.puma.com/-/media/files/pdf/sustainability/puma-sustainability-handbook_social-standards_1611.ashx, pp. 13-14. Accessed 22 October 2020.
(2) "Puma Audits." 
(4) *Puma, "Modern Slavery and Human Trafficking Statement 2019," https://about.puma.com/-/media/files/pdf/sustainability/social/puma-modern-slavery-and-human-trafficking-statement-2019.ashx, p. 3. Accessed 22 October 2020. 
*FLA (June 2019), "Puma SE: Assessment for Reaccreditation," https://www.fairlabor.org/sites/default/files/documents/reports/puma_reaccreditation-report_2019.pdf, pp. 11 and 20.  </t>
  </si>
  <si>
    <t xml:space="preserve">(1) Ralph Lauren, "2020 Global Citizenship &amp; Sustainability Report," https://corporate.ralphlauren.com/on/demandware.static/-/Sites-RalphLauren_Corporate-Library/default/dwd8688705/documents/2020_Global_Citizenship_Sustainability_Report.pdf, pp. 37-38. 
(4) *"2020 Global Citizenship &amp; Sustainability Report," pp. 37 and 39.
*Ralph Lauren, "2018 Additional Disclosure," https://media.business-humanrights.org/media/documents/files/2018_KTC__Additional_Disclosure_Ralph_Lauren.pdf, p. 8.   </t>
  </si>
  <si>
    <t>(1) Not disclosed. It states that worker complaints received through its hotline were resolved but it does not provide further details such as timeframes, engagement with affected stakeholders, responsible parties or approval procedures.</t>
  </si>
  <si>
    <t xml:space="preserve">(1) Puma, "Annual Report 2019," https://annual-report-2019.puma.com/downloads/puma-ar-2019_annual-report.pdf, p. 66. Accessed 22 October 2020. </t>
  </si>
  <si>
    <t xml:space="preserve">(3) *The Guardian (22 June 2019), "NGO's softly-softly tactics tackle labor abuses at Malaysia factories", https://www.theguardian.com/business/2019/jun/22/ngos-softly-softly-tactics-tackle-labor-abuses-at-malaysia-factories. Accessed 18 March 2020.  
*FLA (February 2019), "Assessment for Reaccreditation," https://www.fairlabor.org/sites/default/files/documents/reports/nike_reaccreditation_report_final.pdf, pp. 12 and 24-25. </t>
  </si>
  <si>
    <t>Dick's, "2019 Annual Report", http://investors.dicks.com/Cache/IRCache/d96bf1b7-9006-8de3-7d6b-9eca42a11748.PDF?O=PDF&amp;T=&amp;Y=&amp;D=&amp;FID=d96bf1b7-9006-8de3-7d6b-9eca42a11748&amp;iid=4193280. Accessed 17 November 2020.</t>
  </si>
  <si>
    <t>Eclat Textile, "Financial Statements With Independent Auditors' Report For the Years Ended December 31, 2019 and 2018", http://www.eclat.com.tw/Uploads/timeinfo/IZJX8ChXpUAigt8WxFMjjKFpDHBE7a6E_aTSw8a8JI94B0wm.pdf. p. 8.</t>
  </si>
  <si>
    <t xml:space="preserve">Feng Tay (undated), "Corporate Organization", https://www.fengtay.com/_en/01_about/01_about.aspx?aid=4. Accessed 17 November 2020. </t>
  </si>
  <si>
    <t>Heilan Home, "2018 Annual Report", http://www.hla.com.cn/uploads/20191217/2f559bc6552b3689392e7cf08f0ae2b1.pdf, p. 14. [Heilan Home discloses that one of its brands, SANCANAL, uses an "independent production and operating model."]
The Corporate Human Rights Benchmark assessed the company's parent, Heilan Group as not having significant own operations.</t>
  </si>
  <si>
    <t>*JD Sports, "2020 Annual Report", https://files.jdplc.com/pdf/reports/annual-report-and-accounts-2020.pdf, p. 42, 102. 
*JD Sports, "Modern Slavery Statement 2019", https://files.jdplc.com/pdf/modern-slavery-report.pdf, p. 14.
[JD Sports mentions in its Modern Slavery Statement that it has a joint venture in Asia. It is unclear whether this venture has a manufacturing component.]</t>
  </si>
  <si>
    <t>Dick's (undated), "California Disclosures", https://www.dickssportinggoods.com/s/california-disclosures. Accessed 5 March 2020.</t>
  </si>
  <si>
    <t>Eclat Textile (undated), "Sustainability and Environment", http://www.eclat.com.tw/en/social_environmental.php. Accessed 6 May 2020.
2018 Additional Disclosures</t>
  </si>
  <si>
    <t>Feng Tay, "2018 Corporate Social Responsibility Report", http://www.fengtay.com/_en/02_envirn/05_download.aspx?eid=5.</t>
  </si>
  <si>
    <t>Heilan Home, "2018 Annual Report", http://www.hla.com.cn/uploads/20191217/2f559bc6552b3689392e7cf08f0ae2b1.pdf.</t>
  </si>
  <si>
    <t>JD Sports discloses the following commitments:
* "a senior member of the Sourcing &amp; Supply chain team will undertake a rollout of the head office practices on recruitment and worker welfare of all UK/Europe Subsidiaries and 3rd Party Warehouses." (no timeline)
* Roll out its whistleblowing helpline to contract and agency workers in countries beyond China and India. ("AW20")
It does not disclose a timeframe nor reporting on existing relevant targets.</t>
  </si>
  <si>
    <t>JD Sports (2019), "Modern Slavery Statement 2019", https://files.jdplc.com/pdf/modern-slavery-report.pdf, p. 13 and 24.</t>
  </si>
  <si>
    <t xml:space="preserve">JD Sports publishes its 2019 MSA statement on its website. </t>
  </si>
  <si>
    <t>JD Sports (2019), "Modern Slavery Statement 2019", https://files.jdplc.com/pdf/modern-slavery-report.pdf.</t>
  </si>
  <si>
    <t>Dick's publishes its CTSCA statement on its website.</t>
  </si>
  <si>
    <t xml:space="preserve">(1) *Dick's (undated), "California Disclosures", https://www.dickssportinggoods.com/s/california-disclosures. Accessed 5 March 2020.
*Dick's (1 October 2020), "Vendor Code of Conduct," https://s23.q4cdn.com/425278312/files/csr/2019/files/DICKS_Vendor_Code_of_Conduct_-_10_2020.pdf, p. 1. 
*Dick's (1 October 2020), "Human Rights Policy," https://s23.q4cdn.com/425278312/files/csr/2019/files/Human_Rights_Policy_10_2020.pdf, pp. 1-3. </t>
  </si>
  <si>
    <t>(1) Not disclosed. [Eclat Textile discloses its Human Rights Policy, which states that the company treats its employees in accordance with the ILO's Declaration on Fundamental Principles and Rights at Work. It is not clear that suppliers are required to comply with this policy. The company also discloses that suppliers are asked to follow the Code of Conduct as a part of its Supplier Agreement. However, the Code of Conduct is not publicly available and it is not clear that it includes forced labor. The Human Rights Policy does not explicitly refer to forced labor and freedom of association/collective bargaining.]</t>
  </si>
  <si>
    <t>(1) Eclat Textile (undated), "Career", eclat.com.tw/en/social_career.php. Accessed 6 May 2020.
Eclat Textile, "2018 Additional Disclosure," https://media.business-humanrights.org/media/documents/files/2018_KTC_AF_Additional_disclosure_Eclat.pdf. Accessed 6 March 2020.</t>
  </si>
  <si>
    <t xml:space="preserve">(1) Not disclosed. Feng Tay states that it enforces a policy of treating employees equally, referring explicitly to freedom of association and collective bargaining as well as discrimination. However, it does not disclose whether this policy applies to workers in its supply chains. The company also states that it requires suppliers "to comply with the local legal system." However, it does not disclose its supplier code of conduct or explicitly state that it requires suppliers to comply with the ILO core labor standards (i.e. forced labor, child labor, discrimination, and freedom of association and collective bargaining). </t>
  </si>
  <si>
    <t>(1) Feng Tay (undated), "Protection of Workers' Rights", http://www.fengtay.com/_en/02_envirn/01_labor.aspx?eid=1. Accessed 6 May 2020. 
Feng Tay, "2018 Corporate Social Responsibility Report", http://www.fengtay.com/_en/02_envirn/05_download.aspx?eid=5, p. 19.</t>
  </si>
  <si>
    <t>(1) Not disclosed. Information is not available on the company's website.</t>
  </si>
  <si>
    <t>(1) Heilan Home, "2018 Annual Report", http://www.hla.com.cn/uploads/20191217/2f559bc6552b3689392e7cf08f0ae2b1.pdf.</t>
  </si>
  <si>
    <t xml:space="preserve">(1) JD Sports states that its Ethical Code of Practice forms part of its contract with direct and indirect suppliers. The Ethical Code of Practice establishes its Code of Conduct standards, which refers to individual ILO core labor standards (i.e. non-discrimination, forced labor, child labor, and freedom of association and collective bargaining). </t>
  </si>
  <si>
    <t xml:space="preserve">(1) JD Sports (2019), "Modern Slavery Statement 2019", https://files.jdplc.com/pdf/modern-slavery-report.pdf, p. 1 &amp; 3. </t>
  </si>
  <si>
    <t xml:space="preserve">(1)-(2) Eclat Textile, "2018 Additional Disclosure," https://media.business-humanrights.org/media/documents/files/2018_KTC_AF_Additional_disclosure_Eclat.pdf. Accessed 6 March 2020.
Eclat Textile (undated), "Committee", eclat.com.tw/en/social_committee.php. Accessed 6 March 2020. </t>
  </si>
  <si>
    <t xml:space="preserve">(1)-(2) Not disclosed. Feng Tay reports that its Sustainable Manufacturing and Development Department conducts corporate responsibility affairs with the cooperation of General Affairs and Human Resources departments. However, it is unclear whether this department is responsible for implementing supply chain policies on forced labor and human trafficking. The company also does not disclose whether a board member or committee overseas its supply chain policies on forced labor and human trafficking. </t>
  </si>
  <si>
    <t>Feng Tay, "2018 Corporate Social Responsibility Report", http://www.fengtay.com/_en/02_envirn/05_download.aspx?eid=5, p. 3</t>
  </si>
  <si>
    <t>(1)-(2) Not disclosed. Information is not available on the company's website.</t>
  </si>
  <si>
    <t xml:space="preserve">Heilan Home (undated), "Investor Relations", http://www.hla.com.cn/Index/investor/member/role/1.html. Accessed 18 May 2020. </t>
  </si>
  <si>
    <t>(1) JD Sports (2019), "Modern Slavery Statement 2019", https://files.jdplc.com/pdf/modern-slavery-report.pdf, p. 15 &amp; 24.</t>
  </si>
  <si>
    <r>
      <t xml:space="preserve">(1)-(2) Not disclosed. Information is not available on the company's website.
</t>
    </r>
    <r>
      <rPr>
        <u/>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</si>
  <si>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t>Eclat Textile (undated), "Stakeholder Engagement", http://www.eclat.com.tw/en/social_stakeholder.php. Accessed 6 May 2020.
Eclat Textile, "2018 Additional Disclosure," https://media.business-humanrights.org/media/documents/files/2018_KTC_AF_Additional_disclosure_Eclat.pdf. Accessed 6 March 2020.</t>
  </si>
  <si>
    <r>
      <t xml:space="preserve">(1)-(2) Not disclosed. Although Feng Tay discloses that it is a member of the Sustainable Apparel Coalition, it does not state whether it actively participates in initiatives on forced labor and human trafficking. It also does not provide other examples of stakeholder engagements on forced labor and human trafficking. 
</t>
    </r>
    <r>
      <rPr>
        <u/>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</si>
  <si>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t>Feng Tay, "2018 Corporate Social Responsibility Report", http://www.fengtay.com/_en/02_envirn/05_download.aspx?eid=5, p. 19.</t>
  </si>
  <si>
    <t>(1)-(2) JD Sports (2019), "Modern Slavery Statement 2019", https://files.jdplc.com/pdf/modern-slavery-report.pdf, p. 13 &amp; 20.</t>
  </si>
  <si>
    <r>
      <t xml:space="preserve">(1) &amp; (4) Not disclosed. Information is not available on the company's website.
</t>
    </r>
    <r>
      <rPr>
        <u/>
        <sz val="11"/>
        <rFont val="Calibri"/>
        <family val="2"/>
        <scheme val="minor"/>
      </rPr>
      <t>Uyghur forced labor</t>
    </r>
    <r>
      <rPr>
        <sz val="11"/>
        <rFont val="Calibri"/>
        <family val="2"/>
        <scheme val="minor"/>
      </rPr>
      <t>: The company also does not disclose whether it sources from the Xinjiang Uyghur Autonomous Region.</t>
    </r>
  </si>
  <si>
    <r>
      <t xml:space="preserve">(1) &amp; (4) Not disclosed. Information is not available on the company's website.
</t>
    </r>
    <r>
      <rPr>
        <u/>
        <sz val="11"/>
        <rFont val="Calibri"/>
        <family val="2"/>
        <scheme val="minor"/>
      </rPr>
      <t>Uyghur forced labor</t>
    </r>
    <r>
      <rPr>
        <sz val="11"/>
        <rFont val="Calibri"/>
        <family val="2"/>
        <scheme val="minor"/>
      </rPr>
      <t>: The company does not disclose whether it sources from the Xinjiang Uyghur Autonomous Region.</t>
    </r>
  </si>
  <si>
    <t>Eclat Textile (undated), "Career", eclat.com.tw/en/social_career.php. Accessed 6 May 2020.
Eclat Textile, "2018 Additional Disclosure," https://media.business-humanrights.org/media/documents/files/2018_KTC_AF_Additional_disclosure_Eclat.pdf. Accessed 6 March 2020.</t>
  </si>
  <si>
    <t xml:space="preserve">(1) * JD Sports (2019), "Modern Slavery Statement 2019", https://files.jdplc.com/pdf/modern-slavery-report.pdf, p. 9.
(4) *JD Group (updated 26 March 2020), "Supply Chain", https://www.jdplc.com/world-transparency. Accessed 16 November 2020. </t>
  </si>
  <si>
    <r>
      <t xml:space="preserve">(1)-(2) Not disclosed. Information is not available on the company's website.
</t>
    </r>
    <r>
      <rPr>
        <u/>
        <sz val="11"/>
        <rFont val="Calibri"/>
        <family val="2"/>
        <scheme val="minor"/>
      </rPr>
      <t>Uyghur forced labor</t>
    </r>
    <r>
      <rPr>
        <sz val="11"/>
        <rFont val="Calibri"/>
        <family val="2"/>
        <scheme val="minor"/>
      </rPr>
      <t>: The company also does not disclose whether it identified risks of Uyghur forced labor in its supply chains.</t>
    </r>
  </si>
  <si>
    <t>Eclat Textile (undated), "Internal Audit", eclat.com.tw/en/social_audit.php. Accessed 6 May 2020.
Eclat Textile, "2018 Additional Disclosure," https://media.business-humanrights.org/media/documents/files/2018_KTC_AF_Additional_disclosure_Eclat.pdf. Accessed 6 March 2020.</t>
  </si>
  <si>
    <r>
      <t xml:space="preserve">(1)-(2) Not disclosed. Feng Tay states that it audits suppliers with the SHAPE (Safety, Health, Attitude of Management, People, Environment) evaluation and the Vendor Quality Audit. These audits help the company assess suppliers' corporate social responsibility practices. However, Feng Tay does not disclose whether it carries out risk assessments on forced labor in its supply chains. 
</t>
    </r>
    <r>
      <rPr>
        <u/>
        <sz val="11"/>
        <rFont val="Calibri"/>
        <family val="2"/>
        <scheme val="minor"/>
      </rPr>
      <t>Uyghur forced labor</t>
    </r>
    <r>
      <rPr>
        <sz val="11"/>
        <rFont val="Calibri"/>
        <family val="2"/>
        <scheme val="minor"/>
      </rPr>
      <t>: The company also does not disclose whether it identified risks of Uyghur forced labor in its supply chains.</t>
    </r>
  </si>
  <si>
    <t>(1)-(2) JD Sports (2019), "Modern Slavery Statement 2019", https://files.jdplc.com/pdf/modern-slavery-report.pdf, p. 10, 14-16.
(2) "Modern Slavery Statement 2019", p. 14, 16, &amp; 21.</t>
  </si>
  <si>
    <t xml:space="preserve">(2)-(3) Not disclosed. JD Sports mentions that it trains UK personnel on "Practical Steps for Procurement" as part of its modern slavery training. However, it does not provide further details about procurement practices in its supply chain. </t>
  </si>
  <si>
    <t>(2)-(3) JD Sports (2019), "Modern Slavery Statement 2019", https://files.jdplc.com/pdf/modern-slavery-report.pdf, p. 20</t>
  </si>
  <si>
    <t xml:space="preserve">(1) Not disclosed. Dick's does not disclose whether it integrates supplier requirements to adhere to the ILO core labor standards into contracts with suppliers. [Its human rights policy prohibits forced labor, child labor, and discrimination among its private brand manufacturing partners. It also refers to freedom of association but not to collective bargaining.] </t>
  </si>
  <si>
    <t xml:space="preserve">Dick's (1 October 2020), "Human Rights Policy," https://s23.q4cdn.com/425278312/files/csr/2019/files/Human_Rights_Policy_10_2020.pdf, pp. 1-3. </t>
  </si>
  <si>
    <t xml:space="preserve">(1) Not disclosed. The company discloses that suppliers are asked to follow the Code of Conduct as a part of its Supplier Agreement. However, it is unclear whether this code includes requirements for suppliers to adhere to the ILO core labor standards because it is not publicly available. The company also does not disclose the contract terms or language used. </t>
  </si>
  <si>
    <t>Feng Tay, "2018 Corporate Social Responsibility Report", http://www.fengtay.com/_en/02_envirn/05_download.aspx?eid=5, p. 19</t>
  </si>
  <si>
    <t>(1) JD Sports discloses that its Ethical Code of Practice forms part of its contracts with direct and indirect suppliers. It states that the Ethical Code of Practice establishes the Code of Conduct standards, which suppliers must commit to meeting as a condition for partnering with the company. Both the Ethical Code of Practice and the Code of Conduct refers to individual ILO core labor standards (i.e. forced labor, child labor, discrimination, and freedom of association and collective bargaining). However, the company does not disclose the contract terms or language.</t>
  </si>
  <si>
    <t xml:space="preserve">(1) *JD Sports (undated), "Ethical Code of Practice", https://files.jdplc.com/pdf/code-of-practice-2019.pdf, p. 4.
*JD Sports (2019), "Modern Slavery Statement 2019", https://files.jdplc.com/pdf/modern-slavery-report.pdf, p. 3 &amp; 5. </t>
  </si>
  <si>
    <t xml:space="preserve">(1) JD Sports' Code of Conduct states that "no worker/employee should pay for a job--the cost of the recruitment should be borne not by the worker, but by the employer." The company reports that the Code of Conduct applies to suppliers (also see 3.3). 
(2) The company's policy incorporates the Employer Pays Principle, stating that the employer rather than the worker must bear the costs of recruitment. 
JD Sports discloses that it identified recruitment fees as a supply chain risk in Turkey. It also states that it has ensured that recruitment agencies are registered with no fees in place for workers and that contracts are in place for all workers. In addition, it also mentions working to identify and protect home workers. However, this seems to refer to its own operations and the company does it does report on additional steps how it ensure that recruitment fees are repaid to workers in its supply chains and/or evidence that its suppliers have paid these fees. </t>
  </si>
  <si>
    <t>(1) JD Sports (2019), "Modern Slavery Statement 2019", https://files.jdplc.com/pdf/modern-slavery-report.pdf, p. 6.
(2) JD Sports (2019), "Modern Slavery Statement 2019", https://files.jdplc.com/pdf/modern-slavery-report.pdf, p. 16 &amp; 23.</t>
  </si>
  <si>
    <t xml:space="preserve">(1) &amp; (4) Not disclosed. Eclat Textile does not mention freedom of association or collective bargaining in its Human Rights Policy. It also does not disclose information on how it supports freedom of association in its supply chain. </t>
  </si>
  <si>
    <t xml:space="preserve">(1) &amp; (4) Not disclosed. Feng Tay states that it respects its employees' freedom of association and collective bargaining. However, it is unclear whether this policy applies to workers in its supply chain. The company also does not disclose how it supports freedom of association in its supply chain. </t>
  </si>
  <si>
    <t xml:space="preserve">(1) &amp; (4) Not disclosed. Although JD Sports reports freedom of association as a risk in its key sourcing countries, it does not disclose how it supports freedom of association for workers in its supply chain. </t>
  </si>
  <si>
    <t>JD Sports (2019), "Modern Slavery Statement 2019", https://files.jdplc.com/pdf/modern-slavery-report.pdf, p. 21.</t>
  </si>
  <si>
    <t>(1) Dick's (1 October 2020), "Human Rights Policy," https://s23.q4cdn.com/425278312/files/csr/2019/files/Human_Rights_Policy_10_2020.pdf.</t>
  </si>
  <si>
    <t xml:space="preserve">(1) &amp; (4) Not disclosed. Eclat Textile states that it has a Grievance Policy that allows employees to report on labor issues. It has also established a Complaints Box, a Sexual Harassment Hotline, and a HR Representative Service Hotline. However, the company does not disclose whether these channels are available to supply chain workers and their legitimate representatives. Further, it does not provide data about the practical application of its grievance mechanism. </t>
  </si>
  <si>
    <t xml:space="preserve">(1) &amp; (4) Not disclosed. Feng Tay provides an email address for suppliers to contact on its website. It also states that it has a General Manager Mailbox as well as the Grievance and Suggestion System for employees. However, the company does not disclose whether these channels are available to supply chain workers and their legitimate representatives to report forced labor issues. </t>
  </si>
  <si>
    <t>Feng Tay (undated), "Stakeholder Communication", http://www.fengtay.com/_en/05_contact/03_stackholder.aspx. Accessed 6 May 2020.</t>
  </si>
  <si>
    <t>(1) &amp; (4) Not disclosed. Information is not available on the company's website.</t>
  </si>
  <si>
    <t>(1) JD Sports (2019), "Modern Slavery Statement 2019", https://files.jdplc.com/pdf/modern-slavery-report.pdf, p. 20 &amp; 22.
JD Sports (undated), "Whistleblowing Policy", https://files.jdplc.com/pdf/whistleblowing-policy.pdf, p. 2, 3-4.</t>
  </si>
  <si>
    <t>(1) Not disclosed. Dick's discloses several methods for reporting suspected violations of its Human Rights Policy, which refers to the ILO core labor standards (see column DD). The company states that it will investigate and react to every report. However, it is unclear whether supply chain workers can access and use the grievance mechanism and the remedy process because the URL for the Ethics Hotline appears to be a private site. The company does not provide information on its process for responding to complaints or allegations.</t>
  </si>
  <si>
    <t>Eclat Textile (undated), "Sustainability and Environment", http://www.eclat.com.tw/en/social_environmental.php. Accessed 6 May 2020.
Eclat Textile, "2018 Additional Disclosure," https://media.business-humanrights.org/media/documents/files/2018_KTC_AF_Additional_disclosure_Eclat.pdf. Accessed 6 March 2020.</t>
  </si>
  <si>
    <t>Heilan Group (undated), "Thinking of society &amp; environment", http://www.heilan.com.cn/en/duty/think. Accessed 6 May 2020.</t>
  </si>
  <si>
    <t>(1) JD Sports (2019), "Modern Slavery Statement 2019", https://files.jdplc.com/pdf/modern-slavery-report.pdf, p. 23-24.</t>
  </si>
  <si>
    <t>A(2)-C(1) Not disclosed.</t>
  </si>
  <si>
    <t>A(2) JD Sports (2019), "Modern Slavery Statement 2019", https://files.jdplc.com/pdf/modern-slavery-report.pdf, p. 23-24.
C(1) JD Sports (2019), "Modern Slavery Statement 2019", https://files.jdplc.com/pdf/modern-slavery-report.pdf, p. 11.</t>
  </si>
  <si>
    <t>Levi Strauss (2019), "Annual Report", https://s23.q4cdn.com/172692177/files/doc_financials/2019/q4/368cd1ba-91b2-4f9e-80e9-d7d9879883fc.pdf, p. 28.</t>
  </si>
  <si>
    <t>Li Ning (2019), "Annual Report", https://doc.irasia.com/listco/hk/lining/annual/ar228227-e02331.pdf, p. 11.</t>
  </si>
  <si>
    <t>Lojas Renner, "Annual Report 2019", https://api.mziq.com/mzfilemanager/v2/d/13154776-9416-4fce-8c46-3e54d45b03a3/18ee5ba1-471f-a8b3-32f0-8d42b7057919?origin=1, p. 12-13.</t>
  </si>
  <si>
    <t>*Moncler (22 June 2020), "Modern Slavery Statement 2019", https://www.monclergroup.com/wp-content/uploads/2016/07/Moncler-MSA-2019_ENG.pdf, p. 4.</t>
  </si>
  <si>
    <t>Not disclosed. Relevant information is not availabe on company's website.</t>
  </si>
  <si>
    <t>Levi Strauss (28 March 2019), "UK Modern Slavery Act Statement", https://www.levistrauss.com/wp-content/uploads/2019/03/UK-Modern-Slavery-Act_2019.pdf.</t>
  </si>
  <si>
    <t>Li Ning (2019), "Environmental, Social and Governance Report", http://ir.lining.com/en/csr/csr_reports/csr_report_2019.pdf.</t>
  </si>
  <si>
    <t xml:space="preserve">Lojas Renner states that it will create risk matrices for one more level of the business value chain, looking at four risk factors: Constitutional Rights, Occupation Health and Safety, Worker Rights, and Company Formalization. The company also states it will audit dying, fabric printing, and denim weaving (tier 3) by 2020.  </t>
  </si>
  <si>
    <t>Lojas Renner, "Annual Report 2019", https://api.mziq.com/mzfilemanager/v2/d/13154776-9416-4fce-8c46-3e54d45b03a3/18ee5ba1-471f-a8b3-32f0-8d42b7057919?origin=1, p. 38.</t>
  </si>
  <si>
    <t>Macy's states on its website that it is directing all of Macy's private brand factories to use Sustainable Apparel Coalition Higg Index tools by 2025. It discloses that suppliers are asked to use the Higg Index Facility Environmental Module and Facility Social and Labor Module. [Although the Higg Brand &amp; Retail Module assesses 16 social impact factors, including forced labor or human trafficking, it is unclear whether the Facility Social and Labor Module covers these areas.]</t>
  </si>
  <si>
    <t xml:space="preserve">Macy's (undated), "Sustainability Approach", https://www.macysinc.com/sustainability. Accessed 12 Nov 2020. 
Macy's (undated), "Operations", https://www.macysinc.com/sustainability/sustainability. Accessed 12 Nov 2020. </t>
  </si>
  <si>
    <t>Levi Strauss publishes its UK MSA on its UK website and on its global company website.</t>
  </si>
  <si>
    <t xml:space="preserve">Moncler publishes its UK MSA on its corporate website. </t>
  </si>
  <si>
    <t>Moncler (22 June 2020), "Modern Slavery Statement 2019", https://www.monclergroup.com/wp-content/uploads/2016/07/Moncler-MSA-2019_ENG.pdf.</t>
  </si>
  <si>
    <t>Levi Strauss publishes its CTSCA on its US website and global company website.</t>
  </si>
  <si>
    <t>Levi Strauss (undated), "California Transparency in Supply Chains Act", https://www.levistrauss.com/wp-content/uploads/2019/03/CaliforniaTransparency-in-Supply-Chains-Act.pdf.</t>
  </si>
  <si>
    <t xml:space="preserve">Macy's publishes its California Transparency in Supply Chains Act statement on its website. </t>
  </si>
  <si>
    <t>Macy's (undated), "Macy's Inc. California Transparency in Supply Chains Act", https://www.macysinc.com/about/policies/human-trafficking-statement. Accessed 15 July 2020.</t>
  </si>
  <si>
    <t xml:space="preserve">Lojas Renner, "Annual Report 2019", https://api.mziq.com/mzfilemanager/v2/d/13154776-9416-4fce-8c46-3e54d45b03a3/18ee5ba1-471f-a8b3-32f0-8d42b7057919?origin=1. </t>
  </si>
  <si>
    <t>Macy's, "2018 Sustainability Report", https://content-az.equisolve.net/_5e43b80de070913581cb00433b3a8a57/macysinc/db/446/5696/pdf/Macy%27s+2018+Sustainability+Report.pdf.</t>
  </si>
  <si>
    <t>(1) Li Ning (2019), "Supplier Corporate Social Responsibility Management Manual", http://ir.lining.com/en/csr/csr_reports/scsrmm_190826.pdf, p. 6-7.</t>
  </si>
  <si>
    <t xml:space="preserve">(1) Lojas Renner discloses its supplier code of conduct, which refers to individual ILO core labor standards (i.e. child labor, forced labor, discrimination, and freedom of association and collective bargaining). </t>
  </si>
  <si>
    <t>(1) Lojas Renner (undated), "Code of Conduct for Suppliers", https://www.lojasrennersa.com.br/conteudo/code-of-conduct-for-supliers.pdf.</t>
  </si>
  <si>
    <t>(1) Macy's (undated), "Supplier Code of Conduct", https://macysnet.com/MDOCWeb/documents.aspx?document=Vendor%20Standards%20-%20Code%20of%20Conduct. Accessed 15 July 2020.</t>
  </si>
  <si>
    <t>(1) Moncler (November 2016), "Moncler Supplier Code of Conduct", https://www.monclergroup.com/wp-content/uploads/2018/07/Moncler-DNF2019-ENG-DP.pdf, p. 2, 4-5.</t>
  </si>
  <si>
    <t>(1) Li Ning (2019), "Supplier Corporate Social Responsibility Management Manual", http://ir.lining.com/en/csr/csr_reports/scsrmm_190826.pdf, p. 11 &amp; 19.
(2) Li &amp; Ning (2019),  "Environmental, Social and Governance Report", http://ir.lining.com/en/csr/csr_reports/csr_report_2019.pdf, p. 1.</t>
  </si>
  <si>
    <t>(1) Macy's (undated), "Macy's Inc. California Transparency in Supply Chains Act", https://www.macysinc.com/about/policies/human-trafficking-statement. Accessed 15 July 2020. 
Macy's, "2018 Sustainability Report", https://content-az.equisolve.net/_5e43b80de070913581cb00433b3a8a57/macysinc/db/446/5696/pdf/Macy%27s+2018+Sustainability+Report.pdf, p. 7.
(2) Macy's, "2018 Sustainability Report", https://content-az.equisolve.net/_5e43b80de070913581cb00433b3a8a57/macysinc/db/446/5696/pdf/Macy%27s+2018+Sustainability+Report.pdf, p. 7.</t>
  </si>
  <si>
    <t>(1) Not disclosed. Although Moncler states that "experts in charge of external production sites...are informed about...ethical, social and environmental issues", it does not disclose whether a committee, team, program, or officer is responsible for implementing its supply chain policies on forced labor and human trafficking.
(2) Not disclosed. Although Moncler discloses that it has a Control, Risks and Sustainability Committee, composed of three non-executive independent board members, it is unclear whether this committee oversees supply chain policies on forced labor and human trafficking.</t>
  </si>
  <si>
    <t>(1) Moncler (22 June 2020), "Modern Slavery Statement 2019", https://www.monclergroup.com/wp-content/uploads/2016/07/Moncler-MSA-2019_ENG.pdf, p. 5. 
(2) Moncler, "Consolidated Non-financial Statement 2019", https://www.monclergroup.com/wp-content/uploads/2018/07/Moncler-DNF2019-ENG-DP.pdf, p. 44</t>
  </si>
  <si>
    <t>(1)-(2) Li Ning (2019), "Supplier Corporate Social Responsibility Management Manual", http://ir.lining.com/en/csr/csr_reports/scsrmm_190826.pdf.</t>
  </si>
  <si>
    <t xml:space="preserve">(2) Macy's (undated), "Product Sourcing", https://www.macysinc.com/sustainability/product-sourcing. Accessed 15 July 2020. 
Macy's (undated), "Operations", https://www.macysinc.com/sustainability/sustainability. Accessed 15 July 2020. </t>
  </si>
  <si>
    <r>
      <t xml:space="preserve">(1)-(2) Not disclosed. Moncler states that it joined a call to action promoted by the ILO in support of the garment industry supply chains. Under the statement, the company promises to fulfill terms and payment methods, provide economic support activities for vulnerable actors in the supply chain, and monitoring compliance with principles outlined in the Code of Ethics and Supplier Code of Conduct. However, Moncler does not disclose active participation in stakeholder engagements on forced labor and human trafficking. 
</t>
    </r>
    <r>
      <rPr>
        <b/>
        <sz val="11"/>
        <rFont val="Calibri"/>
        <family val="2"/>
        <scheme val="minor"/>
      </rPr>
      <t>Uyghur forced labor</t>
    </r>
    <r>
      <rPr>
        <sz val="11"/>
        <rFont val="Calibri"/>
        <family val="2"/>
        <scheme val="minor"/>
      </rPr>
      <t>: Moncler also does not disclose how it works with relevant groups to prevent and remediate Uyghur forced labor.</t>
    </r>
  </si>
  <si>
    <t>(1)-(2) Moncler (undated), "COVID-19: Call to Action in the garment industry", https://www.monclergroup.com/wp-content/uploads/2016/07/COVID-19-Call-to-action-in-the-garment-industry_ENG.pdf.</t>
  </si>
  <si>
    <t xml:space="preserve">(1) &amp; (4) Levi Strauss (November 2019), "Levi Strauss &amp; Co. Factory List", https://www.levistrauss.com/wp-content/uploads/2020/03/Levi-Strauss-Co-Factory-Mill-List-November-2019.pdf. </t>
  </si>
  <si>
    <t>(1) &amp; (4) Li Ning (2019),  "Environmental, Social and Governance Report", http://ir.lining.com/en/csr/csr_reports/csr_report_2019.pdf.
Li Ning, "Annual Report 2019", https://doc.irasia.com/listco/hk/lining/annual/ar228227-e02331.pdf, p. 59, 155.</t>
  </si>
  <si>
    <t xml:space="preserve">(1) Moncler (22 June 2020), "Modern Slavery Statement 2019", https://www.monclergroup.com/wp-content/uploads/2016/07/Moncler-MSA-2019_ENG.pdf, p. 3.
Moncler (13 July 2020), "Consolidated Non Financial Statement 2019", https://www.monclergroup.com/wp-content/uploads/2018/07/Moncler-DNF2019-ENG-DP.pdf, p. 108, 110. </t>
  </si>
  <si>
    <r>
      <t xml:space="preserve">(1)-(2) Not disclosed. Li Ning states that it conducts supplier assessments that include auditing factories on forced labor. However, the company does not disclose whether these assessments incorporate human rights supply chain risks or impact assessments on forced labor risks. It also does not provide details on forced labor risks identified in different tiers of its supply chains. 
</t>
    </r>
    <r>
      <rPr>
        <b/>
        <sz val="11"/>
        <rFont val="Calibri"/>
        <family val="2"/>
        <scheme val="minor"/>
      </rPr>
      <t>Uyghur forced labor</t>
    </r>
    <r>
      <rPr>
        <sz val="11"/>
        <rFont val="Calibri"/>
        <family val="2"/>
        <scheme val="minor"/>
      </rPr>
      <t xml:space="preserve">: Li Ning also does not disclose whether it identified risks of Uyghur forced labor in its supply chains. </t>
    </r>
  </si>
  <si>
    <t>(1)-(2) Li Ning (2019), "Supplier Corporate Social Responsibility Management Manual", http://ir.lining.com/en/csr/csr_reports/scsrmm_190826.pdf, p. 15-16.</t>
  </si>
  <si>
    <t xml:space="preserve">(1) Macy's, "2018 Sustainability Report", https://content-az.equisolve.net/_5e43b80de070913581cb00433b3a8a57/macysinc/db/446/5696/pdf/Macy%27s+2018+Sustainability+Report.pdf, p. 10.
(2) Macy's (undated), "Eliminating Forced Labor", https://www.macysinc.com/sustainability/product-sourcing. Accessed 16 November 2020. </t>
  </si>
  <si>
    <r>
      <t xml:space="preserve">(1)-(2) Not disclosed. Moncler states that it conducts supplier assessments that focus on issues related to workers' rights, health and safety, and the environment. However, it does not disclose whether these assessments involve human rights supply chain risks or impact assessments that include forced labor risks. It also does not disclose details on forced labor risks in its supply chains. 
</t>
    </r>
    <r>
      <rPr>
        <b/>
        <sz val="11"/>
        <rFont val="Calibri"/>
        <family val="2"/>
        <scheme val="minor"/>
      </rPr>
      <t>Uyghur forced labor</t>
    </r>
    <r>
      <rPr>
        <sz val="11"/>
        <rFont val="Calibri"/>
        <family val="2"/>
        <scheme val="minor"/>
      </rPr>
      <t>: Moncler also does not disclose whether it identified risks of Uyghur forced labor in its supply chains.</t>
    </r>
  </si>
  <si>
    <t>(1)-(2) Moncler (22 June 2020), "Modern Slavery Statement 2019", https://www.monclergroup.com/wp-content/uploads/2016/07/Moncler-MSA-2019_ENG.pdf, p. 5.</t>
  </si>
  <si>
    <t>(2)-(3) Li &amp; Ning (2019),  "Environmental, Social and Governance Report", http://ir.lining.com/en/csr/csr_reports/csr_report_2019.pdf.</t>
  </si>
  <si>
    <t>(2)-(3) Not disclosed. 
[Turkmenistan/Uzbekistan cotton: Macy's states that it prohibits Macy's Private Brand suppliers from sourcing cotton from Uzbekistan and Turkmenistan due to forced labour issues.]</t>
  </si>
  <si>
    <t xml:space="preserve">(2)-(3) Macy's (undated), "Eliminating Forced Labor", https://www.macysinc.com/sustainability/product-sourcing. Accessed 16 November 2020. </t>
  </si>
  <si>
    <t>(1)-(2) Moncler (November 2016), "Moncler Supplier Code of Conduct", https://www.monclergroup.com/wp-content/uploads/2018/07/Moncler-DNF2019-ENG-DP.pdf</t>
  </si>
  <si>
    <t>(1) Levi Strauss (28 March 2019), "UK Modern Slavery Act Statement", https://www.levistrauss.com/wp-content/uploads/2019/03/UK-Modern-Slavery-Act_2019.pdf.
Levi Strauss (November 2017), "2017 Sustainability Guidebook", https://www.levistrauss.com/wp-content/uploads/2019/02/Sustainability-Guidebook_UPDATE_Feb19.pdf, p. 17-18.</t>
  </si>
  <si>
    <t>(1) Li Ning (2019), "Supplier Corporate Social Responsibility Management Manual", http://ir.lining.com/en/csr/csr_reports/scsrmm_190826.pdf.</t>
  </si>
  <si>
    <t>(1) Macy's states that suppliers must adhere to its supplier code of conduct, which refers to individual ILO core labor standards. It further discloses that adherence to the supplier code of conduct is included in its Vendor Standards and Purchase Order Terms and Conditions. By accepting the purchase order, suppliers confirm their understanding and agreement to the standards set forth in the supplier code of conduct. Macy's also discloses that human trafficking and modern slavery verbiage is included in the Master Contract with Macy's private brand suppliers and certain Bloomingdale's private brand suppliers. However it does not disclose the contract terms or language used.</t>
  </si>
  <si>
    <t xml:space="preserve">(1) Macy's (undated), "Macy's Inc. California Transparency in Supply Chains Act", https://www.macysinc.com/about/policies/human-trafficking-statement. Accessed 15 July 2020. </t>
  </si>
  <si>
    <t>(1) Moncler states that all suppliers are asked to bind themselves contractually to respecting the Supplier Code of Conduct, which refers to individual ILO core labor standards. It further states that any violation of the principles set out in the document constitutes a breach of contract. However it does not disclose the contract terms or language used.</t>
  </si>
  <si>
    <t>(1) Moncler (22 June 2020), "Modern Slavery Statement 2019", https://www.monclergroup.com/wp-content/uploads/2016/07/Moncler-MSA-2019_ENG.pdf, p. 4.</t>
  </si>
  <si>
    <t>(1)-(2) Not disclosed. Li Ning's website does not provide information about its recruitment fee policies for workers in its supply chains.</t>
  </si>
  <si>
    <t>(1)-(2) Li &amp; Ning (2019),  "Environmental, Social and Governance Report", http://ir.lining.com/en/csr/csr_reports/csr_report_2019.pdf.</t>
  </si>
  <si>
    <t>(1) Not disclosed. Macy's states that it signed the Commitment to Responsible Recruitment, which states that no workers will pay for their jobs. However, it does not disclose whether employers are responsible for paying recruitment fees and it does not appear to incorporate this into its supplier code or another formal policy, or otherwise how it communicates this commitment.
(2) Not disclosed.</t>
  </si>
  <si>
    <t xml:space="preserve">(1) Macy's (undated), "Product Sourcing", https://www.macysinc.com/sustainability/product-sourcing. Accessed 15 July 2020. </t>
  </si>
  <si>
    <t xml:space="preserve">(1) &amp; (4) Not disclosed. Li Ning states that suppliers must respect "the right of employees to form and join a trade union and engage in collective negotiation." However, it does not disclose how it has worked with unions or improved freedom of association for workers in its supply chains. </t>
  </si>
  <si>
    <t>(1) &amp; (4) Li Ning (2019), "Supplier Corporate Social Responsibility Management Manual", http://ir.lining.com/en/csr/csr_reports/scsrmm_190826.pdf, p. 7.</t>
  </si>
  <si>
    <t>(1) &amp; (4) Macy's, "2018 Sustainability Report", https://content-az.equisolve.net/_5e43b80de070913581cb00433b3a8a57/macysinc/db/446/5696/pdf/Macy%27s+2018+Sustainability+Report.pdf.</t>
  </si>
  <si>
    <t>(1) &amp; (4) Moncler (22 June 2020), "Modern Slavery Statement 2019", https://www.monclergroup.com/wp-content/uploads/2016/07/Moncler-MSA-2019_ENG.pdf</t>
  </si>
  <si>
    <t>(1) Levi Strauss (November 2017), "2017 Sustainability Guidebook", https://www.levistrauss.com/wp-content/uploads/2019/02/Sustainability-Guidebook_UPDATE_Feb19.pdf, p. 20.</t>
  </si>
  <si>
    <t xml:space="preserve">(1) Not disclosed. Li Ning states that it assesses suppliers on whether they have an appeal or compliance mechanism for employees. The company also discloses the email addresses for the group's Chairman, Independent Director, and Vice Presidents to report complaints. However, it is unclear whether this channel is available only for anti-corruption and anti-bribery complaints.
(4) Not disclosed. </t>
  </si>
  <si>
    <t>(1) &amp; (4) Li Ning (2019), "Supplier Corporate Social Responsibility Management Manual", http://ir.lining.com/en/csr/csr_reports/scsrmm_190826.pdf, p. 5.</t>
  </si>
  <si>
    <t>(1) Lojas Renner states that suppliers are responsible for disclosing the existence of its whistleblowing channel to all employees and sub-contractors. To ensure suppliers are taking such action, the company discloses that it evaluates whether suppliers have the code of conduct displayed at the workplace and whether they have disseminated the code to their contractors. Lojas Renner further reports that complaints can be made by employees and persons external to the organization and that it guarantees impartiality, privacy, and anonymity in the process. Contact information for the whistleblowing channels is listed in the company's supplier code of conduct which addresses forced labor. 
(4) Not disclosed.</t>
  </si>
  <si>
    <t>(1) Lojas Renner, "Annual Report 2019", https://api.mziq.com/mzfilemanager/v2/d/13154776-9416-4fce-8c46-3e54d45b03a3/18ee5ba1-471f-a8b3-32f0-8d42b7057919?origin=1, p. 37.
Lojas Renner (undated), "Code of Conduct for Suppliers", https://www.lojasrennersa.com.br/conteudo/code-of-conduct-for-supliers.pdf, p. 10 &amp; 13.</t>
  </si>
  <si>
    <t xml:space="preserve">(1) &amp; (4) Not disclosed. Although Macy's states that it has established an ethics hotline for suppliers, it does not disclose whether this channel is available for supply chain workers and their legitimate representatives to report labor conditions to an impartial entity. The company also does not disclose data on the practical operation of the mechanism. </t>
  </si>
  <si>
    <t>(1) &amp; (4) Macy's, "2018 Sustainability Report", https://content-az.equisolve.net/_5e43b80de070913581cb00433b3a8a57/macysinc/db/446/5696/pdf/Macy%27s+2018+Sustainability+Report.pdf, p. 40.</t>
  </si>
  <si>
    <t>(1) Moncler (22 June 2020), "Modern Slavery Statement 2019", https://www.monclergroup.com/wp-content/uploads/2016/07/Moncler-MSA-2019_ENG.pdf, p. 5.
(4) Moncler, "Consolidated Non-financial Statement 2019", https://www.monclergroup.com/wp-content/uploads/2018/07/Moncler-DNF2019-ENG-DP.pdf,  p. 49.</t>
  </si>
  <si>
    <t>(1) Levi Strauss (November 2017), "2017 Sustainability Guidebook", https://www.levistrauss.com/wp-content/uploads/2019/02/Sustainability-Guidebook_UPDATE_Feb19.pdf, p. 17.</t>
  </si>
  <si>
    <t>(1) Not disclosed. Li Ning states that if major risks are found in assessments for new suppliers, they are required to correct the issues before restarting the induction procedure. However, the company does not provide additional details on the process for handling potential complaints and violations of policies on forced labor and human trafficking in its supply chains. It also does not disclose examples of outcomes of its remedy process in practice.</t>
  </si>
  <si>
    <t>(1) Li Ning (2019), "Supplier Corporate Social Responsibility Management Manual", http://ir.lining.com/en/csr/csr_reports/scsrmm_190826.pdf, p. 13.</t>
  </si>
  <si>
    <t>(1) Not disclosed. Macy's states that it will investigate any reports alleging human trafficking and slavery in the supply chain. It further states that non-compliance may lead to termination of the business relationship with a supplier. However, it does not provide details about its process for responding to reported complaints and violations of policies on forced labor and human trafficking.</t>
  </si>
  <si>
    <t>(1) Moncler, "Consolidated Non-financial Statement 2019", https://www.monclergroup.com/wp-content/uploads/2018/07/Moncler-DNF2019-ENG-DP.pdf.</t>
  </si>
  <si>
    <t>C(1) Li Ning (2019), "Supplier Corporate Social Responsibility Management Manual", http://ir.lining.com/en/csr/csr_reports/scsrmm_190826.pdf, p. 18-19.</t>
  </si>
  <si>
    <t>A(2) Not disclosed. Macy's states that based on audit results, it allowed one supplier to "remain active for production, pending corrective action and specialized remediation." However, it does not disclose examples of outcomes of its remedy process for supply chain workers. 
C(1) Not disclosed.</t>
  </si>
  <si>
    <t>A(2) Macy's, "2018 Sustainability Report", https://content-az.equisolve.net/_5e43b80de070913581cb00433b3a8a57/macysinc/db/446/5696/pdf/Macy%27s+2018+Sustainability+Report.pdf, p. 13.</t>
  </si>
  <si>
    <t xml:space="preserve">A(2)-C(1) Not disclosed. </t>
  </si>
  <si>
    <t xml:space="preserve">The New York Times (28 July 2020), "A Close Look at a Fashion Supply Chain Is Not Pretty", https://www.nytimes.com/2020/07/28/style/malaysia-forced-labor-garment-workers.html. Accessed 16 November 2020. </t>
  </si>
  <si>
    <t xml:space="preserve">ABC-Mart (February 2019), "Factbook ABC-Mart, Inc. for the fiscal year ended February 28, 2019", https://www.abc-mart.co.jp/ir/pdf/2019/1902_factbook_eng.pdf. </t>
  </si>
  <si>
    <t>Muji (31 August 2019), "Ryohin Keikaku Group Modern Slavery Statement", https://ryohin-keikaku.jp/csr/modern_slavery_act/mss_2019_en.pdf, p. 1.</t>
  </si>
  <si>
    <t>Deckers, "Corporate Responsibility Report  2019", https://www.deckers.com/sites/default/files/images/responsibility/Deckers_CR_Report_2019a1.pdf.</t>
  </si>
  <si>
    <t>Muji (31 August 2019), "Ryohin Keikaku Group Modern Slavery Statement", https://ryohin-keikaku.jp/csr/modern_slavery_act/mss_2019_en.pdf.</t>
  </si>
  <si>
    <t xml:space="preserve">Shimamura (undated), "CSR活動", https://www.shimamura.gr.jp/company/csr/detail.php#csr01. Accessed 28 April 2020. </t>
  </si>
  <si>
    <t>Deckers (undated), "Deckers Public Statement for UK Modern Slavery Act 2015 (Transparency in
Supply Chains)", http://www.deckers.com/sites/default/files/pdf/UK%20Slavery%20Act%20Statement.pdf.</t>
  </si>
  <si>
    <t>Deckers (undated), "Deckers Public Statement for SB 657", http://www.deckers.com/sites/default/files/pdf/CA%20Supply%20Chains%20Act%20Statement.pdf.</t>
  </si>
  <si>
    <t xml:space="preserve">Deckers publishes its CTSCA statement on its website. </t>
  </si>
  <si>
    <t xml:space="preserve">Deckers publishes its UK MSA statementon its website. </t>
  </si>
  <si>
    <t>Muji publishes its UK MSA statement on its website.</t>
  </si>
  <si>
    <r>
      <t xml:space="preserve">(1) Not disclosed. </t>
    </r>
    <r>
      <rPr>
        <sz val="11"/>
        <rFont val="Calibri (Body)"/>
      </rPr>
      <t>[</t>
    </r>
    <r>
      <rPr>
        <sz val="11"/>
        <rFont val="Calibri"/>
        <family val="2"/>
        <scheme val="minor"/>
      </rPr>
      <t>ABC Mart's Code of Conduct is published on its Japanese website, but it does not mention the ILO core labor standards or explicitly refer to them (i.e. discrimination, child labor, freedom of association and collective bargaining, and forced labor). It is thus unclear whether the company requires suppliers to respect the ILO core labor standards.</t>
    </r>
    <r>
      <rPr>
        <sz val="11"/>
        <rFont val="Calibri (Body)"/>
      </rPr>
      <t>]</t>
    </r>
  </si>
  <si>
    <t>(1) Deckers (undated), "Ethical Supply Chain
Supplier Code of Conduct", https://www.deckers.com/sites/default/files/pdf/Ethical%20Supply%20Chain%20Supplier%20Code%20of%20Conduct.pdf, p. 1-2.</t>
  </si>
  <si>
    <t xml:space="preserve">(1) Not disclosed. ABC-Mart's website does not state whether it has a committee, team, program, or officer responsible for the implementation of its supply chain policies that address forced labor and human trafficking.
(2) Not disclosed. ABC-Mart's website does not state whether it has tasked a board member or committee with oversight of its supply chain policies that address forced labor and human trafficking. </t>
  </si>
  <si>
    <r>
      <t xml:space="preserve">(1)-(2) Not disclosed. ABC-Mart's website does not provide examples of stakeholder engagements on forced labor and human trafficking.
</t>
    </r>
    <r>
      <rPr>
        <u/>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</si>
  <si>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t xml:space="preserve">ABC-Mart (undated), "ABC-Martの強み", https://www.abc-mart.co.jp/ir/tsuyomi.html. Accessed 14 April 2020. </t>
  </si>
  <si>
    <r>
      <t xml:space="preserve">(1)-(2) Not disclosed. Shimamura's website does not provide examples of stakeholder engagements on forced labor and human trafficking in its supply chain.
</t>
    </r>
    <r>
      <rPr>
        <u/>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</si>
  <si>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r>
      <t xml:space="preserve">(1)-(2) Not disclosed. ABC-Mart's website does not provide information about risk assessments on forced labor in its supply chains.
</t>
    </r>
    <r>
      <rPr>
        <u/>
        <sz val="11"/>
        <rFont val="Calibri"/>
        <family val="2"/>
        <scheme val="minor"/>
      </rPr>
      <t>Uyghur forced labor</t>
    </r>
    <r>
      <rPr>
        <sz val="11"/>
        <rFont val="Calibri"/>
        <family val="2"/>
        <scheme val="minor"/>
      </rPr>
      <t>: The company also does not disclose whether it identified risks of Uyghur forced labor in its supply chains.</t>
    </r>
  </si>
  <si>
    <t xml:space="preserve">(1) Not disclosed. The company does not provide English language disclosure. [ABC-Mart's website does not provide information about supplier contracts.] </t>
  </si>
  <si>
    <t xml:space="preserve">(1) Deckers states that its Ethical Supply Chain Supplier Code of Conduct is integrated in the Manufacturing Agreement signed with each factory. The Supplier Code of Conduct explicitly refers to the ILO core labor standards (see column R). However, the company does not publicly disclose the contract language used in its manufacturing agreements. </t>
  </si>
  <si>
    <t xml:space="preserve">(1) Deckers (undated), "Deckers Public Statement for SB 657", http://www.deckers.com/sites/default/files/pdf/CA%20Supply%20Chains%20Act%20Statement.pdf. </t>
  </si>
  <si>
    <t xml:space="preserve">(1)-(2) Not disclosed. ABC-Mart's website does not provide information on recruitment fees in its supply chain. </t>
  </si>
  <si>
    <t xml:space="preserve">(1)-(2) Not disclosed. Shimamura's website does not provide information on its recruitment fee policy for workers in its supply chain. </t>
  </si>
  <si>
    <t>(1) &amp; (4) Not disclosed. Deckers states that its business partners must respect freedom of association and collective bargaining. However, it does not provide information on how it supports freedom of association for workers in its supply chains.</t>
  </si>
  <si>
    <t>Deckers (undated), "Ethical Supply Chain Supplier Code of Conduct", https://www.deckers.com/sites/default/files/pdf/Ethical%20Supply%20Chain%20Supplier%20Code%20of%20Conduct.pdf.</t>
  </si>
  <si>
    <t xml:space="preserve">(1) &amp; (4) Not disclosed. The company does not provide English language disclosure. [Although Shimamura mentions freedom of association in its code of conduct for business partners, it does not provide information on how it supports freedom of association for workers in its supply chain.] </t>
  </si>
  <si>
    <t>A(1) Not disclosed.</t>
  </si>
  <si>
    <t>yes (footwear)</t>
  </si>
  <si>
    <t xml:space="preserve">The company states that its published list of first-tier suppliers "account[s] for more than 90% of [its] global volume of product manufactured annually."
Asics (June 2019), "Modern Slavery Statement", https://www.asics.com/on/demandware.static/-/Sites-asics-us-Library/default/FY2019_Statement_Modern_Slavery_V2020_2.pdf. </t>
  </si>
  <si>
    <t>Under Armour discloses targets for 2020 including to establish a "cross-functional Human Rights Working Group to support policy development", finalize and publish its Migrant Labor Policy, and deploy its e-learning on its Supplier Code of Conduct across its entire workforce.</t>
  </si>
  <si>
    <t>Under Armour, "Modern Slavery Statement 2020", https://about.underarmour.com/sites/default/files/2020-06/Executed-2020%20UA%20UK%20Retail%20%20UA%20UK%20Limited%20Modern%20Slavery%20Statement_Posted.pdf, p. 13.</t>
  </si>
  <si>
    <t>It has a joint statement under the California Transparency in Supply Chains Act, the UK Modern Slavery Act and the Australia Modern Slavery Act. It has published two previous UK Modern Slavery Act statements.</t>
  </si>
  <si>
    <t xml:space="preserve">Asics (June 2019), "Modern Slavery Statement", https://www.asics.com/on/demandware.static/-/Sites-asics-us-Library/default/FY2019_Statement_Modern_Slavery_V2020_2.pdf. </t>
  </si>
  <si>
    <t>Capri has published one joint statement on the UK Modern Slavery Act and the California Transparency in Supply Chains Act.</t>
  </si>
  <si>
    <t xml:space="preserve">Capri, "Supply Chain Disclosure", http://www.capriholdings.com/resources/supply-chain-disclosure/default.aspx. Accessed 13 August 2020. </t>
  </si>
  <si>
    <t>TJX has published three joint UK Modern Slavery Act and California Transparency in Supply Chains statements.</t>
  </si>
  <si>
    <t>TJX (October 2019), "2019 Global Corporate Responsibility Report", https://www.tjx.com/docs/default-source/corporate-responsibility/tjx-2019-global-corporate-responsibility-report.pdf, p. 80.</t>
  </si>
  <si>
    <t>Under Armour has published three UK Modern Slavery Act statements and one joint UK Modern Slavery Act and California Transparency in Supply Chains Act statements. Its most recent joint statement is dated 19 June 2020.</t>
  </si>
  <si>
    <t>Under Armour, "Modern Slavery Statement 2020", https://about.underarmour.com/sites/default/files/2020-06/Executed-2020%20UA%20UK%20Retail%20%20UA%20UK%20Limited%20Modern%20Slavery%20Statement_Posted.pdf.</t>
  </si>
  <si>
    <t>It has a joint statement under the California Transparency in Supply Chains Act, the UK Modern Slavery Act and the Australia Modern Slavery Act. It has published one previous California Transparency in Supply Chains Act statement.</t>
  </si>
  <si>
    <t>Under Armour has published one California Transparency in Supply Chains Act disclosures and one joint UK Modern Slavery Act and California Transparency in Supply Chains Act statements. Its most recent joint statement is dated 19 June 2020.</t>
  </si>
  <si>
    <t xml:space="preserve">Asics (June 2019), "Modern Slavery Statement," https://www.asics.com/on/demandware.static/-/Sites-asics-us-Library/default/FY2019_Statement_Modern_Slavery_V2020_2.pdf, p. 2. </t>
  </si>
  <si>
    <t>The company is a member of the Ethical Trading Initiative, and as such must adopt in full the ETI Base Code which includes the principle of freely chosen employment.</t>
  </si>
  <si>
    <t>Mr Price, "What does sustainability mean to us?," https://www.mrpricegroup.com/mr-price-group-sustainability.aspx#SustainabilityMain. Accessed 13 August 2020.</t>
  </si>
  <si>
    <t>(1)-(2) Anta Sports (22 May 2019), "Environmental, Social and Governance Report 2018," https://files.services/files/394/2019/0522/20190522184901_97356076_en.pdf, p. 25.</t>
  </si>
  <si>
    <t xml:space="preserve">(1) Capri (1 August 2019), "Code of Conduct for Business Partners," http://s22.q4cdn.com/557169922/files/doc_downloads/Code-of-Conduct-for-Business-Partners_As-of-8.1.19.pdf, p. 1. 
(4) Capri, "Supply Chain Disclosure," http://www.capriholdings.com/resources/supply-chain-disclosure/default.aspx. Accessed 13 August 2020. </t>
  </si>
  <si>
    <t xml:space="preserve">(1) Under Armour's Supplier Code of Conduct addresses the ILO core labor standards. It states that it seeks to do business with suppliers that adhere to the contents of this code.
(2) Yes [Home (hover over Community) &gt; Sustainability &gt; Labor, Health and Safety &gt; Supplier Code]
(3) Not disclosed.
(4) The company is an accredited company of the FLA and as such is required to formally convey workplace standards to suppliers and to receive written acknowledgment of these standards and commitment to uphold them. The FLA reports that Under Armour requires suppliers to sign an annual manufacturing agreement including “a written commitment to uphold standards, remediate noncompliance, and facilitate periodic assessments, including those by the FLA.” It states that this incorporates its supplier code of conduct and the FLA code of conduct. It further states that during onboarding the company requires its suppliers to “commit to workplace standards and complete the UA Global Ethics and Compliance Questionnaire.”
(5) Not disclosed. The company states that it "seeks to do business with business partners, including manufacturers, licensees and agents and their subcontractors...  that share these values, strive for continuous and sustainable improvement in working conditions and practices and comply with this Supplier Code of Conduct... and all applicable laws." However it does not appear to require its first-tier suppliers to take steps to ensure that their own suppliers implement standards that are in-line with the company's supply chain policies addressing forced labor and human trafficking. </t>
  </si>
  <si>
    <t xml:space="preserve">(1) and (5) Under Armour, "Supplier Code of Conduct," http://investor.underarmour.com/static-files/60a7d342-c61c-479f-b952-130d62066bc5. Accessed 17 August 2020. 
(1) and (4) Under Armour, "Sustainability at Under Armour," https://about.underarmour.com/community/sustainability. Accessed 17 August 2020.
(4) FLA (February 2019), "Under Armour Assessment for Accreditation," https://www.fairlabor.org/sites/default/files/documents/reports/under_armour_accreditation_report_final_public.pdf, p. 10. </t>
  </si>
  <si>
    <t>(1) Not disclosed. 
(2) Not disclosed. Anta Sports states in its Environmental, Social and Governance Report that its board of directors is responsible for overseeing and managing “all important matters, including the development and approval of all policies.” However, it is unclear whether this includes its “10 basic principles" for suppliers.</t>
  </si>
  <si>
    <t>(2) Anta Sports (22 May 2019), "Environmental, Social and Governance Report 2018," https://files.services/files/394/2019/0522/20190522184901_97356076_en.pdf, p. 29.</t>
  </si>
  <si>
    <t>(1) Not disclosed. It states that it has a Responsible Sourcing Working Group "to drive responsible social and environmental practices and ensure alignment across trading divisions" but it does not state where day-to-day responsibility for the implementation of supply chain policies lies.
(2) Not disclosed. It states that its board has a Social, Ethics, Transformation and Sustainability Committee that is responsible for reviewing and monitoring "sustainable business practices and business ethics" including an "overview of labour practices to ensure fairness and monitoring the group’s commitment to promoting and protecting human rights." However, it does not disclose where board-level oversight of its supply chain policies that address forced labor lies.
[It previously disclosed that during 2016 one of the key matters considered under review by this committee was the Supplier Code of Conduct. However this falls outside of the research timeframe.]</t>
  </si>
  <si>
    <t>(1) Mr. Price, "Social, Ethics, Transformation and Sustainability Committee Report," p. 112. Accessed 13 August 2018.
(2) "Social, Ethics, Transformation and Sustainability Committee Report," p. 112.
[Mr. Price, "Social, Ethics, Transformation and Sustainability Committee Report," http://www.mrpricegroup.com/MrPriceGroupCorporate/media/mrpgcorp/SiteAssets/2016/45406_MrP_AR2016-Online_SETS_Rep.pdf, p. 60.]</t>
  </si>
  <si>
    <t xml:space="preserve">(1) TJX Companies(October 2019), "2019 Global Corporate Responsibility Report," https://www.tjx.com/docs/default-source/corporate-responsibility/tjx-2019-global-corporate-responsibility-report.pdf, pp. 65-66 and 78.
(2) "2019 Global Corporate Responsibility Report," p. 69. </t>
  </si>
  <si>
    <t>(1) Not disclosed.
(2) Not disclosed. Anta Sports states that it developed management measures "to assist [its] suppliers' sustainable development" and that it "standardized the training content and operation standards of the suppliers..." It describes various supplier trainings but does not disclose training suppliers on topics including forced labor nor does it disclose the percentage of suppliers trained.
(3) Not disclosed.</t>
  </si>
  <si>
    <t>(2) Anta Sports (22 May 2019), "Environmental, Social and Governance Report 2018," https://files.services/files/394/2019/0522/20190522184901_97356076_en.pdf, p. 26.</t>
  </si>
  <si>
    <t>(1) Asics (June 2019), "Modern Slavery Statement," https://www.asics.com/on/demandware.static/-/Sites-asics-us-Library/default/FY2019_Statement_Modern_Slavery_V2020_2.pdf, p. 4. 
(2)*"Modern Slavery Statement," p. 4. 
*Asics, "I Move Me: Sustainability Report 2019," https://assets.asics.com/page_types/4377/files/ASICS%20Sustainability%20Report%202019%20online%20Original_original.pdf?1593140929&amp;_ga=2.76384789.104039962.1593701091-455932504.1590674521, p. 38.</t>
  </si>
  <si>
    <t>(1) Capri states that it requires all employees with direct responsibility for supply chain management to undertake a course on awareness around the risks of forced labor and human trafficking in supply chains and on addressing these risks.
[It states that all employers undergo a compliance and ethics training that includes training on its Employee Code upon hire and twice yearly thereafter and that directors and officers are assessed yearly on the contents of the Employee Code. However, the employee code does not incorporate the ILO core labor standards.]
(2)-(3) Not disclosed.</t>
  </si>
  <si>
    <t xml:space="preserve">(1) Capri, "Supply Chain Disclosure," http://www.capriholdings.com/resources/supply-chain-disclosure/default.aspx. Accessed 13 August 2020. </t>
  </si>
  <si>
    <t>(1)*Mr. Price, "Annual Report 2018," https://www.mrpricegroup.com/getmedia/5c49b4c1-67f2-4204-a1ef-9d143900ed43/Our-report-(Annual-report-without-the-financial-report).aspx, pp. 78 and 81. 
*Mr Price, "What does sustainability mean to us?," https://www.mrpricegroup.com/mr-price-group-sustainability.aspx#SustainabilityMain. Accessed 13 August 2020.
*Mr. Price, "Social, Ethics, Transformation and Sustainability Committee Report," p. 122. Accessed 13 August 2018.
(2)*"Annual Report 2018," p. 78.
*"What does sustainability mean to us?."
*Social, Ethics, Transformation and Sustainability Committee Report," p. 120.</t>
  </si>
  <si>
    <t>(1) TJX Companies(October 2019), "2019 Global Corporate Responsibility Report," https://www.tjx.com/docs/default-source/corporate-responsibility/tjx-2019-global-corporate-responsibility-report.pdf, pp. 66, 75 and 79.
(2) "2019 Global Corporate Responsibility Report," p. 65, 71, 74</t>
  </si>
  <si>
    <t xml:space="preserve">(1)-(3) Under Armour "Modern Slavery Statement 2020," https://about.underarmour.com/sites/default/files/2020-06/Executed-2020%20UA%20UK%20Retail%20%20UA%20UK%20Limited%20Modern%20Slavery%20Statement_Posted.pdf, p. 12.
(2) FLA (February 2019), "Under Armour Assessment for Accreditation," https://www.fairlabor.org/sites/default/files/documents/reports/under_armour_accreditation_report_final_public.pdf, pp. 11 and 14. </t>
  </si>
  <si>
    <r>
      <t>(1) Not disclose</t>
    </r>
    <r>
      <rPr>
        <sz val="11"/>
        <rFont val="Calibri"/>
        <family val="2"/>
        <scheme val="minor"/>
      </rPr>
      <t xml:space="preserve">d. </t>
    </r>
    <r>
      <rPr>
        <b/>
        <sz val="11"/>
        <rFont val="Calibri"/>
        <family val="2"/>
        <scheme val="minor"/>
      </rPr>
      <t>Uyghur forced labor</t>
    </r>
    <r>
      <rPr>
        <sz val="11"/>
        <rFont val="Calibri"/>
        <family val="2"/>
        <scheme val="minor"/>
      </rPr>
      <t>: The company does not disclose how it works with relevant groups to prevent and remediate Uyghur forced labor, such as exiled Uyghur groups or the Coalition to End Uyghur Forced Labor.</t>
    </r>
    <r>
      <rPr>
        <sz val="11"/>
        <color rgb="FFFF0000"/>
        <rFont val="Calibri"/>
        <family val="2"/>
        <scheme val="minor"/>
      </rPr>
      <t xml:space="preserve">
</t>
    </r>
    <r>
      <rPr>
        <sz val="11"/>
        <color theme="1"/>
        <rFont val="Calibri"/>
        <family val="2"/>
        <scheme val="minor"/>
      </rPr>
      <t xml:space="preserve">
(2) Not disclosed. Anta Sports discloses its engagement with stakeholders in its annual Environmental, Social and Governance Report. [It also states on its Sustainability page that in 2019 it became a member of the Better Cotton Initiative in 2019.] However, it does not disclose active engagement on forced labor with stakeholders.</t>
    </r>
  </si>
  <si>
    <t>(2)*Anta Sports (22 May 2019), "Environmental, Social and Governance Report 2018," https://files.services/files/394/2019/0522/20190522184901_97356076_en.pdf, p. 13.
*Anta Sports, "Sustainability," https://ir.anta.com/en/about_sus.php. Accessed 27 May 2020.</t>
  </si>
  <si>
    <r>
      <t xml:space="preserve">(1) Not disclosed. 
</t>
    </r>
    <r>
      <rPr>
        <b/>
        <sz val="11"/>
        <rFont val="Calibri"/>
        <family val="2"/>
        <scheme val="minor"/>
      </rPr>
      <t>Uyghur forced labor</t>
    </r>
    <r>
      <rPr>
        <sz val="11"/>
        <rFont val="Calibri"/>
        <family val="2"/>
        <scheme val="minor"/>
      </rPr>
      <t>: The company does not disclose how it works with relevant groups to prevent and remediate Uyghur forced labor, such as exiled Uyghur groups or the Coalition to End Uyghur Forced Labor.
(2) Not disclosed. Capri states that it is part of BSR's Responsible Luxury Initiative, the Leather Working Group, the Sustainable Apparel Coalition, and that it has signed on to the American Apparel &amp; Footwear Association’s Commitment to Responsible Recruitment. However, it does not demonstrate active engagement in any of these initiatives on the topic of forced labor.</t>
    </r>
  </si>
  <si>
    <t xml:space="preserve">(2) Capri (22 April 2020), "Corporate Social Responsibility Strategy," http://s22.q4cdn.com/557169922/files/doc_downloads/2020/Capri-Corporate-Social-Responsibility-Report.pdf, p. 7. </t>
  </si>
  <si>
    <t>(1)-(2) Mr Price, "What does sustainability mean to us?," https://www.mrpricegroup.com/mr-price-group-sustainability.aspx#SustainabilityMain. Accessed 13 August 2020.</t>
  </si>
  <si>
    <t>(1)-(2)TJX Companies(October 2019), "2019 Global Corporate Responsibility Report," https://www.tjx.com/docs/default-source/corporate-responsibility/tjx-2019-global-corporate-responsibility-report.pdf, pp. 69-70 and 78.</t>
  </si>
  <si>
    <t xml:space="preserve">Anta Sports (22 May 2019), "Environmental, Social and Governance Report 2018," https://files.services/files/394/2019/0522/20190522184901_97356076_en.pdf, p. 4. </t>
  </si>
  <si>
    <t>(1)-(2) Not disclosed.
The company does not disclose whether it sources from the Xinjiang Uyghur Autonomous Region.</t>
  </si>
  <si>
    <t xml:space="preserve">Under Armour, "Under Armour Statement on Xinjiang," https://about.underarmour.com/news/2020/08/under-armour-statement-on-xinjiang#:~:text=Under%20Armour%20will%20not%20tolerate,suppliers'%20contractual%20obligations%20to%20us. Accessed 3 November 2020. 
(1) and (4) Under Armour, "Supplier Disclosure," https://about.underarmour.com/sites/default/files/2019-12/2019%20Disclosure_Final_December%202019_0.xls. Accessed 17 August 2020.
*FLA (February 2019), "Under Armour Assessment for Accreditation," https://www.fairlabor.org/sites/default/files/documents/reports/under_armour_accreditation_report_final_public.pdf, p. 7. </t>
  </si>
  <si>
    <t>(1) Not disclosed.
(2) Not disclosed.
Uyghur forced labor: The company does not disclose whether it identified risks of Uyghur forced labor in its supply chains.</t>
  </si>
  <si>
    <t>(1) Not disclosed. Capri states that it carries out a risk assessment that includes preliminary inspections of new and potential suppliers and requires them to fill in a questionnaire. It states that it also considers the geographic location and the nature of the manufacturing activities including the projected production volume. However, it does not disclose further details or whether its assessment addresses forced labor risks. 
(2) Not disclosed. It states that it recognizes the inherent risks with third-party manufacturing. However, it does not disclose further details or clarification.
Uyghur forced labor: The company does not disclose whether it identified risks of Uyghur forced labor in its supply chains.</t>
  </si>
  <si>
    <t xml:space="preserve">(1) and (2) Capri, "Supply Chain Disclosure," http://www.capriholdings.com/resources/supply-chain-disclosure/default.aspx. Accessed 13 August 2020. </t>
  </si>
  <si>
    <t>(1) Mr Price states that its social auditing process has been particularly focused on South African manufacturing facilities due to there being an indication that wages due to workers are not being paid. It states that the group “commissioned an in-depth wage compliance assessment at a sample group of factories in KwaZulu-Natal, representing approximately 5200 workers” to understand “where the greatest wage gaps in the industry are likely to be” and states that the results were shared with suppliers. However it does not disclose details of a broader risk assessment process focusing on forced labor or human rights risks across its supply chains. 
[It states that in 2014 it partnered with SEDEX to establish a supplier mapping process. However, this action falls outside of the research timeframe.]
(2) Not disclosed. It states that "[w]age compliance is a complex and a systemic issue in global fashion value chains" but it does not identify forced labor risks in different tiers of its supply chains.
Uyghur forced labor: The company does not disclose whether it identified risks of Uyghur forced labor in its supply chains.</t>
  </si>
  <si>
    <t>(1) *Mr Price, "What does sustainability mean to us?," https://www.mrpricegroup.com/mr-price-group-sustainability.aspx#SustainabilityMain. Accessed 13 August 2020.
*Mr. Price, "Social, Ethics, Transformation and Sustainability Committee Report," https://www.mrpricegroup.com/MrPriceGroupCorporate/media/mrpgcorp/SiteAssets/2020/MRP_AIR2020_Full.pdf, p. 121. Accessed 13 August 2018.
(2) "What does sustainability mean to us?."</t>
  </si>
  <si>
    <t>(1) It states that it carries out a country-level risk model as part of its human rights due diligence process for new countries. It states that this approach includes assessing them for respect of the ILO’s eight core conventions and the International Bill of Rights. It discloses some countries where it has conducted additional focused due diligence assessments include Jordan and Malaysia. It states that its risk assessment is informed by the Global Reporting Initiative other relevant standards and states that it assessed against the following issues: “Forced or Compulsory Labor; Child Labor; Freedom of Association and Collective Bargaining; Occupational Health and Safety; Fair Compensation (including Working Hours); and Non-Discrimination, Diversity and Equal Opportunity”. It states that it has a questionnaire-based assessment tool that is based on the FLA code, benchmark and assessment tool. It states that the tool includes questions relating to “the Institute for Human Rights and Business Dhaka Principles for Migration with Dignity and to effectuate the FLA/AAFA Principles of Responsible Recruitment, including those regarding the recruitment and employment of migrant workers, possession and control of workers’ personal documents such as their passports, wage payment, recruitment fees, deductions from pay and other expenses.” It states that it has worked with groups including Verité and Impactt on improving its risk assessment process and that its sustainability team analyses this data set to identify trends relating to particular issues, regions, countries and types of suppliers.
(2) Not disclosed. 
Uyghur forced labor: The company does not disclose whether it identified risks of Uyghur forced labor in its supply chains</t>
  </si>
  <si>
    <t xml:space="preserve">(1) "Modern Slavery Statement 2020," https://about.underarmour.com/sites/default/files/2020-06/Executed-2020%20UA%20UK%20Retail%20%20UA%20UK%20Limited%20Modern%20Slavery%20Statement_Posted.pdf, pp. 4-5 and 7. </t>
  </si>
  <si>
    <r>
      <t xml:space="preserve">(1)-(4) Not disclosed. 
</t>
    </r>
    <r>
      <rPr>
        <b/>
        <sz val="11"/>
        <rFont val="Calibri"/>
        <family val="2"/>
        <scheme val="minor"/>
      </rPr>
      <t>Uyghur forced labor</t>
    </r>
    <r>
      <rPr>
        <sz val="11"/>
        <rFont val="Calibri"/>
        <family val="2"/>
        <scheme val="minor"/>
      </rPr>
      <t xml:space="preserve">: The company does not disclose how it discloses risks at raw material level, such as cotton sourcing. </t>
    </r>
  </si>
  <si>
    <r>
      <t xml:space="preserve">(1) Mr. Price states that it is in a partnership with the South African Cotton Cluster and that it "supports field coordinators to help farmers...implement the Better Cotton Initiative (BCI) standards." Better Cotton is an ISEAL full member, which requires farms to adhere to a set of Principles and Standards including the promotion of decent work according to the ILO core conventions. It does not disclose further information as to how it addresses forced labor risks in raw material sourcing. </t>
    </r>
    <r>
      <rPr>
        <sz val="11"/>
        <color rgb="FFFF0000"/>
        <rFont val="Calibri"/>
        <family val="2"/>
        <scheme val="minor"/>
      </rPr>
      <t xml:space="preserve">
</t>
    </r>
    <r>
      <rPr>
        <b/>
        <sz val="11"/>
        <rFont val="Calibri"/>
        <family val="2"/>
        <scheme val="minor"/>
      </rPr>
      <t>Uyghur forced labor</t>
    </r>
    <r>
      <rPr>
        <sz val="11"/>
        <rFont val="Calibri"/>
        <family val="2"/>
        <scheme val="minor"/>
      </rPr>
      <t xml:space="preserve">: The company does not disclose how it addresses risks at raw material level, such as cotton sourcing. 
[It states that during COVID-19 its buying teams worked closely with suppliers to manage orders and that it "avoided unilaterally cancelling orders."]
</t>
    </r>
    <r>
      <rPr>
        <sz val="11"/>
        <color rgb="FFFF0000"/>
        <rFont val="Calibri"/>
        <family val="2"/>
        <scheme val="minor"/>
      </rPr>
      <t xml:space="preserve">
</t>
    </r>
    <r>
      <rPr>
        <sz val="11"/>
        <rFont val="Calibri"/>
        <family val="2"/>
        <scheme val="minor"/>
      </rPr>
      <t xml:space="preserve">(2) Not disclosed. Mr Price states that it has a Supplier Grading Tool to “provide both merchants and suppliers with the necessary information to improve value chain performance and reliability.” It states that this is used so that suppliers and trading divisions can work together. However, it does not provide detail of the purchasing practices it engages in.
(3)-(4) Not disclosed. </t>
    </r>
  </si>
  <si>
    <t xml:space="preserve">(1)*Mr Price, "What does sustainability mean to us?," https://www.mrpricegroup.com/mr-price-group-sustainability.aspx#SustainabilityMain. Accessed 13 August 2020. 
*Mr. Price, "Social, Ethics, Transformation and Sustainability Committee Report," https://www.mrpricegroup.com/MrPriceGroupCorporate/media/mrpgcorp/SiteAssets/2020/MRP_AIR2020_Full.pdf, pp. 115 and 129. Accessed 13 August 2018.
*Mr. Price, "2020 Integrated Report," https://www.mrpricegroup.com/MrPriceGroupCorporate/media/mrpgcorp/SiteAssets/2020/MRP_AIR2020_Full.pdf, p. 19.
(2) "Social, Ethics, Transformation and Sustainability Committee Report," p. 120. </t>
  </si>
  <si>
    <r>
      <t xml:space="preserve">(1)-(4) Not disclosed.
</t>
    </r>
    <r>
      <rPr>
        <b/>
        <sz val="11"/>
        <rFont val="Calibri"/>
        <family val="2"/>
        <scheme val="minor"/>
      </rPr>
      <t>Uyghur forced labo</t>
    </r>
    <r>
      <rPr>
        <sz val="11"/>
        <rFont val="Calibri"/>
        <family val="2"/>
        <scheme val="minor"/>
      </rPr>
      <t>r: The company does not disclose how it assesses risks at raw material level, such as cotton sourcing.</t>
    </r>
  </si>
  <si>
    <t xml:space="preserve">(1)*Under Armour, "Under Armour Statement on Xinjiang," https://about.underarmour.com/news/2020/08/under-armour-statement-on-xinjiang#:~:text=Under%20Armour%20will%20not%20tolerate,suppliers'%20contractual%20obligations%20to%20us. Accessed 3 November 2020. 
*Under Armour, "How Under Armour Is Working Through COVID-10," https://about.underarmour.com/news/2020/03/under-armour-coronavirus-responses-and-actions. Accessed 17 August 2020. 
(2) *Under Armour, "Sustainability at Under Armour," https://about.underarmour.com/community/sustainability. Accessed 17 August 2020.
*"Modern Slavery Statement 2020," https://about.underarmour.com/sites/default/files/2020-06/Executed-2020%20UA%20UK%20Retail%20%20UA%20UK%20Limited%20Modern%20Slavery%20Statement_Posted.pdf, p. 11.
*FLA (February 2019), "Under Armour Assessment for Accreditation," https://www.fairlabor.org/sites/default/files/documents/reports/under_armour_accreditation_report_final_public.pdf, pp. 20 and 23-24. 
(3) *"Sustainability at Under Armour."
*Under Armour Assessment for Accreditation," p. 24. 
*"Modern Slavery Statement 2020," p. 11. </t>
  </si>
  <si>
    <t xml:space="preserve">(1) Not disclosed. [Outside of research timeframe (2016): In its 2016 Environmental, Social and Governance Report the company referred to an assessment process for onboarding suppliers. However, it does not refer to such a process that includes an assessment of forced labor risks, or outcomes of such a process in its more recent reports.] 
(2) Not disclosed. </t>
  </si>
  <si>
    <t>(1) [Anta Sports (19 May 2017), "Environmental, Social and Governance Report 2016"
http://www.hkexnews.hk/listedco/listconews/SEHK/2017/0519/LTN20170519231.PDF, p. 41.]</t>
  </si>
  <si>
    <t>(1) *Asics (June 2019), "Modern Slavery Statement," https://www.asics.com/on/demandware.static/-/Sites-asics-us-Library/default/FY2019_Statement_Modern_Slavery_V2020_2.pdf, p. 3.
*Asics, "Policy of Engagement," https://corp.asics.com/en/p/asics-policy-of-engagement.  Accessed 28 May 2020.
(2) Asics, "2018 Additional Disclosure," https://www.business-humanrights.org/sites/default/files/2018%20KTC%20AF%20Additional%20disclosure_Asics.pdf, p. 4.</t>
  </si>
  <si>
    <t xml:space="preserve">(1) Capri, "Supply Chain Disclosure," http://www.capriholdings.com/resources/supply-chain-disclosure/default.aspx. Accessed 13 August 2020. 
(2) Capri (1 August 2019), "Code of Conduct for Business Partners," http://s22.q4cdn.com/557169922/files/doc_downloads/Code-of-Conduct-for-Business-Partners_As-of-8.1.19.pdf, p. 2. </t>
  </si>
  <si>
    <t xml:space="preserve">(1) Mr. Price, "Social, Ethics, Transformation and Sustainability Committee Report," p. 121. Accessed 13 August 2018.
(2) Mr. Price (28 August 2019), "Code of Conduct," https://www.mrpricegroup.com/MrPriceGroupCorporate/media/mrpgcorp/SiteAssets/2020/Code-of-Conduct-Approved-28-August-2019-Final.pdf, p. 11. </t>
  </si>
  <si>
    <t>(1) TJX Companies(October 2019), "2019 Global Corporate Responsibility Report," https://www.tjx.com/docs/default-source/corporate-responsibility/tjx-2019-global-corporate-responsibility-report.pdf, pp. 66 and 70-71.
(2) TJX, "Vendor Code of Conduct," https://www.tjx.com/responsibility/responsible-business/social-compliance/vendor-code-of-conduct. Accessed 14 August 2020.</t>
  </si>
  <si>
    <t>(1) Under Armour, "Sustainability at Under Armour," https://about.underarmour.com/community/sustainability. Accessed 17 August 2020.
(2) *Under Armour, "Supplier Code of Conduct," http://investor.underarmour.com/static-files/60a7d342-c61c-479f-b952-130d62066bc5. Accessed 17 August 2020. 
*Under Armour, "Code of Conduct," https://about.underarmour.com/sites/default/files/2019-10/UA_CodeofConduct_2019_English.pdf, p. 6. Accessed 18 August 2020.</t>
  </si>
  <si>
    <t>(1) Asics, "2018 Additional Disclosure," https://www.business-humanrights.org/sites/default/files/2018%20KTC%20AF%20Additional%20disclosure_Asics.pdf, p. 4.</t>
  </si>
  <si>
    <t>(1) Capri states that it "generally require[s] that the terms of any contracts with... suppliers also include an undertaking to comply with [its] Supplier Code." Its supplier code addresses, forced labor, child labor, discrimination and freedom of association but does not explicitly protect the right to collective bargaining and limits protection of the right to freedom of association to compliance with law. It does not disclose the terms of the contract or the contract language used.
(2)-(3) Not disclosed.</t>
  </si>
  <si>
    <t>(1) Capri, "Supply Chain Disclosure," http://www.capriholdings.com/resources/supply-chain-disclosure/default.aspx. Accessed 13 August 2020.</t>
  </si>
  <si>
    <t>TJX, "Vendor Code of Conduct," https://www.tjx.com/responsibility/responsible-business/social-compliance/vendor-code-of-conduct. Accessed 14 August 2020.</t>
  </si>
  <si>
    <t xml:space="preserve">(1) Under Armour, "Supplier Code of Conduct," http://investor.underarmour.com/static-files/60a7d342-c61c-479f-b952-130d62066bc5. Accessed 17 August 2020. </t>
  </si>
  <si>
    <t>(1)-(2) Not disclosed.
(3) Asics states that it confirmed that the recruitment agencies used in Japan have the relevant licenses. However, it does not disclose information on the recruitment agencies used, such as the names or number of recruitment agencies used by suppliers.</t>
  </si>
  <si>
    <t xml:space="preserve">(3) *Asics (June 2019), "Modern Slavery Statement," https://www.asics.com/on/demandware.static/-/Sites-asics-us-Library/default/FY2019_Statement_Modern_Slavery_V2020_2.pdf, p. 4. 
Asics, "I Move Me: Sustainability Report 2019," https://assets.asics.com/page_types/4377/files/ASICS%20Sustainability%20Report%202019%20online%20Original_original.pdf?1593140929&amp;_ga=2.76384789.104039962.1593701091-455932504.1590674521, p. 38. </t>
  </si>
  <si>
    <t xml:space="preserve">(2)-(3) Capri (1 August 2019), "Code of Conduct for Business Partners," http://s22.q4cdn.com/557169922/files/doc_downloads/Code-of-Conduct-for-Business-Partners_As-of-8.1.19.pdf, p. 1. </t>
  </si>
  <si>
    <t xml:space="preserve">(1) "Modern Slavery Statement 2020," https://about.underarmour.com/sites/default/files/2020-06/Executed-2020%20UA%20UK%20Retail%20%20UA%20UK%20Limited%20Modern%20Slavery%20Statement_Posted.pdf, pp. 3 and 11.
</t>
  </si>
  <si>
    <t>(1) Capri states in its supplier code that suppliers are required to ensure that workers do not pay recruitment fees and states that where such fees are paid, suppliers are required to repay workers.
(2) While it states that the supplier should bear the cost of any fees paid, it does not demonstrate the implementation of this policy, e.g. by reporting on the repayment of fees. It states that where fees need to be reimbursed to workers by the supplier it "will disclose in future disclosures [its] efforts to ensure that workers were reimbursed for the fees in accordance with the Supplier Code." However, it does not currently provide such an example.</t>
  </si>
  <si>
    <t xml:space="preserve">(1)-(2) Capri (1 August 2019), "Code of Conduct for Business Partners," http://s22.q4cdn.com/557169922/files/doc_downloads/Code-of-Conduct-for-Business-Partners_As-of-8.1.19.pdf, p. 1.
(2) Capri, "Supply Chain Disclosure", http://www.capriholdings.com/resources/supply-chain-disclosure/default.aspx. Accessed 13 August 2020.  </t>
  </si>
  <si>
    <t xml:space="preserve">(1) TJX Companies states that suppliers are required to reimburse workers for any fees paid. 
(2) Though it states that suppliers are required to reimburse workers for any fees paid, it does not demonstrate implementation of this policy, such as through prevention or remediation of fees. </t>
  </si>
  <si>
    <t>(1)-(2) TJX, "Vendor Code of Conduct," https://www.tjx.com/responsibility/responsible-business/social-compliance/vendor-code-of-conduct. Accessed 14 August 2020.</t>
  </si>
  <si>
    <t>(1) Not disclosed. 
(2) Asics states that in 2019 it began to assess the working conditions at supplier factories producing for the Olympics, factories employing foreign trainees “and the legality of the supervising Organization” and that it is working with this organization “to understand the issues surrounding the responsible recruitment of foreign workers and how this can be improved.”</t>
  </si>
  <si>
    <t>(2) Asics, "I Move Me: Sustainability Report 2019," https://assets.asics.com/page_types/4377/files/ASICS%20Sustainability%20Report%202019%20online%20Original_original.pdf?1593140929&amp;_ga=2.76384789.104039962.1593701091-455932504.1590674521, p. 36.</t>
  </si>
  <si>
    <t>(1) It states that as part of its risk assessment and due diligence process, it reviews the extent to which suppliers work with recruitment agencies, employment brokers and intermediaries and states that where such firms are used, assessors are required to report on the payment of recruitment fees, documenting any violations of its supplier code and that of the FLA, as well as the FLA benchmark so that violations can be remediated. However it does not disclose evidence that recruitment agencies have been monitored in practice, such as the number or percentage of agencies audited, a summary of audit outcomes, or details on progress made over time. 
(2) Not disclosed.</t>
  </si>
  <si>
    <t>(1) "Modern Slavery Statement 2020," https://about.underarmour.com/sites/default/files/2020-06/Executed-2020%20UA%20UK%20Retail%20%20UA%20UK%20Limited%20Modern%20Slavery%20Statement_Posted.pdf, p. 5.</t>
  </si>
  <si>
    <t>(1) Capri states in its supplier code that it requires suppliers to ensure that workers receive an employment contract in a language understood by them that includes the rights and responsibilities connected to their employment. However, it does not demonstrate implementation of this policy, e.g. through providing pre-departure or post-arrival training to inform migrant workers of their rights.
(2) It states that suppliers must not retain workers' documents, original identification cards, original passports or original travel documents as a condition of employment. However, it does not demonstrate active implementation of this policy.
(3) Not disclosed.</t>
  </si>
  <si>
    <t xml:space="preserve">(1) and (2) Capri (1 August 2019), "Code of Conduct for Business Partners," http://s22.q4cdn.com/557169922/files/doc_downloads/Code-of-Conduct-for-Business-Partners_As-of-8.1.19.pdf, p. 1. </t>
  </si>
  <si>
    <t xml:space="preserve">(2) Mr. Price (28 August 2019), "Code of Conduct," https://www.mrpricegroup.com/MrPriceGroupCorporate/media/mrpgcorp/SiteAssets/2020/Code-of-Conduct-Approved-28-August-2019-Final.pdf, pp. 4 and 8. </t>
  </si>
  <si>
    <t>(1) Not disclosed.
(2) TJX Companies states that suppliers must not retain workers' identity documents as a condition of employment and that they must only be held on a temporary basis for verification purposes. However, it does not demonstrate active implementation of this policy, such as through prevention or remediation.
(3) Not disclosed.</t>
  </si>
  <si>
    <t>(2) TJX, "Vendor Code of Conduct," https://www.tjx.com/responsibility/responsible-business/social-compliance/vendor-code-of-conduct. Accessed 14 August 2020.</t>
  </si>
  <si>
    <t xml:space="preserve">(1) Under Armour, "Modern Slavery Statement 2020," https://about.underarmour.com/sites/default/files/2020-06/Executed-2020%20UA%20UK%20Retail%20%20UA%20UK%20Limited%20Modern%20Slavery%20Statement_Posted.pdf, p. 5.
*FLA (February 2019), "Under Armour Assessment for Accreditation," https://www.fairlabor.org/sites/default/files/documents/reports/under_armour_accreditation_report_final_public.pdf, p. 11. 
(2) "Modern Slavery Statement 2020," p. 6. </t>
  </si>
  <si>
    <t>(1) Asics, "I Move Me: Sustainability Report 2019," https://assets.asics.com/page_types/4377/files/ASICS%20Sustainability%20Report%202019%20online%20Original_original.pdf?1593140929&amp;_ga=2.76384789.104039962.1593701091-455932504.1590674521, p. 39.</t>
  </si>
  <si>
    <t>(1) Not disclosed. Anta Sports includes in its “10 basic principles” for suppliers that it requires a grievance mechanism for employers but it does not require that a grievance mechanism for suppliers’ workers and their legitimate representatives be established.
(2)-(5) Not disclosed.</t>
  </si>
  <si>
    <t>(1) Anta Sports (22 May 2019), "Environmental, Social and Governance Report 2018," https://files.services/files/394/2019/0522/20190522184901_97356076_en.pdf, p. 25.</t>
  </si>
  <si>
    <t>(1) Mr Price states that its grievance mechanism allows for anonymous complaints and that it promotes this mechanism to factory workers "to encourage workers to be able to safely report grievances." It provides a phone number for a Whistleblowers Hotline. Since it is anonymous and publicly available it appears to be open to workers' legitimate representatives to report complaints. 
(2)-(5) Not disclosed.</t>
  </si>
  <si>
    <t>(1) Mr Price, "Sustainability," https://www.mrpricegroup.com/mr-price-group-sustainability.aspx#SustainabilityMain. Accessed 13 August 2020.
*Mr. Price (28 August 2019), "Code of Conduct," https://www.mrpricegroup.com/MrPriceGroupCorporate/media/mrpgcorp/SiteAssets/2020/Code-of-Conduct-Approved-28-August-2019-Final.pdf, p. 13.</t>
  </si>
  <si>
    <t>(1) Not disclosed. TJX Companies states that "external stakeholders, including vendor personnel" may make contact via the number on its "Contact Us" page. The numbers provided are publicly available and so it is technically open to workers and their legitimate representatives. However, it is unclear whether forced labor-related issues can be reported via this channel.
(2)-(5) Not disclosed.</t>
  </si>
  <si>
    <t xml:space="preserve">(1) TJX Companies(October 2019), "2019 Global Corporate Responsibility Report," https://www.tjx.com/docs/default-source/corporate-responsibility/tjx-2019-global-corporate-responsibility-report.pdf, p. 79. </t>
  </si>
  <si>
    <t>(1) *Under Armour, "Supplier Code of Conduct," http://investor.underarmour.com/static-files/60a7d342-c61c-479f-b952-130d62066bc5. Accessed 17 August 2020. 
*Under Armour, "Modern Slavery Statement 2020," https://about.underarmour.com/sites/default/files/2020-06/Executed-2020%20UA%20UK%20Retail%20%20UA%20UK%20Limited%20Modern%20Slavery%20Statement_Posted.pdf, p. 5.
*Under Armour, "Code of Conduct," https://about.underarmour.com/sites/default/files/2019-10/UA_CodeofConduct_2019_English.pdf, p. 6. Accessed 18 August 2020.
(2) *Under Armour, "Sustainability at Under Armour," https://about.underarmour.com/community/sustainability. Accessed 17 August 2020.
*"Modern Slavery Statement 2020," p. 6. 
(4) "Modern Slavery Statement 2020," pp. 7-8. 
(5)*"Code of Conduct," p. 6. 
*"Supplier Code of Conduct."</t>
  </si>
  <si>
    <t>Anta Sports states that its "audit requirement[s]" include social criteria in accordance with its “10 basic principles” which address forced labor, child labor according to the local minimum, and discrimination.
(1)-(3) Not disclosed.
(4) It states that it conducts “quarterly, semi-annual or annual field audits based on the suppliers’ contract period or past performance.” It does not disclose whether supplier monitoring includes visits to related worker housing.
(5) Not disclosed.</t>
  </si>
  <si>
    <t>Anta Sports (22 May 2019), "Environmental, Social and Governance Report 2018," https://files.services/files/394/2019/0522/20190522184901_97356076_en.pdf, p. 25.
(4) "Environmental, Social and Governance Report 2018," p. 26.</t>
  </si>
  <si>
    <t>Asics, "I Move Me: Sustainability Report 2019," https://assets.asics.com/page_types/4377/files/ASICS%20Sustainability%20Report%202019%20online%20Original_original.pdf?1593140929&amp;_ga=2.76384789.104039962.1593701091-455932504.1590674521, p. 35.
(1) Asics, "Policy of Engagement," https://corp.asics.com/en/p/asics-policy-of-engagement.  Accessed 28 May 2020.
(3)-(4) "I Move Me: Sustainability Report 2019," p. 35.
(4)-(5) Asics, "2018 Additional Disclosure," https://www.business-humanrights.org/sites/default/files/2018%20KTC%20AF%20Additional%20disclosure_Asics.pdf, p. 9.</t>
  </si>
  <si>
    <t>(1) Capri states that suppliers are subject to announced audits "at least every three years and unannounced audits as the circumstances warrant." However, it is unclear whether unannounced audits take place in practice.
(2) It states that auditors review "relevant books and records" and that this includes a review of records relating to all migrant workers in the facility, "including, date of arrival, contract terms (including copies of employment agreements), employment history, anticipated and actual date of return, and recruitment fees paid for the last three years or such longer time period as may be required by law (together with copies of all recruitment agency or labor broker agreements)."
(3) It states that audits include worker interviews but it does not indicate that any interviews are conducted off-site.
(4) It states that auditors conduct on-site inspections but it does not state that this includes visits to related worker housing.
(5) Not disclosed.</t>
  </si>
  <si>
    <t xml:space="preserve">(1)-(4) Capri, "Supply Chain Disclosure," http://www.capriholdings.com/resources/supply-chain-disclosure/default.aspx. Accessed 13 August 2020. </t>
  </si>
  <si>
    <t>(1)-(2) Not disclosed.
(3) Mr Price states that worker interviews are a central part of its social auditing process. However, it does not state that these interviews take place off-site.
(4)-(5) Not disclosed.</t>
  </si>
  <si>
    <t>(3) Mr Price, "Sustainability," https://www.mrpricegroup.com/mr-price-group-sustainability.aspx#SustainabilityMain. Accessed 13 August 2020.</t>
  </si>
  <si>
    <t>(1) Not disclosed.
(2) TJX Companies states that monitoring includes a review of policy, payroll, and documentation including information on how factory management has verified the ages of job applicants prior to hiring.
(3) It states that factory monitoring includes confidential worker interviews but it does not state that it carries out worker interviews off-site.
(4) It states that monitoring includes a factory walk-through but it does not state that it includes a review of related worker-housing.
(5) Not disclosed.</t>
  </si>
  <si>
    <t xml:space="preserve">(2)-(3) TJX Companies(October 2019), "2019 Global Corporate Responsibility Report," https://www.tjx.com/docs/default-source/corporate-responsibility/tjx-2019-global-corporate-responsibility-report.pdf, p. 72. 
(4)"2019 Global Corporate Responsibility Report," p. 71. </t>
  </si>
  <si>
    <t>It states that in 2018 it began carrying out specialized migrant worker assessments for suppliers in high-risk locations.
(1) It states that it may conduct announced or unannounced audits. However, it is unclear whether this takes place in practice.
(2) It states that assessors review the factory's policies and procedures, employee handbook, internal rules and procedures, collective bargaining agreements and records of recent visits by labor inspectors.
(3) It states that it has meetings with worker representatives as part of its monitoring process. It also states that it has worker interviews to get an in-depth view of worker perceptions and measuring understanding of workers of the factory’s management systems. It does not disclose that interviews are conducted off-site.
(4) As a participating company of the FLA, some of the company’s suppliers are audited by the FLA. These audits include factory visits, but it is unclear whether they include assessments of worker housing.
(5) Not disclosed. Under Armour states that it is working on establishing "a sustainable approach" to monitoring lower tiers. However it does not disclose monitoring lower tier currently.</t>
  </si>
  <si>
    <t>Under Armour, "Modern Slavery Statement 2020," https://about.underarmour.com/sites/default/files/2020-06/Executed-2020%20UA%20UK%20Retail%20%20UA%20UK%20Limited%20Modern%20Slavery%20Statement_Posted.pdf, p. 6.
(1) "Modern Slavery Statement 2020."
(2)-(3)*Under Armour, "Labour, Health &amp; Safety," https://about.underarmour.com/community/sustainability/labor-health-safety. Accessed 17 August 2020.
*Under Armour, "Sustainability at Under Armour," https://about.underarmour.com/community/sustainability. Accessed 17 August 2020.
(4) *"Sustainability at Under Armour."
*"Modern Slavery Statement 2020."</t>
  </si>
  <si>
    <t>(1)-(4) Not disclosed.
(5) Not disclosed. The company states that the “performance statistics and summary” of its supplier audits will be shared every quarter. However, it does not appear to publicly disclose supplier audit results including details of any forced labor violations found.</t>
  </si>
  <si>
    <t xml:space="preserve">(5) Anta Sports (22 May 2019), "Environmental, Social and Governance Report 2018," https://files.services/files/394/2019/0522/20190522184901_97356076_en.pdf, p. 26. </t>
  </si>
  <si>
    <t>(1) Not disclosed. Asics discloses the number of suppliers monitored annually but does not disclose the overall percentage of suppliers monitored annually.
(2) Not disclosed.
(3) While Asics does not disclose a percentage or number of workers interviewed, it states these numbers are "significant" and based on "statistical data tables." When using the SMETA audit tool, a guideline is used to determine the number of interviews based on the total number of factory employees.
(4) It states that its auditors can conduct worker interviews in their local languages.
The company uses SMETA audits. The SMETA best practice guidance suggest that auditors should be chosen based on language skills, and gender and ethnic/national background reflecting that of the workforce. 
(5) Not disclosed. It discloses a chart with its first-tier supplier ratings but does not disclose a summary of findings including details of any violations revealed.</t>
  </si>
  <si>
    <t>(1) and (5) Asics, "I Move Me: Sustainability Report 2019," https://assets.asics.com/page_types/4377/files/ASICS%20Sustainability%20Report%202019%20online%20Original_original.pdf?1593140929&amp;_ga=2.76384789.104039962.1593701091-455932504.1590674521, p. 35.
(3) Asics, "2018 Additional Disclosure," https://www.business-humanrights.org/sites/default/files/2018%20KTC%20AF%20Additional%20disclosure_Asics.pdf, p. 10.
(4) *"I Move Me: Sustainability Report 2019," p. 35.
*Asics (June 2019), "Modern Slavery Statement," https://www.asics.com/on/demandware.static/-/Sites-asics-us-Library/default/FY2019_Statement_Modern_Slavery_V2020_2.pdf, p. 4.</t>
  </si>
  <si>
    <t>(1)-(4) Not disclosed.
(5) Mr Price states that "improvements are still required in health and safety practices, working hours (prevalent in China) and wage compliance (only assessed for SA)." However it does not provide further details of findings.</t>
  </si>
  <si>
    <t>(5) Mr Price, "Sustainability," https://www.mrpricegroup.com/mr-price-group-sustainability.aspx#SustainabilityMain. Accessed 13 August 2020.</t>
  </si>
  <si>
    <t>(1) Not disclosed. TJX states that approximately 750 supplier facilities were audited by the company in 2018 and that over 1,300 audits by accredited sources were accepted. It does not disclose the percentage of suppliers monitored annually however.
(2)-(3) Not disclosed.
(4) Not disclosed. It states that it engages a number of organizations to conduct audits - UL LLC (UL), Intertek Group PLC (Intertek), and Omega Compliance Ltd. (Omega). It does not however, detail their expertise in detecting forced labor risks or skills to engage with workers, e.g. conducting worker interviews in local languages.
(5) Not disclosed.</t>
  </si>
  <si>
    <t>(1) TJX Companies(October 2019), "2019 Global Corporate Responsibility Report," https://www.tjx.com/docs/default-source/corporate-responsibility/tjx-2019-global-corporate-responsibility-report.pdf, p. 66.
(4) "2019 Global Corporate Responsibility Report," p. 69.</t>
  </si>
  <si>
    <t>(1) Under Armour, "Modern Slavery Statement 2020," https://about.underarmour.com/sites/default/files/2020-06/Executed-2020%20UA%20UK%20Retail%20%20UA%20UK%20Limited%20Modern%20Slavery%20Statement_Posted.pdf, p. 6.
(4)-(5) Under Armour, "Sustainability at Under Armour," https://about.underarmour.com/community/sustainability. Accessed 17 August 2020.</t>
  </si>
  <si>
    <t>(1)-(2) Not disclosed.
(3) It states that if a supplier fails to meet its audit requirements they are given a timeframe in which to improve or otherwise their contract is terminated.
(4) Not disclosed.</t>
  </si>
  <si>
    <t xml:space="preserve">(3) Anta Sports (22 May 2019), "Environmental, Social and Governance Report 2018," https://files.services/files/394/2019/0522/20190522184901_97356076_en.pdf, p. 26. </t>
  </si>
  <si>
    <t xml:space="preserve">(1) Asics, "I Move Me: Sustainability Report 2019," https://assets.asics.com/page_types/4377/files/ASICS%20Sustainability%20Report%202019%20online%20Original_original.pdf?1593140929&amp;_ga=2.76384789.104039962.1593701091-455932504.1590674521, p. 36.
*Asics, "2018 Additional Disclosure," https://www.business-humanrights.org/sites/default/files/2018%20KTC%20AF%20Additional%20disclosure_Asics.pdf, p. 10.
(2) "2018 Additional Disclosure," p. 10.
(3) Asics (June 2019), "Modern Slavery Statement," https://www.asics.com/on/demandware.static/-/Sites-asics-us-Library/default/FY2019_Statement_Modern_Slavery_V2020_2.pdf, p. 4. </t>
  </si>
  <si>
    <t xml:space="preserve">(1)-(3) Capri, "Supply Chain Disclosure," http://www.capriholdings.com/resources/supply-chain-disclosure/default.aspx. Accessed 13 August 2020. 
(3) Capri (22 April 2020), "Corporate Social Responsibility Strategy," http://s22.q4cdn.com/557169922/files/doc_downloads/2020/Capri-Corporate-Social-Responsibility-Report.pdf, p. 7. </t>
  </si>
  <si>
    <t>(1) and (3)*Mr. Price (28 August 2019), "Code of Conduct," https://www.mrpricegroup.com/MrPriceGroupCorporate/media/mrpgcorp/SiteAssets/2020/Code-of-Conduct-Approved-28-August-2019-Final.pdf, p. 13.
*Mr. Price, "Social, Ethics, Transformation and Sustainability Committee Report," p. 121. Accessed 13 August 2018.
(4) Social, Ethics, Transformation and Sustainability Committee Report," p. 113.</t>
  </si>
  <si>
    <t>(1)-(3) *TJX Companies(October 2019), "2019 Global Corporate Responsibility Report," https://www.tjx.com/docs/default-source/corporate-responsibility/tjx-2019-global-corporate-responsibility-report.pdf, pp. 70, 72 and 73.
*TJX, "Vendor Code of Conduct," https://www.tjx.com/responsibility/responsible-business/social-compliance/vendor-code-of-conduct. Accessed 14 August 2020.</t>
  </si>
  <si>
    <t>(1) Under Armour, "Modern Slavery Statement 2020," https://about.underarmour.com/sites/default/files/2020-06/Executed-2020%20UA%20UK%20Retail%20%20UA%20UK%20Limited%20Modern%20Slavery%20Statement_Posted.pdf, p. 6.
(2) "Modern Slavery Statement 2020," p. 10.
(4) Under Armour, "Sustainability at Under Armour," https://about.underarmour.com/community/sustainability. Accessed 17 August 2020.</t>
  </si>
  <si>
    <t>(1) Mr. Price (28 August 2019), "Code of Conduct," https://www.mrpricegroup.com/MrPriceGroupCorporate/media/mrpgcorp/SiteAssets/2020/Code-of-Conduct-Approved-28-August-2019-Final.pdf, p. 13.</t>
  </si>
  <si>
    <t>(1)*Under Armour, "Labor, Health &amp; Safety," https://about.underarmour.com/community/sustainability/labor-health-safety. Accessed 17 August 2020.
*Under Armour, "Modern Slavery Statement 2020," https://about.underarmour.com/sites/default/files/2020-06/Executed-2020%20UA%20UK%20Retail%20%20UA%20UK%20Limited%20Modern%20Slavery%20Statement_Posted.pdf, p. 7.</t>
  </si>
  <si>
    <t xml:space="preserve">*FLA (February 2019), "Under Armour Assessment for Accreditation," https://www.fairlabor.org/sites/default/files/documents/reports/under_armour_accreditation_report_final_public.pdf, p. 19. </t>
  </si>
  <si>
    <t>Hanesbrands has published two joint California Transparency in Supply Chains and UK Modern Slavery Act statements. Its most recent statement is undated.</t>
  </si>
  <si>
    <t xml:space="preserve">Hanesbrands, "California Transparency in Supply Chains &amp; UK Modern Slavery Acts, " https://hanesforgood.com/social-responsibility/california-transparency-in-supply-chains-act/. Accessed 21 September 2020. </t>
  </si>
  <si>
    <t>Hermès G.B. Limited, a subsidiary has published two UK Modern Slavery Act Statements. The most recent is dated June 2020.</t>
  </si>
  <si>
    <t xml:space="preserve">Hermès (June 2020), "Modern slavery statement for financial year ending December 2019," https://legal-uk.hermes.com/. </t>
  </si>
  <si>
    <t xml:space="preserve">Hugo Boss has published a total of four UK Modern Slavery Act statements, the most recent of which is dated 20 March 2020. </t>
  </si>
  <si>
    <t xml:space="preserve">Hugo Boss (20 March 2020), "Modern Slavery and Human Trafficking Statement 2020," https://group.hugoboss.com/fileadmin/media/pdf/sustainability/company_commitments_EN/HUGO_BOSS_UK_Modern_Slavery_Act_2020.pdf. </t>
  </si>
  <si>
    <t>PVH has published two joint UK Modern Slavery Act and California Transparency in Supply Chains Act disclosures. The most recent version is undated.</t>
  </si>
  <si>
    <t>PVH, "CA Transparency in Supply Chain and UK Modern Slavery Statement," https://www.pvh.com/ca-transparency-disclosure. Accessed 6 October 2020.</t>
  </si>
  <si>
    <t xml:space="preserve">Tapestry has published three joint UK Modern Slavery Act and California Transparency in Supply Chains Act disclosures, the most recent of which is dated 12 August 2020.  </t>
  </si>
  <si>
    <t xml:space="preserve">Tapestry, "California Transparency Act &amp; UK Modern Slavery Act," https://www.tapestry.com/california-transparency-act-uk-modern-slavery-act-statement/. Accessed 2 October 2020. </t>
  </si>
  <si>
    <t>Hermès Group has published one California Transparency in Supply Chains Act statement dated 6 August 2019.</t>
  </si>
  <si>
    <t>Hermès (6 August 2019), "California Transparency in Supply Chain Act," https://www.hermes.com/us/en/california-transparency-supply-chains-act/.</t>
  </si>
  <si>
    <t>Hugo Boss has published one undated California Transparency in Supply Chains Act statements.</t>
  </si>
  <si>
    <t>Hugo Boss, "California Supply Chain Disclosure," https://group.hugoboss.com/en/legal-information/uk-modern-slavery-act-ca-supply-chain-disclosure. Accessed 29 September 2020.</t>
  </si>
  <si>
    <t>Hermès states that it "oppose[s] the use and exploitation of forced labour and.. expect[s] all those who work for [it] or on [its] behalf to share [its] zero-tolerance approach."
The company is a member of the UN Global Compact, and as such its chief executive has committed to meet the Global Compact's ten principles, which cover forced labor.</t>
  </si>
  <si>
    <t>*Hermès (June 2020), "Modern slavery statement for financial year ending December 2019," https://legal-uk.hermes.com/. 
*Hermès, "Global Compact, An International Code of Conduct," https://www.hermes.com/uk/en/story/190631-Global-Compact-international-code-conduct/. Accessed 23 September 2020.</t>
  </si>
  <si>
    <t>Hugo Boss states that it "rejects all kinds of modern slavery and human trafficking." It is also an accredited company of the Fair Labor Association, and as such is required to establish standards that meet the FLA Workplace Code of Conduct, which includes the prohibition of forced labor.</t>
  </si>
  <si>
    <t xml:space="preserve">*Hugo Boss (20 March 2020), "Modern Slavery and Human Trafficking Statement 2020," https://group.hugoboss.com/fileadmin/media/pdf/sustainability/company_commitments_EN/HUGO_BOSS_UK_Modern_Slavery_Act_2020.pdf, p. 2.  
*Hugo Boss (April 2020), "Sustainability Report 2019," https://group.hugoboss.com/fileadmin/media/pdf/sustainability/sustainability_reports_EN/Sustainability_Report_2019.pdf, p. 20. </t>
  </si>
  <si>
    <t>In its Slavery and Human Trafficking Statement PVH outlines its approach to ensuring "that slavery and human trafficking is not taking place in [its] business or [its] supply chain." Its supplier code of conduct and accompanying guidance also prohibit forced labor in its supply chains.
The company is a member of the UN Global Compact, and as such its chief executive has committed to meet the Global Compact's ten principles, which cover forced labor.</t>
  </si>
  <si>
    <t xml:space="preserve">*PVH, "CA Transparency in Supply Chain and UK Modern Slavery Statement," https://www.pvh.com/ca-transparency-disclosure. Accessed 6 October 2020.
*PVH, "A Shared Commitment," https://responsibility.pvh.com/wp-content/uploads/2020/07/A-Shared-Commitment.pdf. Accessed 6 October 2020. 
*PVH, "2019 Corporate Responsibility Report," https://responsibility.pvh.com/wp-content/uploads/2020/07/PVH-2019-CR-Report.pdf, p. 4. Accessed 7 October 2020. </t>
  </si>
  <si>
    <t>(1) *Hermès (1 March 2020), "Folio 2: Social, Environmental and Ethical Policy," https://assets-hecate.hermes.com/s3fs-public/node/pdf_file/2020-07/1596105041/hermes_folio2_for_supplier_march_2020.pdf?null, pp. 1-2.  
*Hermès (June 2020), "Modern slavery statement for financial year ending December 2019," https://legal-uk.hermes.com/. 
*Hermès (25 March 2020), "2019 Universal Registration Document," https://assets.hermes.com/is/content/hermesedito/RSE/PDF/DPEF/PDF_Hermes_international_2020_EN.pdf, pp. 157-158. 
*Hermès (2018), "Code of Ethics," https://assets-hecate.hermes.com/s3fs-public/node/pdf_file/2020-07/1596104358/hermes_code_of_ethics.pdf?null#:~:text=The%20main%20principles%20of%20our,integrity%2C%20transparency%20in%20the%20relationship, p. 12.
(3) "2019 Universal Registration Document," pp. 157 and 177. 
(4) *"2019 Universal Registration Document," p. 156.
*"Folio 2: Social, Environmental and Ethical Policy."
(5) "Folio 2: Social, Environmental and Ethical Policy," p. 1.</t>
  </si>
  <si>
    <t xml:space="preserve">(1)-(2)*Hugo Boss (April 2020), "Sustainability Report 2019," https://group.hugoboss.com/fileadmin/media/pdf/sustainability/sustainability_reports_EN/Sustainability_Report_2019.pdf, pp. 10, 20 and 42. 
*Hugo Boss, "Corporate Governance," https://group.hugoboss.com/en/company/corporate-governance. Accessed 5 October 2020. 
*Hugo Boss, "Managing board," https://group.hugoboss.com/en/company/management/managing-board. Accessed 17 November 2020. </t>
  </si>
  <si>
    <t xml:space="preserve">(1) *Hanesbrands, "California Transparency in Supply Chains &amp; UK Modern Slavery Acts, " https://hanesforgood.com/social-responsibility/california-transparency-in-supply-chains-act/. Accessed 21 September 2020. 
*FLA (October 2019), "Assessment for Reaccreditation," https://www.fairlabor.org/sites/default/files/documents/reports/hanesbrands_reaccreditation_report_final_report_for_public.pdf, pp. 8 and 19. 
(2) *"California Transparency in Supply Chains &amp; UK Modern Slavery Acts."
*"Assessment for Reaccreditation," pp. 9-10. </t>
  </si>
  <si>
    <t>*Hermès (25 March 2020), "2019 Universal Registration Document," https://assets.hermes.com/is/content/hermesedito/RSE/PDF/DPEF/PDF_Hermes_international_2020_EN.pdf, pp. 149 and 155.
*Hermès (6 August 2019), "California Transparency in Supply Chain Act," https://www.hermes.com/us/en/california-transparency-supply-chains-act/.</t>
  </si>
  <si>
    <t xml:space="preserve">
(1) *Hugo Boss (April 2020), "Sustainability Report 2019," https://group.hugoboss.com/fileadmin/media/pdf/sustainability/sustainability_reports_EN/Sustainability_Report_2019.pdf, p. 20. 
*Hugo Boss (January 2019), "Child Labor and Forced Labor Policy," https://group.hugoboss.com/fileadmin/media/pdf/sustainability/company_commitments_EN/Child_Labor_Policy_EN.pdf, p. 10.
*FLA (February 2018), "Assessment for Accreditation," "https://www.fairlabor.org/sites/default/files/documents/reports/hugo_boss_accreditation_assessment_february_2018_0.pdf, p. 16. 
(2) *Hugo Boss, "Hugo Boss Sourcing and Production Activities," https://group.hugoboss.com/fileadmin/media/pdf/sustainability/HUGO-BOSS-Beschaffungs_und_Produktionsaktivitaeten_EN.pdf. Accessed 30 September 2020. 
* "Sustainability Report 2019," pp. 20 and 47.  
*Hugo Boss, "Social Aspects of the Supply Chain," https://group.hugoboss.com/en/responsibility/partners/social-aspects. Accessed 30 September 2020.
*"Assessment for Accreditation," p. 10. </t>
  </si>
  <si>
    <t xml:space="preserve">(1)-(2) Tapestry, "California Transparency Act &amp; UK Modern Slavery Act," https://www.tapestry.com/california-transparency-act-uk-modern-slavery-act-statement/. Accessed 2 October 2020. </t>
  </si>
  <si>
    <r>
      <t xml:space="preserve">(1)-(2) Not disclosed. The company does not disclose actively engaging in initiatives addressing forced labor risks.
</t>
    </r>
    <r>
      <rPr>
        <b/>
        <sz val="11"/>
        <rFont val="Calibri"/>
        <family val="2"/>
        <scheme val="minor"/>
      </rPr>
      <t>Uyghur forced labor</t>
    </r>
    <r>
      <rPr>
        <sz val="11"/>
        <rFont val="Calibri"/>
        <family val="2"/>
        <scheme val="minor"/>
      </rPr>
      <t>: It also does not disclose how it works with relevant groups to prevent and remediate Uyghur forced labor, such as exiled Uyghur groups or the Coalition to End Uyghur Forced Labor.</t>
    </r>
  </si>
  <si>
    <r>
      <t xml:space="preserve">(1)-(2) Not disclosed. Tapestry does not disclose active engagement with stakeholders on issues relating to forced labor.
</t>
    </r>
    <r>
      <rPr>
        <b/>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t>
    </r>
  </si>
  <si>
    <r>
      <t xml:space="preserve">(1) Not disclosed.
</t>
    </r>
    <r>
      <rPr>
        <b/>
        <sz val="11"/>
        <rFont val="Calibri"/>
        <family val="2"/>
        <scheme val="minor"/>
      </rPr>
      <t>Uyghur forced labor</t>
    </r>
    <r>
      <rPr>
        <sz val="11"/>
        <rFont val="Calibri"/>
        <family val="2"/>
        <scheme val="minor"/>
      </rPr>
      <t xml:space="preserve">: The company also does not disclose whether it sources from the Xinjiang Uyghur Autonomous Region.
(2) Not disclosed.
</t>
    </r>
    <r>
      <rPr>
        <b/>
        <sz val="11"/>
        <rFont val="Calibri"/>
        <family val="2"/>
        <scheme val="minor"/>
      </rPr>
      <t>Uyghur forced labor</t>
    </r>
    <r>
      <rPr>
        <sz val="11"/>
        <rFont val="Calibri"/>
        <family val="2"/>
        <scheme val="minor"/>
      </rPr>
      <t xml:space="preserve">: The company also does not disclose whether its suppliers source from the Xinjiang Uyghur Autonomous Region. 
(3) Not disclosed.
</t>
    </r>
    <r>
      <rPr>
        <b/>
        <sz val="11"/>
        <rFont val="Calibri"/>
        <family val="2"/>
        <scheme val="minor"/>
      </rPr>
      <t>Uyghur forced labor</t>
    </r>
    <r>
      <rPr>
        <sz val="11"/>
        <rFont val="Calibri"/>
        <family val="2"/>
        <scheme val="minor"/>
      </rPr>
      <t>: The company also does not disclose whether its raw materials originate from the Xinjiang Uyghur Autonomous Region. 
(4) Not disclosed.</t>
    </r>
  </si>
  <si>
    <t xml:space="preserve">(1) *Hugo Boss, "Creating Values for the Future," https://group.hugoboss.com/en/responsibility/we-vision-strategy. Accessed 30 September 2020.
*Hugo Boss (April 2020), "Sustainability Report 2019," https://group.hugoboss.com/fileadmin/media/pdf/sustainability/sustainability_reports_EN/Sustainability_Report_2019.pdf, p. 45.  
(2) *"Sustainability Report 2019," pp. 14 and 45. 
*Hugo Boss, "Hugo Boss Cotton Commitment," https://group.hugoboss.com/fileadmin/media/pdf/sustainability/company_commitments_EN/HUGO_BOSS_Cotton_Commitment_2020.pdf. Accessed 30 September 2020. 
*FLA (February 2018), "Assessment for Accreditation," "https://www.fairlabor.org/sites/default/files/documents/reports/hugo_boss_accreditation_assessment_february_2018_0.pdf, p. 17. 
*Hugo Boss, "Hugo Boss Statement on Xinjiang," https://group.hugoboss.com/fileadmin/media/pdf/sustainability/HUGO_BOSS_Statement_on_Xinjiang_EN.pdf. Accessed 30 September 2020. </t>
  </si>
  <si>
    <r>
      <t xml:space="preserve">(1) Not disclosed. Tapestry states that it “will continue to assess its business and supply chains to identify potential risks and target those areas with policies, procedures and trainings to ensure it maintains appropriate safeguards against the mistreatment of persons.” However, it does not disclose how it carries out a risk assessment that includes an assessment of forced labor risks in its supply chains beyond social auditing.
(2) Not disclosed. 
</t>
    </r>
    <r>
      <rPr>
        <b/>
        <sz val="11"/>
        <rFont val="Calibri"/>
        <family val="2"/>
        <scheme val="minor"/>
      </rPr>
      <t>Uyghur forced labor</t>
    </r>
    <r>
      <rPr>
        <sz val="11"/>
        <rFont val="Calibri"/>
        <family val="2"/>
        <scheme val="minor"/>
      </rPr>
      <t>: The company also does not disclose whether it identified risks of Uyghur forced labor in its supply chains.</t>
    </r>
  </si>
  <si>
    <t>(1) *FLA (October 2019), "Assessment for Reaccreditation," https://www.fairlabor.org/sites/default/files/documents/reports/hanesbrands_reaccreditation_report_final_report_for_public.pdf, p. 13. 
(2) *FLA (October 2019), "Assessment for Reaccreditation," https://www.fairlabor.org/sites/default/files/documents/reports/hanesbrands_reaccreditation_report_final_report_for_public.pdf, p. 18. 
*Hanesbrands, "California Transparency in Supply Chains &amp; UK Modern Slavery Acts," https://hanesforgood.com/social-responsibility/california-transparency-in-supply-chains-act/. Accessed 21 September 2020. 
*Hanesbrands, "Our Covid-19 Approach," https://hanesforgood.com/our-covid-19-approach/. Accessed 21 September 2020.
(3) *"Assessment for Reaccreditation," p. 9. 
*Hanesbrands, "CHRB Response," https://www.business-humanrights.org/sites/default/files/webform/CHRB%20Response.pdf, p. 2. Accessed 22 September 2020.
"California Transparency in Supply Chains &amp; UK Modern Slavery Acts."</t>
  </si>
  <si>
    <r>
      <t xml:space="preserve">(1)-(4) Not disclosed.
</t>
    </r>
    <r>
      <rPr>
        <b/>
        <sz val="11"/>
        <rFont val="Calibri"/>
        <family val="2"/>
        <scheme val="minor"/>
      </rPr>
      <t>Uyghur forced labor</t>
    </r>
    <r>
      <rPr>
        <sz val="11"/>
        <rFont val="Calibri"/>
        <family val="2"/>
        <scheme val="minor"/>
      </rPr>
      <t>: The company also does not disclose how it addresses risks related to using forced Uyghur labor at raw material level.</t>
    </r>
  </si>
  <si>
    <t xml:space="preserve">(1) *Hanesbrands, "Vendor Selection Criteria," https://www.hbiglobalprocurement.com/procurement-engagement/vendor-selection-criteria/. Accessed 21 September 2020.
*Hanesbrands, "California Transparency in Supply Chains &amp; UK Modern Slavery Acts, " https://hanesforgood.com/social-responsibility/california-transparency-in-supply-chains-act/. Accessed 21 September 2020. </t>
  </si>
  <si>
    <t xml:space="preserve">(1) Hermès (25 March 2020), "2019 Universal Registration Document," https://assets.hermes.com/is/content/hermesedito/RSE/PDF/DPEF/PDF_Hermes_international_2020_EN.pdf, p. 157. 
(2) *"2019 Universal Registration Document," pp. 76 and 156. 
*Hermès, "Folio 2: Social, Environmental and Ethical Policy," https://assets-hecate.hermes.com/s3fs-public/node/pdf_file/2020-07/1596105041/hermes_folio2_for_supplier_march_2020.pdf?null, p. 1. </t>
  </si>
  <si>
    <t xml:space="preserve">(1) *Hugo Boss, "Suppliers," https://group.hugoboss.com/en/responsibility/partners/suppliers. Accessed 30 September 2020. 
*Hugo Boss (20 March 2020), "Modern Slavery and Human Trafficking Statement 2020," https://group.hugoboss.com/fileadmin/media/pdf/sustainability/company_commitments_EN/HUGO_BOSS_UK_Modern_Slavery_Act_2020.pdf, p. 4. </t>
  </si>
  <si>
    <t xml:space="preserve">(2) Tapestry (November 2019), "Tapestry Inc. Supplier Code of Conduct," https://tapestry.gcs-web.com/static-files/8dbaaa85-b986-4a03-9c84-7058a6cefc41, p. 2. </t>
  </si>
  <si>
    <t xml:space="preserve">
(1) Hermès states: “[f]rom a legal standpoint, as part of its policy to support and monitor suppliers, Hermès seeks the formal undertaking of each of its suppliers to comply with its social, regulatory and environmental obligations through two undertaking handbooks, signed by both parties.” It further states that these handbooks create contractual obligations and discloses the language of the handbooks themselves.
(2) It states that "76% of direct purchase suppliers formally committed to social, environmental and ethics policies" i.e. handbooks 1 and 2 containing obligations to protect the ILO core labor standards. It states that all new suppliers are required to sign this agreement.
(3) Not disclosed.</t>
  </si>
  <si>
    <t xml:space="preserve">(1) *Hermès (25 March 2020), "2019 Universal Registration Document," https://assets.hermes.com/is/content/hermesedito/RSE/PDF/DPEF/PDF_Hermes_international_2020_EN.pdf, p. 157. 
*Hermès, "Folio 2: Social, Environmental and Ethical Policy," https://assets-hecate.hermes.com/s3fs-public/node/pdf_file/2020-07/1596105041/hermes_folio2_for_supplier_march_2020.pdf?null. 
(2) "2019 Universal Registration Document," p. 156.   </t>
  </si>
  <si>
    <t>(1) Tapestry, "Purchase Order - Master Terms and Conditions," https://tapestry.gcs-web.com/static-files/4b419237-815b-4cb6-9239-5574b1710b6f. Accessed 5 october 2020.</t>
  </si>
  <si>
    <t>(1) Hanesbrands states in its human rights policy that applies to suppliers that “as a signatory to the AAFA/FLA Commitment to Responsible Sourcing, workers in the company’s supply chain… [w]ill not be forced to pay for their jobs or bear the cost of recruitment, transportation or other fees associated with their employment…” However it does not state that any fees paid should be borne by the employer.
(2) Not disclosed.</t>
  </si>
  <si>
    <t>(1) Hanesbrands, "Hanesbrands Inc. Global Human Rights Policy," https://hanesforgood.com/content/uploads/2019/11/Human-Rights-Policy-11-2019.pdf, pp. 1-2.</t>
  </si>
  <si>
    <t xml:space="preserve">(1) Hugo Boss (April 2020), "Hugo Boss Supplier Code of Conduct," https://group.hugoboss.com/fileadmin/media/pdf/sustainability/company_commitments_EN/2020_04_HUGO_BOSS_Supplier_Code_of_Conduct_EN.pdf, p. 3. </t>
  </si>
  <si>
    <t xml:space="preserve">(1) PVH, "SUPPLY CHAIN STANDARDS AND GUIDELINES FOR MEETING
PVH’S SHARED COMMITMENT," https://responsibility.pvh.com/wp-content/uploads/2020/08/PVH-CR-Supply-Chain-Guidelines.pdf, pp. 54, 57 and 155. Accessed 6 October 2020. 
(2) PVH, "Our Approach to CR and Human Rights," https://responsibility.pvh.com/wp-content/uploads/2020/07/Approach-to-CR-and-Human-Rights.pdf, p. 4. </t>
  </si>
  <si>
    <t xml:space="preserve">(1) Hanesbrands, "Hanesbrands Inc. Global Human Rights Policy," https://hanesforgood.com/content/uploads/2019/11/Human-Rights-Policy-11-2019.pdf, pp. 1-2.
(2) "Hanesbrands Inc. Global Human Rights Policy," pp. 1-2.
*FLA (October 2019), "Assessment for Reaccreditation," https://www.fairlabor.org/sites/default/files/documents/reports/hanesbrands_reaccreditation_report_final_report_for_public.pdf, p. 17. </t>
  </si>
  <si>
    <t>(2) *Hugo Boss (April 2020), "Hugo Boss Supplier Code of Conduct," https://group.hugoboss.com/fileadmin/media/pdf/sustainability/company_commitments_EN/2020_04_HUGO_BOSS_Supplier_Code_of_Conduct_EN.pdf, p. 3. 
*Hugo Boss (April 2020), "Sustainability Report 2019," https://group.hugoboss.com/fileadmin/media/pdf/sustainability/sustainability_reports_EN/Sustainability_Report_2019.pdf, p. 20. 
*FLA (February 2018), "Assessment for Accreditation," "https://www.fairlabor.org/sites/default/files/documents/reports/hugo_boss_accreditation_assessment_february_2018_0.pdf, p. 20.</t>
  </si>
  <si>
    <t>(1) The FLA states that Hanesbrands requires suppliers to post its supplier code of conduct “prominently in each facility in workers’ local languages” and that auditors assess whether this has been properly implemented. It states that auditors conduct interviews to ensure that workers understand “the workplace standards.” It also states that the company has training programs in place for workers and management at supplier factories as well as its own operations and “train[s] tens of thousands of workers on workplace standards.”
(2)-(4) Not disclosed.</t>
  </si>
  <si>
    <t xml:space="preserve">(1) FLA (October 2019), "Assessment for Reaccreditation," https://www.fairlabor.org/sites/default/files/documents/reports/hanesbrands_reaccreditation_report_final_report_for_public.pdf, pp. 9-10. </t>
  </si>
  <si>
    <t xml:space="preserve">(1) *Hugo Boss (April 2020), "Hugo Boss Supplier Code of Conduct," https://group.hugoboss.com/fileadmin/media/pdf/sustainability/company_commitments_EN/2020_04_HUGO_BOSS_Supplier_Code_of_Conduct_EN.pdf, p. 1. 
*FLA (February 2018), "Assessment for Accreditation," "https://www.fairlabor.org/sites/default/files/documents/reports/hugo_boss_accreditation_assessment_february_2018_0.pdf, p. 10. 
(2) *Hugo Boss (April 2020), "Sustainability Report 2019," https://group.hugoboss.com/fileadmin/media/pdf/sustainability/sustainability_reports_EN/Sustainability_Report_2019.pdf, pp. 20-21. 
*Hugo Boss, "Social Aspects of the Supply Chain," https://group.hugoboss.com/en/responsibility/partners/social-aspects. Accessed 30 September 2020.
*Hugo Boss, "Commitment to the Textile workers of Tamil Nadu," https://group.hugoboss.com/en/responsibility/stories/initative-tamil-nadu. Accessed 30 September 2020. </t>
  </si>
  <si>
    <t>(1) Tapestry states that it requires its suppliers to communicate the principles of its supplier code of conduct to their workers and supervisors. It does not disclose requirements on how the principles should be communicated however, e.g. through training for workers.
(2)-(4) Not disclosed.</t>
  </si>
  <si>
    <t xml:space="preserve">(1) Tapestry (November 2019), "Tapestry Inc. Supplier Code of Conduct," https://tapestry.gcs-web.com/static-files/8dbaaa85-b986-4a03-9c84-7058a6cefc41, p. 5. </t>
  </si>
  <si>
    <t>(1), (3) and (4) FLA (October 2019), "Assessment for Reaccreditation," https://www.fairlabor.org/sites/default/files/documents/reports/hanesbrands_reaccreditation_report_final_report_for_public.pdf, pp. 25-26. 
(4) *Hanesbrands, "CHRB Response," https://www.business-humanrights.org/sites/default/files/webform/CHRB%20Response.pdf, p. 2. Accessed 22 September 2020.</t>
  </si>
  <si>
    <t xml:space="preserve">(1) Hanesbrands, "Hanesbrands Inc. Global Human Rights Policy," https://hanesforgood.com/content/uploads/2019/11/Human-Rights-Policy-11-2019.pdf, pp. 2-3.
*FLA (October 2019), "Assessment for Reaccreditation," https://www.fairlabor.org/sites/default/files/documents/reports/hanesbrands_reaccreditation_report_final_report_for_public.pdf, p. 12.
(1), (2) and (4) Hanesbrands, "California Transparency in Supply Chains &amp; UK Modern Slavery Acts, " https://hanesforgood.com/social-responsibility/california-transparency-in-supply-chains-act/. Accessed 21 September 2020. </t>
  </si>
  <si>
    <t xml:space="preserve">(1)*Hugo Boss, "Creating Values Together," https://group.hugoboss.com/en/responsibility/we-vision-strategy. Accessed 30 September 2020. 
*Hugo Boss, "Social Aspects of the Supply Chain," https://group.hugoboss.com/en/responsibility/partners/social-aspects. Accessed 30 September 2020.
*Hugo Boss, "Report..." https://report-tvh.com/. Accessed 2 October 2020. 
(2) and (4) Hugo Boss (April 2020), "Sustainability Report 2019," https://group.hugoboss.com/fileadmin/media/pdf/sustainability/sustainability_reports_EN/Sustainability_Report_2019.pdf, p. 20. 
</t>
  </si>
  <si>
    <t>(1) In its 2018 additional disclosure the company states that audits are conducted on an unannounced basis. 
(2) As an accredited company of the Fair Labor Association (FLA), some of the company’s suppliers are audited by the FLA. These audits entail an examination of policies and procedures, management documents and of previous self-assessments. It states that this includes payroll analysis.
(3) It states that its audit process includes worker interviews but it does not state that this takes place off-site.
(4) It states that facility visits include dormitories where applicable.
(5) Not disclosed.</t>
  </si>
  <si>
    <t xml:space="preserve">(1) Hanesbrands, "2018 Additional Disclosure,"  https://www.business-humanrights.org/sites/default/files/2018%20KTC%20AF%20Additional%20disclosure_Hanesbrands_0.pdf, p. 6. 
(2)-(4) Hanesbrands, "California Transparency in Supply Chains &amp; UK Modern Slavery Acts," https://hanesforgood.com/social-responsibility/california-transparency-in-supply-chains-act/. Accessed 21 September 2020. </t>
  </si>
  <si>
    <t xml:space="preserve">(1) *Hugo Boss, "Social Aspects of the Supply Chain," https://group.hugoboss.com/en/responsibility/partners/social-aspects. Accessed 30 September 2020.
(2) *Hugo Boss (April 2020), "Sustainability Report 2019," https://group.hugoboss.com/fileadmin/media/pdf/sustainability/sustainability_reports_EN/Sustainability_Report_2019.pdf, p. 20. 
*"Social Aspects of the Supply Chain."
(3)-(4)  "Sustainability Report 2019," p. 20. 
(4) Hugo Boss, "2018 Additional Disclosure," https://old.business-humanrights.org/sites/default/files/KTC%20AF%20Additional%20Disclosure_Hugo%20Boss_for%20upload.xlsx. Accessed 30 September 2020.
(5) *FLA (February 2018), "Assessment for Accreditation," "https://www.fairlabor.org/sites/default/files/documents/reports/hugo_boss_accreditation_assessment_february_2018_0.pdf, pp. 13-14.  </t>
  </si>
  <si>
    <t xml:space="preserve">(2)-(4) Tapestry (November 2019), "Tapestry Inc. Supplier Code of Conduct," https://tapestry.gcs-web.com/static-files/8dbaaa85-b986-4a03-9c84-7058a6cefc41, p. 5. 
(1) and (5) Tapestry, "California Transparency Act &amp; UK Modern Slavery Act," https://www.tapestry.com/california-transparency-act-uk-modern-slavery-act-statement/. Accessed 2 October 2020. </t>
  </si>
  <si>
    <t>(2)-(3)Hanesbrands, "2018 Additional Disclosure,"  https://www.business-humanrights.org/sites/default/files/2018%20KTC%20AF%20Additional%20disclosure_Hanesbrands_0.pdf, p. 6. 
(1), (3) and (5) Hanesbrands, "California Transparency in Supply Chains &amp; UK Modern Slavery Acts, " https://hanesforgood.com/social-responsibility/california-transparency-in-supply-chains-act/. Accessed 21 September 2020. 
(4) FLA (October 2019), "Assessment for Reaccreditation," https://www.fairlabor.org/sites/default/files/documents/reports/hanesbrands_reaccreditation_report_final_report_for_public.pdf, p. 14.</t>
  </si>
  <si>
    <t xml:space="preserve">(1)-(3) Not disclosed.
(4) The company uses the SA 8000 auditing standard, under which audits are conducted by SAAS accredited audit firms, but does not provide further details.
(5) Not disclosed. </t>
  </si>
  <si>
    <t>(4) Hermès (6 August 2019), "California Transparency in Supply Chain Act," https://www.hermes.com/us/en/california-transparency-supply-chains-act/.</t>
  </si>
  <si>
    <t xml:space="preserve">(1) Hugo Boss states that all of its “new finished goods suppliers” are audited and that 97% of its existing “active finished goods suppliers [are] covered with valid (re-)audit.” It states that a "valid" audit is one that has been carried out in the last 24 months.
(2)-(3) Not disclosed. 
(4) As an accredited company of the Fair Labor Association (FLA), some of the company’s suppliers are audited by independent external monitors of the FLA. The FLA discloses the names of the monitoring organizations and some information on them, but does not disclose details on their ability to detect forced labor. 
(5) Hugo Boss details the number of violations in a number of categories including "Social compliance management", working hours, compensation and benefits, discrimination, treatment of workers, freedom of association and collective bargaining, child labor and young workers, and forced labor.
As an accredited company of the Fair Labor Association (FLA), the outcomes of audits conducted on the company’s suppliers are made publicly available on the FLA website. </t>
  </si>
  <si>
    <t>(1) *Hugo Boss, "Hugo Boss Sourcing and Production Activities," https://group.hugoboss.com/fileadmin/media/pdf/sustainability/HUGO-BOSS-Beschaffungs_und_Produktionsaktivitaeten_EN.pdf. Accessed 30 September 2020. 
*Hugo Boss (April 2020), "Sustainability Report 2019," https://group.hugoboss.com/fileadmin/media/pdf/sustainability/sustainability_reports_EN/Sustainability_Report_2019.pdf, p. 46.
(4) "Sustainability Report 2019," p. 20. 
(5) "Sustainability Report 2019," p. 47.</t>
  </si>
  <si>
    <t xml:space="preserve">(1)-(2) Hermès (25 March 2020), "2019 Universal Registration Document," https://assets.hermes.com/is/content/hermesedito/RSE/PDF/DPEF/PDF_Hermes_international_2020_EN.pdf, p. 157.
(3) Hermès, "Folio 2: Social, Environmental and Ethical Policy," https://assets-hecate.hermes.com/s3fs-public/node/pdf_file/2020-07/1596105041/hermes_folio2_for_supplier_march_2020.pdf?null, p. 7. </t>
  </si>
  <si>
    <t xml:space="preserve">(1) *Hugo Boss, "Social Aspects of the Supply Chain," https://group.hugoboss.com/en/responsibility/partners/social-aspects. Accessed 30 September 2020.
*Hugo Boss (April 2020), "Sustainability Report 2019," https://group.hugoboss.com/fileadmin/media/pdf/sustainability/sustainability_reports_EN/Sustainability_Report_2019.pdf, p. 45. 
(4) Hugo Boss (April 2020), "Sustainability Report 2019," https://group.hugoboss.com/fileadmin/media/pdf/sustainability/sustainability_reports_EN/Sustainability_Report_2019.pdf, pp. 20 and 45. </t>
  </si>
  <si>
    <t>(1) Tapestry states that “[i]f a factory visit reveals an issue that requires improvement, the Company expects that all suppliers will take necessary corrective action to promptly remediate any non-compliance.” However, it does not disclose details of how this should be carried out, nor does it disclose working with its suppliers to improve their performance.
(2)-(4) Not disclosed.</t>
  </si>
  <si>
    <t>(1) Not disclosed. [The company disclosed information on its response to violations of its supply chain policies in its CHRB disclosure which now falls outside the scope of the research timeframe.]</t>
  </si>
  <si>
    <t>(1) [Hanesbrands (2016), "CHRB Response," https://www.business-humanrights.org/sites/default/files/webform/CHRB%20Response.pdf, pp. 4-5. Accessed 22 September 2020.]</t>
  </si>
  <si>
    <t>(1) Not disclosed. In its 2018 Additional Disclosure, the company states it has an internal formalized process for complaints, but does not provide any detail.</t>
  </si>
  <si>
    <t>(1) Hugo Boss, "2018 Additional Disclosure," https://old.business-humanrights.org/sites/default/files/KTC%20AF%20Additional%20Disclosure_Hugo%20Boss_for%20upload.xlsx. Accessed 30 September 2020.</t>
  </si>
  <si>
    <t>*PVH, "Our Approach to CR and Human Rights," https://responsibility.pvh.com/wp-content/uploads/2020/07/Approach-to-CR-and-Human-Rights.pdf, p. 6. Accessed 8 October 2020. 
*PVH, "2019 Corporate Responsibility Report," https://responsibility.pvh.com/wp-content/uploads/2020/07/PVH-2019-CR-Report.pdf, p. 39. Accessed 7 October 2020.</t>
  </si>
  <si>
    <t xml:space="preserve">(2)-(4) Not disclosed. </t>
  </si>
  <si>
    <t>The company discloses the following targets:
- 100% of Amazon employees who drive trucks complete Truckers Against Trafficking training by the end of 2020.
- Launch training for Amazon suppliers on responsible recruitment practices by the end of 2020.
It does not report progress against existing targets.</t>
  </si>
  <si>
    <t xml:space="preserve">*Amazon, "Supply Chain," https://sustainability.aboutamazon.com/people/supply-chain?workerCount=true&amp;engagementProgram=true&amp;productCategory=true. Accessed 5 October 2020. </t>
  </si>
  <si>
    <t>*Burberry discloses that its goal is to source 100% of cotton "more sustainably by 2022 by using a portfolio approach." One partner it aims to work with is Better Cotton Initiative; however it is not clear whether other partners used also address forced labor risks in cotton sourcing (e.g. Textile Exchange). It states that as of 2019/2020, 75% cotton has been procured more sustainably (but it is unclear what percentage relates to Better Cotton Initiative specifically, which covers forced labor). 
[*Burberry discloses that it plans to source 100% of leather from tanneries with "environmental, traceability and social compliance certifications" by 2022. It reports that as of 2019/2020 it has sourced 64% of leather from suppliers with such certifications. However it is not clear whether such social compliance certifications relate to forced labor risks.]
It does not report progress against existing targets.</t>
  </si>
  <si>
    <t xml:space="preserve">*Burberry, "Creating tomorrow's heritage," https://www.burberryplc.com/en/responsibility/creating-tomorrows-heritage.html. Accessed 1 October 2020. </t>
  </si>
  <si>
    <t>In relation to grievance mechanisms, the company states: "We are taking steps to make it easier for workers in our supply chain to raise grievances directly with us, and in 2020 we will launch a pilot programme within our UK supply chain with a view to scaling this across other sourcing locations over time."
It does not report against existing targets.</t>
  </si>
  <si>
    <t>*Primark (December 2019), "Primark Ltd. Modern Slavery Statement 2019," https://primark.a.bigcontent.io/v1/static/Primark-MSA_2019, p. 11. Accessed 16 September 2020.</t>
  </si>
  <si>
    <t xml:space="preserve">The company has published a statement dated September 2020. It has published three previous statements. </t>
  </si>
  <si>
    <t xml:space="preserve">*Amazon (2020), "Modern day slavery statement," https://d39w7f4ix9f5s9.cloudfront.net/14/0d/f9913702400ab91704c0bf5b6f9a/amazon-modern-slavery-statement-september-2020-final-17sept2020.pdf. Accessed 5 October 2020. </t>
  </si>
  <si>
    <t xml:space="preserve">The company has published a statement dated May 2020. The company has published three previous statements. </t>
  </si>
  <si>
    <t xml:space="preserve">Burberry (May 2020), "Burberry Group plc statement," https://uk.burberry.com/legal-cookies/transparency-in-the-supply-chainmodern-slavery-statements/. Accessed 28 September 2020. </t>
  </si>
  <si>
    <t>The company has published a statement for 2018.</t>
  </si>
  <si>
    <t xml:space="preserve">Foot Locker, "Modern Slavery Report 2018," https://www.footlocker.co.uk/INTERSHOP/static/FLE/Footlocker-Site/-/Footlocker/en_US/Downloads/Modern_Slavery_Report/20190219_-_UK_Modern_Slavery_Report.pdf. Accessed 9 October 2020. </t>
  </si>
  <si>
    <t xml:space="preserve">The company has published a statement dated June 2020. The company has published three previous statements. </t>
  </si>
  <si>
    <t xml:space="preserve">Inditex (June 2020), "Inditex Group modern slavery, human trafficking and transparency in supply chain statement FY2019," https://www.inditex.com/documents/10279/651860/Inditex_Modern_Slavery_Statement__UK_2019.pdf/13f9b872-46ef-d329-7f78-ce3cb45e40fb. Accessed 6 October 2020. </t>
  </si>
  <si>
    <t xml:space="preserve">The company has published a joint statement under both legislations which is dated September 2020. </t>
  </si>
  <si>
    <t xml:space="preserve">The company has published a joint statement under both legislations, dated May 2020. </t>
  </si>
  <si>
    <t>Foot Locker Inc., "California Transparency in Supply Chains Act," https://www.footlocker-inc.com/content/flinc-aem-site/en/california-transparency-in-supply-chain.html. Accessed 9 October 2020.</t>
  </si>
  <si>
    <t xml:space="preserve">The company has published a joint statement under both legislations, dated June 2020. </t>
  </si>
  <si>
    <t>*Amazon (2020), "Modern day slavery statement," https://d39w7f4ix9f5s9.cloudfront.net/14/0d/f9913702400ab91704c0bf5b6f9a/amazon-modern-slavery-statement-september-2020-final-17sept2020.pdf, p. 8. Accessed 5 October 2020. 
* Amazon (updated), "Amazon Supply Chain Standards," https://d39w7f4ix9f5s9.cloudfront.net/de/48/a468a0be42da83d58b72019bb1c7/amazon-supply-chain-standards-2019.pdf, p. 1. Accessed 17 November 2020.</t>
  </si>
  <si>
    <t xml:space="preserve">Amazon states that it does not tolerate modern slavery and states that it is committed to expanding its work to understand and address any modern slavery risks. It sets out the steps it has taken in the past year to combat forced labor. 
The company outlines further detail on its supply chain commitments relating to "freely chosen employment" including its relevant targets, policies and engagements with stakeholders. </t>
  </si>
  <si>
    <t xml:space="preserve">*Amazon (2020), "Modern day slavery statement," https://d39w7f4ix9f5s9.cloudfront.net/14/0d/f9913702400ab91704c0bf5b6f9a/amazon-modern-slavery-statement-september-2020-final-17sept2020.pdf. Accessed 5 October 2020. 
*Amazon, "Supply Chain," https://sustainability.aboutamazon.com/people/supply-chain?workerCount=true&amp;engagementProgram=true&amp;productCategory=true. Accessed 5 October 2020. </t>
  </si>
  <si>
    <t xml:space="preserve">The company discloses that combatting slavery is core to its commitment to sustainability in its operations and supply chains. </t>
  </si>
  <si>
    <t>Burberry (May 2020), "Burberry Group plc statement," https://uk.burberry.com/legal-cookies/transparency-in-the-supply-chainmodern-slavery-statements/. Accessed 28 September 2020.</t>
  </si>
  <si>
    <t xml:space="preserve">Inditex discloses that it is fully committed to respecting human rights across its value chain, and does not tolerate any form of modern slavery or human trafficking in its operations and supply chains. </t>
  </si>
  <si>
    <t xml:space="preserve">*Inditex (June 2020), "Inditex Group modern slavery, human trafficking and transparency in supply chain statement FY2019," https://www.inditex.com/documents/10279/651860/Inditex_Modern_Slavery_Statement__UK_2019.pdf/13f9b872-46ef-d329-7f78-ce3cb45e40fb, p. 8. Accessed 6 October 2020. </t>
  </si>
  <si>
    <t xml:space="preserve">The company states that modern slavery is a zero-tolerance issue and that it is "committed to preventing and addressing it in line with the United Nations Guiding Principles on Business and Human Rights and the OECD Due Diligence Guidance for Responsible Supply Chains." 
It states that it considers modern slavery to be one of the most salient risks in its supply chains. </t>
  </si>
  <si>
    <t xml:space="preserve">*Primark (December 2019), "Primark Ltd. Modern Slavery Statement 2019," https://primark.a.bigcontent.io/v1/static/Primark-MSA_2019, p. 1. </t>
  </si>
  <si>
    <t>(1) Amazon, "Amazon Supply Chain Standards," https://d39w7f4ix9f5s9.cloudfront.net/de/48/a468a0be42da83d58b72019bb1c7/amazon-supply-chain-standards-2019.pdf. Accessed 5 October 2020. 
(3) *Amazon, "About our supply chain: our approach to responsible sourcing," https://sustainability.aboutamazon.com/people/supply-chain?workerCount=true&amp;engagementProgram=true&amp;productCategory=true. Accessed 5 October 2020. 
*Amazon (September 2020), "All in: Staying the Course on Our Commitment to Sustainability," https://sustainability.aboutamazon.com/pdfBuilderDownload?name=sustainability-all-in-september-2020, p. 49. Accessed 5 October 2020. 
(4) *Amazon (September 2020), "All in: Staying the Course on Our Commitment to Sustainability," p. 35 and 72.</t>
  </si>
  <si>
    <t xml:space="preserve">(1) Amazon states that executive leadership review social responsibility goals owned by its business teams on a quarterly basis, including supply chain audit and assessment results. 
It also reports that it has dedicated teams based in key sourcing countries that work directly with its suppliers. 
Amazon reports that its sourcing teams take on social responsibility goals and monitor working conditions, including assessment of compliance with the supplier code of conduct (which covers forced labor) before orders are placed with suppliers. It states that performance against the social responsibility goals is reported to leadership regularly. Additionally, it discloses that the social responsibility team "consults with Amazon business teams on new sourcing geographies." 
(2) The company states that governance of human rights starts with its board, and that Amazon's nominating and corporate governance committee oversees the company's "environmental, corporate social responsibility (including as this relates to its operations and supply chain)" policies and initiatives. The company does not provide detail relating to oversight of its supply chain standards. </t>
  </si>
  <si>
    <t>(1) *Amazon (2020), "Modern day slavery statement," https://d39w7f4ix9f5s9.cloudfront.net/14/0d/f9913702400ab91704c0bf5b6f9a/amazon-modern-slavery-statement-september-2020-final-17sept2020.pdf, p. 3. Accessed 5 October 2020. 
*Amazon (September 2020), "All in: Staying the Course on Our Commitment to Sustainability," https://sustainability.aboutamazon.com/pdfBuilderDownload?name=sustainability-all-in-september-2020, p. 71. Accessed 5 October 2020. 
*Amazon (2019), "Modern Day Slavery Statement", https://www.amazon.co.uk/gp/help/customer/display.html?ie=UTF8&amp;nodeId=202151760&amp;ref_=help_search_1. Accessed 6 October 2020.
(2) * Amazon (2020), "Modern day slavery statement," p. 3.
*Amazon, "Nominating and Corporate Governance Committee," https://ir.aboutamazon.com/corporate-governance/documents-and-charters/nominating-and-corporate-governance-committee/default.aspx. Accessed 6 October 2020.</t>
  </si>
  <si>
    <t xml:space="preserve">(1) The company states that it has a "global cross-functional CSR team" which includes staff from its legal, human resources, supply chain, sourcing, and product teams, who monitor its CSR efforts. It states that its CSR priorities include "worker dignity". In the worker dignity section of its website the company references its Global Sourcing Guidelines and supplier compliance with the guidelines. This implies some oversight of these guidelines by the CSR team, but no detail is provided.
(2) Not disclosed. Foot Locker states that the governance committee of the board oversees its CSR program and "receives regular updates from management." It is not clear that this includes the company's supply chain policies on forced labor. </t>
  </si>
  <si>
    <t>(1) *Primark, "People and Production," https://www.primark.com/en/primark-cares/people-and-production/a/0c2214ed-454f-4344-9b07-00f20678edab. Accessed 18 May 2020. 
*Primark, "Setting High Standards," https://www.primark.com/en/primark-cares/setting-high-standards. Accessed 17 September 2020.  
(2) *Primark (December 2019), "Primark Ltd. Modern Slavery Statement 2019," p. 3.
*Primark (2017), "Modern Slavery Statement 2017," https://www.primark.com/en/modern-slavery-act/msa-statement-2017. Accessed 28 September 2020.</t>
  </si>
  <si>
    <t xml:space="preserve">"Primark does not own any factories and is selective about the suppliers with whom we work." Source: Primark, "About our global sourcing map," https://globalsourcingmap.primark.com/. Accessed 18 November 2020. </t>
  </si>
  <si>
    <t>(1) *Amazon (2020), "Modern day slavery statement," https://d39w7f4ix9f5s9.cloudfront.net/14/0d/f9913702400ab91704c0bf5b6f9a/amazon-modern-slavery-statement-september-2020-final-17sept2020.pdf, p. 8. Accessed 5 October 2020. 
*Amazon, "Training on human trafficking," https://sustainability.aboutamazon.com/social-responsibility/training-on-human-trafficking. Accessed 5 October 2020. 
(2) *Amazon, "Progress in 2019," https://sustainability.aboutamazon.com/people/supply-chain/progress-in-2019. Accessed 5 October 2020. 
*Amazon (2020), "Modern day slavery statement,"  p. 7.</t>
  </si>
  <si>
    <t xml:space="preserve">*Burberry, "Collaborations and partnerships," https://www.burberryplc.com/en/responsibility/collaborations-and-partnerships.html. Accessed 29 September 2020. 
*Burberry (May 2020), "Burberry Group plc statement," https://uk.burberry.com/legal-cookies/transparency-in-the-supply-chainmodern-slavery-statements/. Accessed 28 September 2020. 
*Burberry (2018), "2018 Additional Disclosure," https://media.business-humanrights.org/media/documents/files/2018_KTC_AF_Additional_disclosure_-_Burberry.pdf. Accessed 1 October 2020. </t>
  </si>
  <si>
    <t>Not disclosed.
Uyghur forced labor: the company does not disclose how it works with relevant groups to prevent and remediate Uyghur forced labor, such as exiled Uyghur groups or the Coalition to End Uyghur Forced Labor.</t>
  </si>
  <si>
    <t>(1) *Amazon, "Amazon around the globe," https://sustainability.aboutamazon.com/about/around-the-globe?workerCount=true&amp;engagementProgram=true&amp;productCategory=Apparel. Accessed 5 October 2020. 
*Amazon (September 2020), "All in: Staying the Course on Our Commitment to Sustainability," https://sustainability.aboutamazon.com/pdfBuilderDownload?name=sustainability-all-in-september-2020, p. 71. Accessed 5 October 2020.
*Amazon, "Written evidence submitted by Amazon," https://committees.parliament.uk/writtenevidence/13767/pdf/, p. 2. Accessed 12 November 2020. 
(2) *Amazon, "Written evidence submitted by Amazon," p. 2.</t>
  </si>
  <si>
    <t xml:space="preserve">(1) Amazon (September 2020), "All in: Staying the Course on Our Commitment to Sustainability," https://sustainability.aboutamazon.com/pdfBuilderDownload?name=sustainability-all-in-september-2020, p. 69. Accessed 5 October 2020. 
*Amazon (2020), "Modern day slavery statement," https://d39w7f4ix9f5s9.cloudfront.net/14/0d/f9913702400ab91704c0bf5b6f9a/amazon-modern-slavery-statement-september-2020-final-17sept2020.pdf, p. 4. Accessed 5 October 2020. 
(2) *Amazon (2020), "Modern day slavery statement," p. 4. 
*Amazon, "Written evidence submitted by Amazon," https://committees.parliament.uk/writtenevidence/13767/pdf/, p. 2. Accessed 12 November 2020. </t>
  </si>
  <si>
    <t>(1) Burberry discloses that it conducts a human rights impact assessment on its operations and supply chains every two years. The company states that it seeks to identify impact on key stakeholders, including risks of forced labor. It states that the processes engages "representatives of affected stakeholder groups, such as through supply chain worker interviews and by engaging with local NGOs." It reports that geographical, economic and social factors are taken into consideration in the assessment. The company states that risk profiles and sourcing locations identified in the human rights impact assessment are used to inform "mitigation plans" for suppliers alongside other information such as audit findings. 
(2) The company states that it has identified that migrant workers and women are at risk of forced labor at different levels of its supply chains but does not provide further detail (such as sourcing countries where these workers are at risk, or which tiers specifically). It states that Italy is a major sourcing country and that there are increased risks related to migrant workers. 
Separately, the company discloses that its responsible sourcing policy prohibits certain sourcing regions based on "where the risk of modern slavery and other labour rights issues is recognised." It states this includes Turkmenistan, Uzbekistan, and Syria. 
Uyghur forced labor: The company does not disclose whether it identified risks of Uyghur forced labor in its supply chains.</t>
  </si>
  <si>
    <t>(1) *Burberry (May 2020), "Burberry Group plc statement," https://uk.burberry.com/legal-cookies/transparency-in-the-supply-chainmodern-slavery-statements/. Accessed 28 September 2020. 
*Burberry, "Human Rights," https://www.burberryplc.com/content/burberry/corporate/en/responsibility/focus-areas/company/human_rights.html.
*Burberry, "Human Rights Impact Assessment," https://www.burberryplc.com/content/dam/burberry/corporate/Responsibility/Responsibility_docs/Policies_statements/Policies/Updated_Policies/Human%20Rights%20Impact%20Assessment.pdf. Accessed 1 October 2020. 
(2) *Burberry (2018), "2018 Additional Disclosure," https://media.business-humanrights.org/media/documents/files/2018_KTC_AF_Additional_disclosure_-_Burberry.pdf, p. 6. Accessed 1 October 2020. 
*Burberry (May 2020), "Burberry Group plc statement."</t>
  </si>
  <si>
    <t>Not disclosed.
Uyghur forced labor: The company does not disclose whether it identified risks of Uyghur forced labor in its supply chains.</t>
  </si>
  <si>
    <t xml:space="preserve">Not disclosed.
Uyghur forced labor: The company does not disclose how it addresses risks related to using Uyghur forced labor at raw material level, such as in cotton sourcing. </t>
  </si>
  <si>
    <t>(1) *Amazon (September 2020), "All in: Staying the Course on Our Commitment to Sustainability," https://sustainability.aboutamazon.com/pdfBuilderDownload?name=sustainability-all-in-september-2020, p. 70. Accessed 5 October 2020. 
*Amazon (2019), "Supply Chain Standards Manual," https://d39w7f4ix9f5s9.cloudfront.net/ba/73/23a785f24c809ee05445d5ab623f/supplier-manual-5sep2019-final.pdf, pp.4, 5, 16. Accessed 5 October 2020. 
*Amazon, "Case study: enhancing worker safety and well-being," https://sustainability.aboutamazon.com/people/supply-chain/case-study. Accessed 6 October 2020.
(2) *Amazon (2019), "Supply Chain Standards Manual," p. 9. 
*Amazon, "Amazon Supply Chain Standards," https://d39w7f4ix9f5s9.cloudfront.net/de/48/a468a0be42da83d58b72019bb1c7/amazon-supply-chain-standards-2019.pdf, p. 2. Accessed 5 October 2020.</t>
  </si>
  <si>
    <t>(1) Inditex, "Annual Report 2019," http://static.inditex.com/annual_report_2019/pdfs/en/memoria/2019-Inditex-Annual-Report.pdf, p. 93. Accessed 8 October 2020.
*Inditex (June 2020), "Inditex Group modern slavery, human trafficking and transparency in supply chain statement FY2019," https://www.inditex.com/documents/10279/651860/Inditex_Modern_Slavery_Statement__UK_2019.pdf/13f9b872-46ef-d329-7f78-ce3cb45e40fb, p. 18. Accessed 6 October 2020. 
(2) *Inditex (June 2020), "Inditex Group modern slavery, human trafficking and transparency in supply chain statement FY2019," p. 5 and 6.
*Inditex, "Traceability," https://www.inditex.com/how-we-do-business/our-model/sourcing/traceability. Accessed 7 October 2020. 
*Inditex (2018), "Additional Disclosure," https://media.business-humanrights.org/media/documents/files/2018-08_KTC_AF_Additional_disclosure_-_Inditex.pdf. Accessed 8 October 2020.</t>
  </si>
  <si>
    <t xml:space="preserve">(1) Amazon discloses in its 2020 modern slavery statement that suppliers "contractually commit" to its supply chain standards. The company discloses that its purchase and service agreements require manufacturing suppliers to comply with the supplier code of conduct. The contract language is not disclosed, and while the company's code prohibits forced labor, child labor, and discrimination, and protects the right to freedom of association, it does not explicitly protect the right to collective bargaining. 
(2) Not disclosed. The company states that "Amazon's purchase and service agreements require our manufacturing suppliers...to comply with our supplier code of conduct" but does not disclose a percentage.
(3) Not disclosed. </t>
  </si>
  <si>
    <t xml:space="preserve">*Amazon (2020), "Modern day slavery statement," https://d39w7f4ix9f5s9.cloudfront.net/14/0d/f9913702400ab91704c0bf5b6f9a/amazon-modern-slavery-statement-september-2020-final-17sept2020.pdf, p. 3. Accessed 5 October 2020. 
*Amazon (2019), "Modern day slavery statement," https://www.amazon.co.uk/gp/help/customer/display.html?ie=UTF8&amp;nodeId=202151760&amp;ref_=help_search_1. Accessed 5 October 2020. </t>
  </si>
  <si>
    <t xml:space="preserve">(1) The company's global sourcing guidelines state that they form "integral parts of our purchase agreement with our suppliers." However, they do not require conformance to international standards regarding freedom of association and collective bargaining. The company does not disclose the language used in its purchase agreements. 
(2) Not disclosed. 
(3) Not disclosed. </t>
  </si>
  <si>
    <t xml:space="preserve">(1)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explicitly protect the right to collective bargaining. 
(3) Not disclosed. </t>
  </si>
  <si>
    <t xml:space="preserve">Amazon, "Amazon Supply Chain Standards," https://d39w7f4ix9f5s9.cloudfront.net/de/48/a468a0be42da83d58b72019bb1c7/amazon-supply-chain-standards-2019.pdf, p. 2. Accessed 5 October 2020. </t>
  </si>
  <si>
    <r>
      <t>(1) Not disclosed. Burberry's code states "where possible, the Business Associate should avoid using recruitment agencies, and instead recruit workers directly." It states that if using a third party the supplier should use a government-registered recruitment agency where possible. However, it does not comment on</t>
    </r>
    <r>
      <rPr>
        <b/>
        <sz val="11"/>
        <rFont val="Calibri"/>
        <family val="2"/>
        <scheme val="minor"/>
      </rPr>
      <t xml:space="preserve"> employing</t>
    </r>
    <r>
      <rPr>
        <sz val="11"/>
        <rFont val="Calibri"/>
        <family val="2"/>
        <scheme val="minor"/>
      </rPr>
      <t xml:space="preserve"> workers directly, only recruiting. 
(2) The company's code states that any "Business Associate should have clear contracts with and ensure that any agency they use adheres to the Burberry Ethical Trading Code of Conduct." 
(3) The code states that recruitment agencies should "provide full details of the use of any sub-contractors or sub-agents used to hire workers." However, it does not disclose information on the recruitment agencies used in its supply chains, such as names of agencies, estimated number of agencies used in certain countries, or raw materials for which agencies are used. </t>
    </r>
  </si>
  <si>
    <t xml:space="preserve">(1) Not disclosed. The company's code states that "to every extent possible, work performed must be on the basis of a recognised employment relationship established through national law and industry practice." It also states that obligations to workers must not be avoided through the use of apprenticeship schemes or excessive use of fixed-term contracts of employment. However, the code does not comment on requiring direct employment of workers, thereby avoiding the use of employment agencies. 
(2) Not disclosed. The code states that suppliers are responsible for ensuring compliance with the code within their own supply chains, but does not specifically require employment and recruitment agencies used by suppliers to comply with the code. 
(3) Not disclosed. </t>
  </si>
  <si>
    <t xml:space="preserve">Primark, "The Primark Code of Conduct," https://primark.a.bigcontent.io/v1/static/Primark_Code-of-Conduct_2019_English. Accessed 17 September 2020. </t>
  </si>
  <si>
    <t xml:space="preserve">(1-2) Amazon, "Amazon Supply Chain Standards," https://d39w7f4ix9f5s9.cloudfront.net/de/48/a468a0be42da83d58b72019bb1c7/amazon-supply-chain-standards-2019.pdf. Accessed 5 October 2020. 
(2) *Amazon (2020), "Modern day slavery statement," https://d39w7f4ix9f5s9.cloudfront.net/14/0d/f9913702400ab91704c0bf5b6f9a/amazon-modern-slavery-statement-september-2020-final-17sept2020.pdf, p. 7. Accessed 5 October 2020. </t>
  </si>
  <si>
    <t xml:space="preserve">(1) Amazon, "Amazon Supply Chain Standards," https://d39w7f4ix9f5s9.cloudfront.net/de/48/a468a0be42da83d58b72019bb1c7/amazon-supply-chain-standards-2019.pdf. Accessed 5 October 2020. 
(2) *Amazon (2020), "Modern day slavery statement," https://d39w7f4ix9f5s9.cloudfront.net/14/0d/f9913702400ab91704c0bf5b6f9a/amazon-modern-slavery-statement-september-2020-final-17sept2020.pdf, p. 7 and 9. Accessed 5 October 2020. </t>
  </si>
  <si>
    <t xml:space="preserve">*Amazon, "Amazon Supply Chain Standards," https://d39w7f4ix9f5s9.cloudfront.net/de/48/a468a0be42da83d58b72019bb1c7/amazon-supply-chain-standards-2019.pdf. Accessed 5 October 2020. 
*Amazon (2020), "Modern day slavery statement," https://d39w7f4ix9f5s9.cloudfront.net/14/0d/f9913702400ab91704c0bf5b6f9a/amazon-modern-slavery-statement-september-2020-final-17sept2020.pdf, p. 7. Accessed 5 October 2020. </t>
  </si>
  <si>
    <t xml:space="preserve">Not disclosed.
The company states that it does not source from factories that are deemed ineligible under the Bangladesh Accord but does not state that it is signatory to the Accord. </t>
  </si>
  <si>
    <t xml:space="preserve">*Amazon (2020), "Modern day slavery statement," https://d39w7f4ix9f5s9.cloudfront.net/14/0d/f9913702400ab91704c0bf5b6f9a/amazon-modern-slavery-statement-september-2020-final-17sept2020.pdf, p. 8. Accessed 5 October 2020. </t>
  </si>
  <si>
    <t>*Amazon, "Amazon Supply Chain Standards," https://d39w7f4ix9f5s9.cloudfront.net/de/48/a468a0be42da83d58b72019bb1c7/amazon-supply-chain-standards-2019.pdf, p. 5. Accessed 5 October 2020. 
*Amazon (September 2020), "All in: Staying the Course on Our Commitment to Sustainability," https://sustainability.aboutamazon.com/pdfBuilderDownload?name=sustainability-all-in-september-2020, p. 79. Accessed 5 October 2020. 
*Amazon (2020), "Modern day slavery statement," https://d39w7f4ix9f5s9.cloudfront.net/14/0d/f9913702400ab91704c0bf5b6f9a/amazon-modern-slavery-statement-september-2020-final-17sept2020.pdf, p. 14. Accessed 5 October 2020.</t>
  </si>
  <si>
    <t xml:space="preserve">(1) Not disclosed. The company includes an address of the company secretary in its global sourcing guidelines and states that it "welcomes questions and comments" regarding the guidelines. However, it is not clear that this may be used as a means of submitting grievances regarding human rights violations in the company's supply chains. 
(2-5) Not disclosed. </t>
  </si>
  <si>
    <t xml:space="preserve">(1) *Inditex, "Right to Wear," https://www.inditex.com/en/how-we-do-business/right-to-wear. Accessed 7 October 2020. 
*Inditex, "Corporate Ethics," https://www.inditex.com/en/corporate-ethics. Accessed 8 October 2020.
*Inditex, "Code of Conduct for Manufacturers and Suppliers Inditex Group," https://www.inditex.com/documents/10279/241035/Inditex+Code+of+Conduct+for+Manufacturers+and+Suppliers/e23dde6a-4b0e-4e16-a2aa-68911d3032e7. Accessed 29 September 2020.
(2) Inditex, "Code of Conduct for Manufacturers and Suppliers Inditex Group," p. 8.
(4) Inditex (June 2020), "Inditex Group modern slavery, human trafficking and transparency in supply chain statement FY2019," https://www.inditex.com/documents/10279/651860/Inditex_Modern_Slavery_Statement__UK_2019.pdf/13f9b872-46ef-d329-7f78-ce3cb45e40fb, p. 21. Accessed 6 October 2020. </t>
  </si>
  <si>
    <t xml:space="preserve">Amazon discloses that suppliers have the option of submitting an audit from an Amazon approved industry association (amfori BSCI, Better Work, SMETA, and SA8000) or undergoing an Amazon-managed audit. [The company notes that it requires Amazon-branded suppliers "in a number of regions" to enroll in Better Work.]
(1) Amazon reports that it conducts both unannounced and announced audits of its manufacturers. 
(2) Amazon's supplier manual includes a section on what to expect during audit, and this includes a review and analysis of site documents and licenses with a view to assessing the age of workers, their contracts, compensation, working hours, and working conditions. 
(3) Amazon's supplier manual includes a section on what to expect during audit, including worker interviews conducted confidentially and without site management present. However, it does not indicate that interviews are carried out off-site. 
(4) Amazon reports that its assessments include site inspection, including any living quarters.
(5) Not disclosed. </t>
  </si>
  <si>
    <t xml:space="preserve">*Amazon (September 2020), "All in: Staying the Course on Our Commitment to Sustainability," https://sustainability.aboutamazon.com/pdfBuilderDownload?name=sustainability-all-in-september-2020, p. 77. Accessed 5 October 2020. 
(1) Amazon, "California Supply Chain Transparency Act Statement", https://www.amazon.com/gp/help/customer/display.html?ie=UTF8&amp;nodeId=GXYZF9M33FRJ5TMA. Accessed 5 October 2020. 
(2-4) Amazon (2019), "Supply Chain Standards Manual," https://d39w7f4ix9f5s9.cloudfront.net/ba/73/23a785f24c809ee05445d5ab623f/supplier-manual-5sep2019-final.pdf, p. 6 and 7. Accessed 5 October 2020. </t>
  </si>
  <si>
    <t>(1) *Amazon (September 2020), "All in: Staying the Course on Our Commitment to Sustainability," https://sustainability.aboutamazon.com/pdfBuilderDownload?name=sustainability-all-in-september-2020, p. 70. Accessed 5 October 2020. 
(4) Amazon (2019), "Supply Chain Standards Manual," https://d39w7f4ix9f5s9.cloudfront.net/ba/73/23a785f24c809ee05445d5ab623f/supplier-manual-5sep2019-final.pdf, p. 7. Accessed 5 October 2020.
(5) *Amazon (2020), "Modern day slavery statement," https://d39w7f4ix9f5s9.cloudfront.net/14/0d/f9913702400ab91704c0bf5b6f9a/amazon-modern-slavery-statement-september-2020-final-17sept2020.pdf, p. 5. Accessed 5 October 2020.  
*Amazon (September 2020), "All in: Staying the Course on Our Commitment to Sustainability," p. 71.</t>
  </si>
  <si>
    <t>(1) Not disclosed. Burberry states that in FY2019/2020, it conducted 631 audits and 71 "engagement visits." However, it does not disclose the percentage of suppliers monitored annually. 
(2) Not disclosed.
(3) The company states that its audit methodology prescribes that it interviews at least 10% of workers in a factory. 
(4) Burberry states that where it has identified a salient forced labor risk, its ethical trading assessments are conducted by its internal teams or a local NGO "where local expertise is needed." It states that the majority of its audits are conducted by its internal responsibility team. The company states that its responsibility team includes "specialists in labour, human rights and modern slavery." It states that its UK responsibility team have completed an "Investigative Interviewing Skills" course by the Gangmasters Labour Abuse Authority and Stronger Together. It states the "skills learned have been used to improve our ethical trading audit methodology and have provided insight when working with our regional teams." 
(5) Burberry discloses that through audits in FY2019/20 it identified instances at 11 facilities where workers paid recruitment-related fees "specifically for pre-employment health checks." It does not disclose other audit findings.</t>
  </si>
  <si>
    <t>(1)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The company recommends involving workers in the corrective action process, including seeking worker perspectives and feedback on the plan. 
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Amazon reports that 21% of 4,082 assessments conducted in 2019 were verification assessments.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
[Amazon discloses an example of a supplier audit where it found recruitment fee payments and passport retention. It states that it required remediation of the issues, but that the supplier was not willing to remediate, and that the relationship with the supplier was terminated as a result. This example does not demonstrate how the corrective action process worked in practice.]</t>
  </si>
  <si>
    <t xml:space="preserve">(1-4) Amazon (2019), "Amazon Supply Chain Standards Manual," https://d39w7f4ix9f5s9.cloudfront.net/ba/73/23a785f24c809ee05445d5ab623f/supplier-manual-5sep2019-final.pdf, p. 8, 11 and 21. Accessed 5 October 2020.
(2) *Amazon (September 2020), "All in: Staying the Course on Our Commitment to Sustainability," https://sustainability.aboutamazon.com/pdfBuilderDownload?name=sustainability-all-in-september-2020, p. 70. Accessed 5 October 2020. 
(4) *Amazon (2020), "Modern day slavery statement," https://d39w7f4ix9f5s9.cloudfront.net/14/0d/f9913702400ab91704c0bf5b6f9a/amazon-modern-slavery-statement-september-2020-final-17sept2020.pdf, p. 7. Accessed 5 October 2020.  </t>
  </si>
  <si>
    <t xml:space="preserve">(1) The company's non-compliance policy states that if it should discover a non-compliance at a supplier, it will be sent an audit report and/or corrective action plan. It states that suppliers are expected to rectify non-compliances within the agreed timeframe. It states that at any point it reserves the right to take actions including "suspension of orders, reduction of orders, cancellation of existing orders, removing all current production and even terminating its business relationship."
Burberry also states that "between audits, our responsibility team works closely with facilities to implement systems to prevent modern slavery and improve the management of human rights and safety risks." [It is not clear whether this relates to a general capacity building initiative or helping suppliers to implement corrective action plans.]
(2) Burberry reports that if "during a follow up visit, the same or new critical non-compliance are identified at the Business Associate’s facility, the Business Associate will receive a correction letter on behalf of Burberry."
(3) Burberry states that where the same non-compliance is identified for a third time, the staff managing the commercial relationship with the supplier will discuss the most appropriate action, which may include terminating the relationship. It also states: "If the decision is made to terminate the relationship, all current work will be finalised and no new orders can be placed until the Business Associate is reengaged and until at least 12 months has passed."
(4) Not disclosed. </t>
  </si>
  <si>
    <t xml:space="preserve">*Burberry, "Burberry Partner Non-Compliance Policy," https://www.burberryplc.com/content/dam/burberry/corporate/Responsibility/Responsibility_docs/Policies_statements/Policies/Updated_Policies/RESPONSIBLE%20BUSINESS%20PRINCIPLES%20-%204.%20Burberry%20Partner%20Non-Compliance%20Policy.pdf. Accessed 29 September 2020. 
*Burberry (May 2020), "Burberry Group plc statement," https://uk.burberry.com/legal-cookies/transparency-in-the-supply-chainmodern-slavery-statements/. Accessed 28 September 2020. </t>
  </si>
  <si>
    <t xml:space="preserve">(1) The company states that at the end of an audit "findings, best practices, and deficiencies" are shared with factory management and a corrective action plan is sent to the factory for implementation. It states that the action plans are reviewed by its compliance manager and sourcing team, and it maintains "close communication" with factory management. 
(2) Not disclosed. It states that remediation action plans are "reviewed by our compliance manager and sourcing team to ensure our expectations are satisfied." It states it maintains close communication and discusses an acceptable action plan with factory management. However it is not clear that it verifies the implementation of the plan. 
(3) Not disclosed. 
(4) Not disclosed. </t>
  </si>
  <si>
    <t xml:space="preserve">(1-3)  *Inditex, "Annual Report 2019," http://static.inditex.com/annual_report_2019/pdfs/en/memoria/2019-Inditex-Annual-Report.pdf, p. 144, 145. 
*Inditex (June 2020), "Inditex Group modern slavery, human trafficking and transparency in supply chain statement FY2019," https://www.inditex.com/documents/10279/651860/Inditex_Modern_Slavery_Statement__UK_2019.pdf/13f9b872-46ef-d329-7f78-ce3cb45e40fb, p. 20.
(4) *Inditex (June 2020), "Inditex Group modern slavery, human trafficking and transparency in supply chain statement FY2019," p. 19.
*Inditex, "Annual Report 2019," p. 145. </t>
  </si>
  <si>
    <t>(1) Not disclosed. The company discloses that "where remedy is required, we ensure we work with local expert organisations to provide resolution." No further information is provided.</t>
  </si>
  <si>
    <t xml:space="preserve">(1) Not disclosed. Inditex discloses that it has a remediation plan procedure which is used for "cases where employment at factories of young people not of legal working age are identified." It states this means that the supplier must be responsible for ensuring minors take part in education until they are of a legal working age. It states that the "supplier shall either hire another member of the family, or pay a sum equivalent to the wages that the minor used to be paid, to ensure a source of income for their family."
However the company does not provide information on a broader process for dealing with allegations of labor rights violations, including forced labor, in its supply chains. It states that the Ethics Committee is responsible for managing the Ethics Line and for investigating and providing remediation and that affected stakeholders will be engaged in the remediation process, but provides no further detail. </t>
  </si>
  <si>
    <t>The Guardian (4 January 2018), "Workers held captive in Indian mills supplying Hugo Boss", https://www.theguardian.com/global-development/2018/jan/04/workers-held-captive-indian-mills-supplying-hugo-boss. Accessed 9 October 2020.</t>
  </si>
  <si>
    <t>* JustStyle (1 September 2020), "Sourcing from Myanmar requires extraordinary due diligence. Here's why," https://www.just-style.com/analysis/sourcing-from-myanmar-requires-extraordinary-due-diligence-heres-why_id139386.aspx.</t>
  </si>
  <si>
    <t>American Eagle states that it "does not own or operate any factories": American Eagle, "Responsible Sourcing", https://www.aeo-inc.com/responsible-sourcing/. Accessed 30 April 2020.</t>
  </si>
  <si>
    <t>Zalando states that "Zalando Private Labels does not own any of the factories in [its] supply chain": Zalando, "Our Private Label Suppliers", https://www.corporate.zalando.com/en/corporate-responsibility/our-private-label-suppliers. Accessed 4 May 2020.</t>
  </si>
  <si>
    <t xml:space="preserve">* American Eagle, "Sustainability", https://www.aeo-inc.com/sustainability/. Accessed 4 May 2020.
* American Eagle (undated), "California Transparency in Supply Chains Act/ UK Modern Slavery Act," https://www.aeo-inc.com/wp-content/uploads/2018/04/AEO-Joint-Statement.pdf. Accessed 28 April 2020, p. 3. </t>
  </si>
  <si>
    <t>Marks and Spencer discloses targets in its Plan A 2025 commitments. It states that one of these commitments is “[t]o champion Human Rights by taking a lead on addressing in-work poverty, modern day slavery and an inclusive society." On the topic of modern slavery and decent work it states that it will “take a lead on scaling-up responsible recruitment and management of third party labour providers, plus encouraging more effective workplace representation." It does not disclose further details or quantiative targets.
It does not report against existing targets.</t>
  </si>
  <si>
    <t>Marks and Spencer (undated) , "Plan A/ 2025 Commitments", https://corporate.marksandspencer.com/documents/plan-a/plan-a-2025-commitments.pdf, pp. 3 and 11.</t>
  </si>
  <si>
    <t xml:space="preserve">Zalando states that it partners with the Better Cotton Initiative and states that by the end of 2019 it will source more than 40% of its cotton with the certification and that it is committed to source at least 50% through the initiative by the end of 2020. Better Cotton Initiative is an ISEAL full member, which requires farms to adhere to a set of Principles and Standards including the promotion of decent work according to the ILO core conventions.
It reports progress against 2019 targets it had set out in its previous 2019 Modern Slavery Statement, which included undertaking a human rights impact assessment, disclosing a supplier list, reviewing its audit process, etc. </t>
  </si>
  <si>
    <t>* Zalando, "Supplier Policy: Ethical Sourcing Standards," https://corporate.zalando.com/sites/default/files/media-download/Zalando-SE_EN_180216_Ethical%20Sourcing%20Standards%20policy.pdf. Accessed 10 November 2020. 
* Zalando (2020), "Modern Slavery Statement 2020," https://www.corporate.zalando.com/sites/default/files/media-download/Zalando-SE_Modern-Slavery-Statement-2020.pdf, p. 5.</t>
  </si>
  <si>
    <t>American Eagle has one UK Modern Slavery Act statement which is undated.</t>
  </si>
  <si>
    <t>American Eagle (undated), "California Transparency in Supply Chains Act/ UK Modern Slavery Act", https://www.aeo-inc.com/wp-content/uploads/2018/04/AEO-Joint-Statement.pdf. Accessed 28 April 2020.</t>
  </si>
  <si>
    <t>LPP has published a total of three UK Modern Slavery Act statements. The most recent version was published on 30 June 2019.</t>
  </si>
  <si>
    <t xml:space="preserve">LPP (30 June 2019), "Modern Slavery Statement 2018", https://www.lppsa.com/wp-content/uploads/2018/02/LPP-Modern_slavery_statement-2018-EN.pdf. </t>
  </si>
  <si>
    <t xml:space="preserve">
Marks and Spencer has published a total of four UK Modern Slavery Act statements. The most recent version was published in May 2019.</t>
  </si>
  <si>
    <t>Marks and Spencer (May 2019), "Modern Slavery Statement 2018/19", https://corporate.marksandspencer.com/documents/plan-a-our-approach/mns-modern-slavery-statement-may2019.pdf.</t>
  </si>
  <si>
    <t>Zalando states that it has published four Modern Slavery statements, three in accordance with the UK Modern Slavery Act. Its most recent version applies to the financial year ending 31 December 2019.</t>
  </si>
  <si>
    <t>Zalando (2020), "Modern Slavery Statement 2020", https://www.corporate.zalando.com/sites/default/files/media-download/Zalando-SE_Modern-Slavery-Statement-2020.pdf.</t>
  </si>
  <si>
    <t>American Eagle has two California Transparency in Supply Chains Act statements which are undated.</t>
  </si>
  <si>
    <t>Marks &amp; Spencer states that its Plan A, the company's "eco and ethical programme" applies to own branded products which make up 98% of what it sells. It does not disclose how it assesses and addresses forced labor risks related to third party products.</t>
  </si>
  <si>
    <t>*Marks and Spencer, "Welcome to Plan A", https://global.marksandspencer.com/plan-a/. Accessed 26 May 2020.
*Marks and Spencer (June 2015), "How we define Plan A product attributes", https://corporate.marksandspencer.com/documents/plan-a-our-approach/how-we-define-plana-product-attributes-june2015.pdf, p. 7.</t>
  </si>
  <si>
    <t>Zalando states that its "Code of Conduct sets the minimum standards by which business partners who produce or supply goods and services for us must abide". 
In relation to "Third-party brands," the company states in its Modern Slavery Statement: "We do not have a direct relation with the manufacturing suppliers. Therefore, our Code of Conduct requires brands to conduct an appropriate due diligence process in their supply chain. We are setting up a brand assessment approach for third-party brands and we will provide guidance and support where needed."
While the company notes that its supplier code also applies to third party brands, and that it will be setting up a due diligence process, this does not yet seem to have taken place.</t>
  </si>
  <si>
    <t>*Zalando (June 2018), "Code of Conduct", https://www.corporate.zalando.com/sites/default/files/media-download/Zalando%20SE_Code%20of%20Conduct.pdf, p. 3. 
* Zalando (2020), "Modern Slavery Statement 2020," https://www.corporate.zalando.com/sites/default/files/media-download/Zalando-SE_Modern-Slavery-Statement-2020.pdf, p. 8.</t>
  </si>
  <si>
    <t xml:space="preserve">Zalando (2020), "Modern Slavery Statement 2020," https://www.corporate.zalando.com/sites/default/files/media-download/Zalando-SE_Modern-Slavery-Statement-2020.pdf, p. 3. </t>
  </si>
  <si>
    <t xml:space="preserve">(1)*American Eagle (updated January 2016), "Code of Conduct," https://www.aeo-inc.com/wp-content/uploads/2018/09/Code-of-Conduct-English.pdf. 
*American Eagle (undated), "California Transparency in Supply Chains Act/ UK Modern Slavery Act," https://www.aeo-inc.com/wp-content/uploads/2018/04/AEO-Joint-Statement.pdf. Accessed 28 April 2020. </t>
  </si>
  <si>
    <t xml:space="preserve">(1) * LPP (April 2015), "Code of Conduct," https://www.lppsa.com/wp-content/uploads/2014/10/LPP-Code-of-Conduct-04.2015.pdf, pp. 1-3.
* LPP (30 June 2019), "Modern Slavery Statement 2018", https://www.lppsa.com/wp-content/uploads/2018/02/LPP-Modern_slavery_statement-2018-EN.pdf, p. 4. </t>
  </si>
  <si>
    <t>(1) Marks and Spencer (updated August 2018), "Global Sourcing Principles," https://corporate.marksandspencer.com/documents/plan-a-our-approach/global-sourcing-principles.pdf, pp. 1-7.</t>
  </si>
  <si>
    <t>(1) Zalando (June 2018), "Code of Conduct," https://www.corporate.zalando.com/sites/default/files/media-download/Zalando%20SE_Code%20of%20Conduct.pdf, pp. 3-7.
(3) Zalando (2020), "Modern Slavery Statement 2020," https://www.corporate.zalando.com/sites/default/files/media-download/Zalando-SE_Modern-Slavery-Statement-2020.pdf, p. 7.</t>
  </si>
  <si>
    <t>(1) LPP states that it commits to performing "ongoing reviews" of its Code of Conduct which applies to suppliers. 
The company states that its Purchasing Director is responsible for "unification of terms of cooperation" with suppliers and adherence to the principles of selecting suppliers (though it does not give further information on what these principles are). Furthermore, it states that responsibility for management of social issues sits primarily with the purchasing department. 
The company also states that its Asian office in Shanghai consists of 120 staff who are responsible for verifying suppliers' compliance with the provisions of the Code of Conduct. LPP also discloses an audit department in Gdansk which is responsible for "building standards and requirements for suppliers, as well as for their effective verification". 
In its modern slavery statement, the company discloses three units which "are engaged, on a regular basis, in the control of working conditions at our suppliers’ factories". These include its Audit Department (at headquarter level, responsible for developing and verifying standards), its Bangladesh office (based in Dhaka, responsible for local audits), and its Communications and Sustainable Development Department (setting direction and communicating results of the company's CSR policies).]
(2) Not disclosed.</t>
  </si>
  <si>
    <t>(1) *LPP (April 2015), "Code of Conduct," https://www.lppsa.com/wp-content/uploads/2014/10/LPP-Code-of-Conduct-04.2015.pdf, p. 1.
* Integrated Report 2017, accessed 6 June 2018, https://www.lppsa.com/wp-content/uploads/2018/02/LPP-report2017_ENG.pdf, p. 38, 40.
* Modern Slavery Statement 2017, accessed 21 June 2018, https://www.lppsa.com/wp-content/uploads/2018/02/Modern_slavery_statement.pdf]</t>
  </si>
  <si>
    <t xml:space="preserve">(1) Marks and Spencer, "Human Rights," https://corporate.marksandspencer.com/sustainability/business-wide/human-rights#87895ad50802463f9387d5152b7ca180. Accessed 23 April 2020.
(2)*"Human Rights." 
*Marks and Spencer (May 2019), "Modern Slavery Statement 2018/19," https://corporate.marksandspencer.com/documents/plan-a-our-approach/mns-modern-slavery-statement-may2019.pdf, p. 3. </t>
  </si>
  <si>
    <t>(1) Zalando states that it has a "Human Rights and Modern Slavery Working Group" made up of representatives from its compliance and business Ethics, corporate responsibility and sustainability, ethical trade and, international standards and relations teams. It states that its ethical trade team “works to ensure that [its] fashion partners comply with [its] standards,” implying that it is responsible for the implementation of its supply chain policies. It states in relation to its policies that apply to suppliers that “[t]he Compliance and CR&amp;S teams review and update these policies on a regular basis”. It also states specifically that its Code of Conduct for Business Partners was last reviewed in 2017 and that “it is issued by… [the] Management Board…”
(2) Not disclosed.</t>
  </si>
  <si>
    <t xml:space="preserve">(1) Zalando (2020), "Modern Slavery Statement 2020," https://www.corporate.zalando.com/sites/default/files/media-download/Zalando-SE_Modern-Slavery-Statement-2020.pdf, pp. 6 and 7. </t>
  </si>
  <si>
    <t xml:space="preserve">(1) Zalando states that it has mandatory training for each employee with an email address on business integrity that includes its code of ethics, and code of conduct [which addresses forced labor]. It states that this “reinforces awareness of the relevant regulatory framework, internal rules and regulations and provides information regarding the established processes within the Compliance Management System.” It states that attendance of training and the completion of e-learning is monitored by its compliance and business ethics team. It states that in 2019 it held two training sessions on “human rights risks related to customer care and business process operations” for the relevant teams. 
(2) Not disclosed. It states that it held a vendor summit in Berlin in October 2019 which was attended by 76 suppliers. It states that this included workshops and panel discussions. However it does not disclose providing training on risks and policies that address forced labor to first-tier suppliers. Nor does it disclose the percentage of first-tier suppliers trained on these topics.
(3) Not disclosed. </t>
  </si>
  <si>
    <t xml:space="preserve">(1)-(2) Zalando (2020), "Modern Slavery Statement 2020," https://www.corporate.zalando.com/sites/default/files/media-download/Zalando-SE_Modern-Slavery-Statement-2020.pdf, p. 15. </t>
  </si>
  <si>
    <t>(1) and (2) Zalando, "Our Private Labels," https://www.corporate.zalando.com/en/corporate-responsibility/our-private-labels. Accessed 6 May 2020.</t>
  </si>
  <si>
    <t>(2) LPP (March 2019), "LPP Integrated Report for 2018," https://www.lppsa.com/wp-content/uploads/2018/02/LPP-raport2018-online-EN.pdf, p. 36.</t>
  </si>
  <si>
    <t xml:space="preserve">(1) and (2) Marks and Spencer, "M&amp;S Interactive Map," https://interactivemap.marksandspencer.com/?sectionPID=56c359428b0c1e3d3ccdf022&amp;regionPID=59f0924dc6fe1b5544d4895b&amp;tagsPIDs=5aa6a389c6fe1dab103dcfcc&amp;markerPID=5e2ebeaac6fe1b6698d5f608&amp;tagsPIDs=5aa6a389c6fe1dab103dcfcc. Accessed 23 April 2020.
*Marks and Spencer (October 2020), "Written evidence submitted by M&amp;S," https://committees.parliament.uk/writtenevidence/13770/pdf/, p. 1. </t>
  </si>
  <si>
    <t>(1) Zalando, "Our Private Label Suppliers," https://www.corporate.zalando.com/en/corporate-responsibility/our-private-label-suppliers. Accessed 4 May 2020.
(3) *Zalando, "Our Private Labels," https://www.corporate.zalando.com/en/sustainability/our-private-labels. Accessed 17 November 2020.
(4) *Zalando (2020), "Modern Slavery Statement 2020," https://www.corporate.zalando.com/sites/default/files/media-download/Zalando-SE_Modern-Slavery-Statement-2020.pdf, p. 4. 
*"Our Private Label Suppliers"</t>
  </si>
  <si>
    <r>
      <t xml:space="preserve">(1)-(2) Not disclosed. 
</t>
    </r>
    <r>
      <rPr>
        <b/>
        <sz val="11"/>
        <rFont val="Calibri"/>
        <family val="2"/>
        <scheme val="minor"/>
      </rPr>
      <t>Uyghur forced labor</t>
    </r>
    <r>
      <rPr>
        <sz val="11"/>
        <rFont val="Calibri"/>
        <family val="2"/>
        <scheme val="minor"/>
      </rPr>
      <t>: The company also does not disclose whether it identified risks of Uyghur forced labor in its supply chains.</t>
    </r>
  </si>
  <si>
    <t>(1) *M&amp;S, "Human Rights," https://corporate.marksandspencer.com/sustainability/business-wide/human-rights#5b9001553e664a66b51ca743220b93a1. Accessed 20 April 2020.
*Marks and Spencer (updated August 2018), "Global Sourcing Principles," https://corporate.marksandspencer.com/documents/plan-a-our-approach/global-sourcing-principles.pdf, p. 3.
(2) *Marks and Spencer (May 2019), "Modern Slavery Statement 2018/19," https://corporate.marksandspencer.com/documents/plan-a-our-approach/mns-modern-slavery-statement-may2019.pdf, pp. 4-5.
*Marks and Spencer, "Cotton," https://corporate.marksandspencer.com/sustainability/clothing-and-home/product-standards/raw-materials-commodities/cotton#27bea4012ca641c7aa9f5f64dbf48287.</t>
  </si>
  <si>
    <t>(1) Zalando (2020), "Modern Slavery Statement 2020," https://www.corporate.zalando.com/sites/default/files/media-download/Zalando-SE_Modern-Slavery-Statement-2020.pdf, pp. 3-9.
(2)*"Modern Slavery Statement 2020," pp. 8-11.
*Zalando (June 2018), "Code of Conduct," https://www.corporate.zalando.com/sites/default/files/media-download/Zalando%20SE_Code%20of%20Conduct.pdf, p. 6.
*Zalando (undated), "Supplier Policy: Ethical Sourcing Standards," https://www.corporate.zalando.com/sites/default/files/media-download/Zalando-SE_EN_180216_Ethical%20Sourcing%20Standards%20policy.pdf, p. 6.</t>
  </si>
  <si>
    <t>(1) Not disclosed. 
(2) Not disclosed. American Eagle states that it uses supplier scorecards to measure the performance of its suppliers in terms of social compliance. It states that these scorecards measure suppliers’ compliance and their commitments to improve. However, it is unclear whether supplier scorecards influence purchasing practices or otherwise act as an incentive for suppliers to address the risk of forced labor.</t>
  </si>
  <si>
    <t>(2) American Eagle, "Responsible Sourcing," https://www.aeo-inc.com/responsible-sourcing/. Accessed 30 April 2020.</t>
  </si>
  <si>
    <t>(1) LPP (March 2019), "LPP Integrated Report for 2018," https://www.lppsa.com/wp-content/uploads/2018/02/LPP-raport2018-online-EN.pdf, pp. 48-49.</t>
  </si>
  <si>
    <t>(1) Zalando (2020), "Modern Slavery Statement 2020," https://www.corporate.zalando.com/sites/default/files/media-download/Zalando-SE_Modern-Slavery-Statement-2020.pdf, p. 11. 
(2) Zalando (June 2018), "Code of Conduct," https://www.corporate.zalando.com/sites/default/files/media-download/Zalando%20SE_Code%20of%20Conduct.pdf, pp. 3, 7 and 14.</t>
  </si>
  <si>
    <t>(2) American Eagle states that suppliers are required to contractually agree to abide by the terms of its supplier code, which covers the ILO core labor standards. However, it does not provide evidence that its supplier code is integrated into supplier contracts such as by disclosing the contract language or contract terms.</t>
  </si>
  <si>
    <t>(2) American Eagle (undated), "California Transparency in Supply Chains Act/ UK Modern Slavery Act," https://www.aeo-inc.com/wp-content/uploads/2018/04/AEO-Joint-Statement.pdf, p. 2. Accessed 28 April 2020.</t>
  </si>
  <si>
    <t>(2)*LPP (March 2019), "LPP Integrated Report for 2018," https://www.lppsa.com/wp-content/uploads/2018/02/LPP-raport2018-online-EN.pdf, p. 52.
*LPP (April 2015), "Code of Conduct," https://www.lppsa.com/wp-content/uploads/2014/10/LPP-Code-of-Conduct-04.2015.pdf, p. 1.</t>
  </si>
  <si>
    <t>(1) Not disclosed. The company’s supplier code notes that "The employee shall not be urged to provide any deposits" but does not include the Employer Pays Principle.
(2) Not disclosed.</t>
  </si>
  <si>
    <t>*LPP (April 2015), "Code of Conduct," https://www.lppsa.com/wp-content/uploads/2014/10/LPP-Code-of-Conduct-04.2015.pdf, p. 2.</t>
  </si>
  <si>
    <t>(1) *Marks and Spencer (updated August 2018), "Global Sourcing Principles," https://corporate.marksandspencer.com/documents/plan-a-our-approach/global-sourcing-principles.pdf, pp. 6 and 9-10.
*Marks and Spencer, "Supplier Management," https://corporate.marksandspencer.com/sustainability/clothing-and-home/supplier-management#c1c128d936804a47834a5a787381c310. Accessed 23 April 2020.</t>
  </si>
  <si>
    <t>(1) and (2) Zalando (June 2018), "Code of Conduct," https://www.corporate.zalando.com/sites/default/files/media-download/Zalando%20SE_Code%20of%20Conduct.pdf, p. 6.</t>
  </si>
  <si>
    <t xml:space="preserve">(1) Not disclosed. Zalando states that “foreign contract workers and migrants shall be afforded the same rights and benefits as local workers.” However it does not disclose taking steps to ensure that migrant workers in its supply chains understand the terms and conditions of their recruitment and employment, e.g. through pre-departure training or orientation after their arrival. 
(2) It states that suppliers are prohibited from confiscating or destroying original worker identification documents, passports, travel papers or other personal documents and that workers’ freedom of movement should not be restricted. However it does not disclose how this policy is implemented, e.g. through providing examples of prevention or remediation. 
(3) Not disclosed. </t>
  </si>
  <si>
    <t xml:space="preserve">(1) Zalando (June 2018), "Code of Conduct," https://www.corporate.zalando.com/sites/default/files/media-download/Zalando%20SE_Code%20of%20Conduct.pdf, p. 7.
(2) "Code of Conduct," p. 6. </t>
  </si>
  <si>
    <t>(1) Not disclosed.
(2) It states that it has a partnership with Swasti Health Catalyst in two factories in India. It states that this program empowers women through education on “health, financial literacy and gender-related topics.” However it does not disclose engaging stakeholders to educate workers on labor rights.
[It states that it carried out a Factory Improvement Program in 2019 that included a China Factory Improvement Collaboration program and a Benefits for Business and Workers program (a program by Impactt focusing on HR and productivity training to lead to better pay for workers). However, it does not disclose details on these programs.]
(3)-(4) Not disclosed.</t>
  </si>
  <si>
    <t>(2)*Zalando, "Our Private Labels," https://www.corporate.zalando.com/en/corporate-responsibility/our-private-labels. Accessed 6 May 2020.
*Zalando (2020), "Modern Slavery Statement 2020," https://www.corporate.zalando.com/sites/default/files/media-download/Zalando-SE_Modern-Slavery-Statement-2020.pdf, p. 11.</t>
  </si>
  <si>
    <r>
      <t xml:space="preserve">(1) Not disclosed.
(2) The company is a signatory to the </t>
    </r>
    <r>
      <rPr>
        <b/>
        <sz val="11"/>
        <rFont val="Calibri"/>
        <family val="2"/>
        <scheme val="minor"/>
      </rPr>
      <t>2018 Accord on Fire and Building Safety in Bangladesh</t>
    </r>
    <r>
      <rPr>
        <sz val="11"/>
        <rFont val="Calibri"/>
        <family val="2"/>
        <scheme val="minor"/>
      </rPr>
      <t xml:space="preserve">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It does not provide further information on how it improved freedom of association and/or collective bargaining for its suppliers' workers.</t>
    </r>
  </si>
  <si>
    <r>
      <t xml:space="preserve">(1) Not disclosed.
(2) The company is a signatory to the 2018 </t>
    </r>
    <r>
      <rPr>
        <b/>
        <sz val="11"/>
        <rFont val="Calibri"/>
        <family val="2"/>
        <scheme val="minor"/>
      </rPr>
      <t>Accord on Fire and Building Safety in Bangladesh</t>
    </r>
    <r>
      <rPr>
        <sz val="11"/>
        <rFont val="Calibri"/>
        <family val="2"/>
        <scheme val="minor"/>
      </rPr>
      <t xml:space="preserve">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It does not provide further information on how it improved freedom of association and/or collective bargaining for its suppliers' workers.</t>
    </r>
  </si>
  <si>
    <t>(2) LPP (March 2019), "LPP Integrated Report for 2018," https://www.lppsa.com/wp-content/uploads/2018/02/LPP-raport2018-online-EN.pdf, p. 38.</t>
  </si>
  <si>
    <t xml:space="preserve">(1) Marks and Spencer, "Supplier Management," https://corporate.marksandspencer.com/sustainability/clothing-and-home/supplier-management#c1c128d936804a47834a5a787381c310. Accessed 23 April 2020.
(2)*M&amp;S, "Human Rights," https://corporate.marksandspencer.com/sustainability/business-wide/human-rights#5b9001553e664a66b51ca743220b93a1. Accessed 20 April 2020.
*"Supplier Management." </t>
  </si>
  <si>
    <t>(1) Not disclosed. American Eagle states that since 2014 it has worked with its key suppliers "to give workers a voice" through worker survey programs. It states that this process involves conducting anonymous surveys to receive feedback on health and safety, engagement, communication and satisfaction and that it then works with factory management to address the findings and follows up after a six-month period to assess the progress made. It states in relation to this that, “[t]he goal is for each factory to have its own internal grievance procedures in place to independently manage effective internal communication channels.” However, it does not include the requirement for suppliers to provide a grievance mechanism within its supplier code, it is unclear whether the mechanism is open to the legitimate representatives of workers in its supply chains, and it is unclear whether the mechanism allows workers to report grievances related to supply chain labor conditions beyond “health and safety, engagement, communication and satisfaction”. 
(2) Not disclosed.</t>
  </si>
  <si>
    <t>(1) American Eagle, "Responsible Sourcing," https://www.aeo-inc.com/responsible-sourcing/. Accessed 30 April 2020.</t>
  </si>
  <si>
    <t>(1) * In its "Global Sourcing Policy" Marks and Spencer states that suppliers "must" establish a grievance mechanism for its workers and "[t]he existence and scope of this mechanism must be clearly communicated to all workers and their representatives, and all workers must have equal access." It states in its grievance procedure document that a complaint may relate to its global sourcing policy which includes forced labor. It states that it supports suppliers to create an effective grievance mechanism through its workplace communications toolkit and that it is piloting new mobile technology tools such as Labor Link worker surveys. 
* It states that it encourages "individuals within [its] supply chains and wider communities (including those that represent them)" to report grievances, including human rights and labor rights violations. It states that such concerns can be reported by an individual, or organisation that has been directly affected or that has a mandate to represent individuals or communities directly affected through its third-party operator, Safecall where local mechanisms fail.
(2) Not disclosed. It states that in 2016/17 it carried out a review of the effectiveness of its grievance mechanism, including for its supply chains that included assessing it against the guidelines laid out in the UN Guiding Principles on Business and Human Rights. It states that from this it identified ways in which it handles and follows up on grievances. It does not appear to disclose data on the practical operation of the mechanism.</t>
  </si>
  <si>
    <t>(1)*Marks and Spencer (updated August 2018), "Global Sourcing Principles," https://corporate.marksandspencer.com/documents/plan-a-our-approach/global-sourcing-principles.pdf, p. 8.
*M&amp;S, "Human Rights," https://corporate.marksandspencer.com/sustainability/business-wide/human-rights#5b9001553e664a66b51ca743220b93a1. Accessed 20 April 2020.
*Marks and Spencer (updated August 2018), "M&amp;S Grievance Procedure for Clothing, Home and Food Supply Chains Effective Remedy of Human Rights Issues," https://corporate.marksandspencer.com/documents/plan-a-our-approach/mns-grievance-procedure-for-clothing-home-and-food.pdf.
(2) "Human Rights."</t>
  </si>
  <si>
    <t>(1) Zalando (June 2018), "Code of Conduct," https://www.corporate.zalando.com/sites/default/files/media-download/Zalando%20SE_Code%20of%20Conduct.pdf, p. 14.</t>
  </si>
  <si>
    <t xml:space="preserve">(1) Not disclosed. Zalando states that in 2019 it conducted 27 factory visits and that its sourcing team evaluates suppliers across a range of areas. However it does not disclose the percentage of suppliers monitored annually. 
(2)-(5) Not disclosed. </t>
  </si>
  <si>
    <t>(1) Zalando (2020), "Modern Slavery Statement 2020," https://www.corporate.zalando.com/sites/default/files/media-download/Zalando-SE_Modern-Slavery-Statement-2020.pdf, p. 11.</t>
  </si>
  <si>
    <t xml:space="preserve">(1)-(2) Zalando (2020), "Modern Slavery Statement 2020," https://www.corporate.zalando.com/sites/default/files/media-download/Zalando-SE_Modern-Slavery-Statement-2020.pdf, p. 11. 
(3) Zalando (June 2018), "Code of Conduct," https://www.corporate.zalando.com/sites/default/files/media-download/Zalando%20SE_Code%20of%20Conduct.pdf, p. 3. </t>
  </si>
  <si>
    <t>(1) American Eagle (undated), "California Transparency in Supply Chains Act/ UK Modern Slavery Act," https://www.aeo-inc.com/wp-content/uploads/2018/04/AEO-Joint-Statement.pdf. Accessed 28 April 2020, p. 2.</t>
  </si>
  <si>
    <t xml:space="preserve">(1) Marks and Spencer, "Human Rights," https://corporate.marksandspencer.com/sustainability/business-wide/human-rights#6e85b8523bd24a0ca364478253c5ab81. Accessed 10 November 2020. 
*Marks &amp; Spencer, "M&amp;S Grievance Procedure for Clothing, Home and Food Supply
Chains Effective Remedy of Human Rights Issues," https://corporate.marksandspencer.com/documents/plan-a-our-approach/mns-grievance-procedure-for-clothing-home-and-food.pdf. Accessed 10 November 2020. </t>
  </si>
  <si>
    <t>The Guardian (21 January 2019), "Tesco, Mothercare and M&amp;S use factory paying workers 35p an hour," https://www.theguardian.com/business/2019/jan/21/tesco-mothercare-marks-and-spencer-use-bangladesh-factory-spice-girls-tshirts.</t>
  </si>
  <si>
    <t>(1) *Hermès (June 2020), "Modern slavery statement for financial year ending December 2019," https://legal-uk.hermes.com/. 
*Hermès (25 March 2020), "2019 Universal Registration Document," https://assets.hermes.com/is/content/hermesedito/RSE/PDF/DPEF/PDF_Hermes_international_2020_EN.pdf, pp. 117 and 157-158.
(2) "2019 Universal Registration Document," p. 75 and 153.
(3)  "2019 Universal Registration Document," pp. 113 and 115. 
(4) "2019 Universal Registration Document," pp. 95-96.</t>
  </si>
  <si>
    <r>
      <t xml:space="preserve">(1) Next discloses that it appointed an </t>
    </r>
    <r>
      <rPr>
        <b/>
        <sz val="11"/>
        <rFont val="Calibri"/>
        <family val="2"/>
        <scheme val="minor"/>
      </rPr>
      <t>NGO partner, LESN</t>
    </r>
    <r>
      <rPr>
        <sz val="11"/>
        <rFont val="Calibri"/>
        <family val="2"/>
        <scheme val="minor"/>
      </rPr>
      <t xml:space="preserve">, to follow up with two children who were identified as working at one of its Tier 1 product sites in </t>
    </r>
    <r>
      <rPr>
        <b/>
        <sz val="11"/>
        <rFont val="Calibri"/>
        <family val="2"/>
        <scheme val="minor"/>
      </rPr>
      <t>China</t>
    </r>
    <r>
      <rPr>
        <sz val="11"/>
        <rFont val="Calibri"/>
        <family val="2"/>
        <scheme val="minor"/>
      </rPr>
      <t xml:space="preserve"> during an audit. The company reports that the children had returned to school and were receiving monthly wage compensation in accordance with its Child Labor Remediation Plan. The children will be paid until they reach legal working age (16 years in China) to ensure their education is supported. (also see 7.2)
The company also discloses that since July 2018, it has collaborated with an </t>
    </r>
    <r>
      <rPr>
        <b/>
        <sz val="11"/>
        <rFont val="Calibri"/>
        <family val="2"/>
        <scheme val="minor"/>
      </rPr>
      <t>NGO partner, SAVE,</t>
    </r>
    <r>
      <rPr>
        <sz val="11"/>
        <rFont val="Calibri"/>
        <family val="2"/>
        <scheme val="minor"/>
      </rPr>
      <t xml:space="preserve"> to improve working conditions for women in fabric mills in </t>
    </r>
    <r>
      <rPr>
        <b/>
        <sz val="11"/>
        <rFont val="Calibri"/>
        <family val="2"/>
        <scheme val="minor"/>
      </rPr>
      <t>Tamil Nadu, South India</t>
    </r>
    <r>
      <rPr>
        <sz val="11"/>
        <rFont val="Calibri"/>
        <family val="2"/>
        <scheme val="minor"/>
      </rPr>
      <t xml:space="preserve">. The program includes raising employment rights awareness, implementing more effective grievance handling, and training agents who recruit workers for mills on effective recruitment practices and supporting them to develop a code of conduct for recruitment. 
Finally, Next discloses that in 2019 in the </t>
    </r>
    <r>
      <rPr>
        <b/>
        <sz val="11"/>
        <rFont val="Calibri"/>
        <family val="2"/>
        <scheme val="minor"/>
      </rPr>
      <t>UK</t>
    </r>
    <r>
      <rPr>
        <sz val="11"/>
        <rFont val="Calibri"/>
        <family val="2"/>
        <scheme val="minor"/>
      </rPr>
      <t xml:space="preserve"> it participated in meetings of Leicester, Leicestershire and Rutland Modern Slavery Action Group (LLRMSAG) , a collaboration among multiple </t>
    </r>
    <r>
      <rPr>
        <b/>
        <sz val="11"/>
        <rFont val="Calibri"/>
        <family val="2"/>
        <scheme val="minor"/>
      </rPr>
      <t>government agencies</t>
    </r>
    <r>
      <rPr>
        <sz val="11"/>
        <rFont val="Calibri"/>
        <family val="2"/>
        <scheme val="minor"/>
      </rPr>
      <t xml:space="preserve"> and organizations to reduce the prevalence of modern slavery and human trafficking in the region. Partners of LLRMSAG include Gangmasters and Labour Abuse Authority, De Montfort University, Diocese of Leicester, and local authorities. It also states that it is an official partner of Unseen, a UK national modern slavery hotline. 
[It also worked with Shift on assessing risks, including on modern slavery.]
Uyghur forced labor: see (2) 
(2) Next discloses that it is a member of the Ethical Trading Initiative, the Bangladesh Accord, and ACT (Action, Collaboration and Transformation), but does not disclose how it works on forced labor as part of these initiatives.
[Next discloses that it is a signatory to the Retailer Protocol for Handling Reported Cases of Modern Slavery and the Apparel and General Merchandise Public/Private Protocol to tackle labor exploitation in the UK supply chain. It does not disclose details on active participation.]
</t>
    </r>
    <r>
      <rPr>
        <b/>
        <sz val="11"/>
        <rFont val="Calibri"/>
        <family val="2"/>
        <scheme val="minor"/>
      </rPr>
      <t>Uyghur forced labor:</t>
    </r>
    <r>
      <rPr>
        <sz val="11"/>
        <rFont val="Calibri"/>
        <family val="2"/>
        <scheme val="minor"/>
      </rPr>
      <t xml:space="preserve"> Next does not disclose how it works with relevant groups to prevent and remediate Uyghur forced labor.</t>
    </r>
  </si>
  <si>
    <t>(1) *Hugo Boss, "Social Aspects of the Supply Chain," https://group.hugoboss.com/en/responsibility/partners/social-aspects. Accessed 30 September 2020.
*FLA (February 2018), "Assessment for Accreditation," "https://www.fairlabor.org/sites/default/files/documents/reports/hugo_boss_accreditation_assessment_february_2018_0.pdf, p. 21. 
*Hugo Boss (April 2020), "Sustainability Report 2019," https://group.hugoboss.com/fileadmin/media/pdf/sustainability/sustainability_reports_EN/Sustainability_Report_2019.pdf, pp. 18-21. 
*Hugo Boss, "External Collaboration," https://group.hugoboss.com/en/responsibility/we-vision-strategy/collaboration-dialog/multi-stakeholder-initiatives. Accessed 30 September 2020. 
(2) "Social Aspects of the Supply Chain."
"Sustainability Report 2019," p. 20.</t>
  </si>
  <si>
    <r>
      <t xml:space="preserve">(1) Not disclosed. JD Sports states that it collaborated with the </t>
    </r>
    <r>
      <rPr>
        <b/>
        <sz val="11"/>
        <rFont val="Calibri"/>
        <family val="2"/>
        <scheme val="minor"/>
      </rPr>
      <t>UK's Gangmasters and Labour Abuse Authority and local NGOs</t>
    </r>
    <r>
      <rPr>
        <sz val="11"/>
        <rFont val="Calibri"/>
        <family val="2"/>
        <scheme val="minor"/>
      </rPr>
      <t xml:space="preserve"> as part of its activities to combat modern slavery. However, it does not provide details about these engagements, nor does it disclose a second example. 
</t>
    </r>
    <r>
      <rPr>
        <u/>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JD Sports discloses that it joined </t>
    </r>
    <r>
      <rPr>
        <b/>
        <sz val="11"/>
        <rFont val="Calibri"/>
        <family val="2"/>
        <scheme val="minor"/>
      </rPr>
      <t>Stronger Together</t>
    </r>
    <r>
      <rPr>
        <sz val="11"/>
        <rFont val="Calibri"/>
        <family val="2"/>
        <scheme val="minor"/>
      </rPr>
      <t xml:space="preserve">, a multi-stakeholder initiative that aims to reduce modern slavery, particularly forced labor, labor trafficking and other third-party exploitation of workers. The company implemented training on modern slavery training led by Stronger Together to UK personnel in the buying functions of the sourcing and supply chain teams. 
In addition, JD Sports discloses that it joined the </t>
    </r>
    <r>
      <rPr>
        <b/>
        <sz val="11"/>
        <rFont val="Calibri"/>
        <family val="2"/>
        <scheme val="minor"/>
      </rPr>
      <t>Apparel and General Merchandise Public Private Protocol</t>
    </r>
    <r>
      <rPr>
        <sz val="11"/>
        <rFont val="Calibri"/>
        <family val="2"/>
        <scheme val="minor"/>
      </rPr>
      <t xml:space="preserve">, a joint agreement with enforcement bodies to help eradicate modern slavery from the UK textiles industry. </t>
    </r>
  </si>
  <si>
    <r>
      <t xml:space="preserve">(1) Not disclosed. Carter's states that it is a founding member of Nirapon, a "locally managed organization tasked with overseeing the ongoing safety, training and </t>
    </r>
    <r>
      <rPr>
        <b/>
        <sz val="11"/>
        <rFont val="Calibri"/>
        <family val="2"/>
        <scheme val="minor"/>
      </rPr>
      <t xml:space="preserve">helpline efforts </t>
    </r>
    <r>
      <rPr>
        <sz val="11"/>
        <rFont val="Calibri"/>
        <family val="2"/>
        <scheme val="minor"/>
      </rPr>
      <t xml:space="preserve">of factories in Bangladesh." However, it does not disclose an example of active engagement on issues relating to forced labor in local sourcing countries.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Not disclosed. Carter’s states that it is a member of the </t>
    </r>
    <r>
      <rPr>
        <b/>
        <sz val="11"/>
        <rFont val="Calibri"/>
        <family val="2"/>
        <scheme val="minor"/>
      </rPr>
      <t>AAFA</t>
    </r>
    <r>
      <rPr>
        <sz val="11"/>
        <rFont val="Calibri"/>
        <family val="2"/>
        <scheme val="minor"/>
      </rPr>
      <t xml:space="preserve">’s </t>
    </r>
    <r>
      <rPr>
        <b/>
        <sz val="11"/>
        <rFont val="Calibri"/>
        <family val="2"/>
        <scheme val="minor"/>
      </rPr>
      <t>Social Responsibility Committee</t>
    </r>
    <r>
      <rPr>
        <sz val="11"/>
        <rFont val="Calibri"/>
        <family val="2"/>
        <scheme val="minor"/>
      </rPr>
      <t xml:space="preserve"> to “learn and share information and best practices with industry peers.” It does not disclose detail on how this focuses on forced labor issues. 
[It states that it has signed the AAFA’s Commitment to Responsible Recruitment “to further support industry-wide efforts to assure the fair treatment of foreign workers in our supply chain.”]</t>
    </r>
  </si>
  <si>
    <r>
      <t xml:space="preserve">(1) Not disclosed. Wolverine World Wide reports that it held a an annual summit in Yangzhou, China, which was attended by 60 participants representing over 35 factories. However, the company does not state whether the event involved engagement on forced labor and human trafficking with stakeholders, such as worker rights organizations or local NGOs. It also does not disclose other examples of stakeholder engagements in countries where its first-tier suppliers and suppliers below the first tier operate. Wolverine World Wide also does not disclose how it works with relevant groups to prevent and remediate </t>
    </r>
    <r>
      <rPr>
        <b/>
        <sz val="11"/>
        <rFont val="Calibri"/>
        <family val="2"/>
        <scheme val="minor"/>
      </rPr>
      <t xml:space="preserve">Uyghur forced labor. </t>
    </r>
    <r>
      <rPr>
        <sz val="11"/>
        <rFont val="Calibri"/>
        <family val="2"/>
        <scheme val="minor"/>
      </rPr>
      <t xml:space="preserve">
(2) Not disclosed. Wolverine World Wide reports that it is a member of the Sustainable Apparel Coalition and the Leather Working Group. However, it does not disclose whether it actively participates on forced labor and human trafficking issues as members of these initiatives. </t>
    </r>
  </si>
  <si>
    <r>
      <t xml:space="preserve">(1)-(2) Not disclosed. 
</t>
    </r>
    <r>
      <rPr>
        <b/>
        <sz val="11"/>
        <rFont val="Calibri"/>
        <family val="2"/>
        <scheme val="minor"/>
      </rPr>
      <t>Uyghur forced labor</t>
    </r>
    <r>
      <rPr>
        <sz val="11"/>
        <rFont val="Calibri"/>
        <family val="2"/>
        <scheme val="minor"/>
      </rPr>
      <t>: Li Ning also does not disclose how it works with relevant groups to prevent and remediate Uyghur forced labor.</t>
    </r>
  </si>
  <si>
    <r>
      <t xml:space="preserve">(1) Not disclosed.
</t>
    </r>
    <r>
      <rPr>
        <b/>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
(2) Not disclosed. LVMH discloses that it is a member or affiliate of the UN Global Compact, the Better Cotton Initiative, Sedex, Ecovadis, and follows the OECD Guidelines. It does not disclose active engagement in an initiative focused on addressing forced labor risks however.</t>
    </r>
  </si>
  <si>
    <r>
      <t xml:space="preserve">(1) Fast Retailing discloses a “core sewing factory list” including the names, addresses, product type and number of workers within a range and states that this is madeup of factories that finish its products. It states that this includes “both factories with direct and indirect business relationships.”
</t>
    </r>
    <r>
      <rPr>
        <b/>
        <sz val="11"/>
        <rFont val="Calibri"/>
        <family val="2"/>
        <scheme val="minor"/>
      </rPr>
      <t>Uyghur forced labor</t>
    </r>
    <r>
      <rPr>
        <sz val="11"/>
        <rFont val="Calibri"/>
        <family val="2"/>
        <scheme val="minor"/>
      </rPr>
      <t xml:space="preserve">: Fast Retailing states that “no Uniqlo product is manufactured in the Xinjiang region” . However, it does not disclose whether its other brands source from the Xinjiang Uyghur Autonomous Region, nor disclose a list of all of its suppliers.
(2) It publishes a list of names and addresses of the “core fabric mills” of its Uniqlo brand. However, it does not disclose a list of suppliers below the first tier being used groupwide.
</t>
    </r>
    <r>
      <rPr>
        <b/>
        <sz val="11"/>
        <rFont val="Calibri"/>
        <family val="2"/>
        <scheme val="minor"/>
      </rPr>
      <t>Uyghur forced labor</t>
    </r>
    <r>
      <rPr>
        <sz val="11"/>
        <rFont val="Calibri"/>
        <family val="2"/>
        <scheme val="minor"/>
      </rPr>
      <t xml:space="preserve">: The company notes that "no Uniqlo supplier subcontracts to a fabric or spinning mill in the [Xinjiang Uyghur Autonomous] region" but does not disclose whether suppliers of other brands source from the region. 
(3) Not disclosed.
</t>
    </r>
    <r>
      <rPr>
        <b/>
        <sz val="11"/>
        <rFont val="Calibri"/>
        <family val="2"/>
        <scheme val="minor"/>
      </rPr>
      <t>Uyghur forced labor</t>
    </r>
    <r>
      <rPr>
        <sz val="11"/>
        <rFont val="Calibri"/>
        <family val="2"/>
        <scheme val="minor"/>
      </rPr>
      <t>: The company also does not disclose whether its raw materials originate from the Xinjiang Uyghur Autonomous Region.</t>
    </r>
    <r>
      <rPr>
        <sz val="11"/>
        <color rgb="FFFF0000"/>
        <rFont val="Calibri"/>
        <family val="2"/>
        <scheme val="minor"/>
      </rPr>
      <t xml:space="preserve">
</t>
    </r>
    <r>
      <rPr>
        <sz val="11"/>
        <rFont val="Calibri"/>
        <family val="2"/>
        <scheme val="minor"/>
      </rPr>
      <t xml:space="preserve">
(4) Fast Retailing discloses the number of workers within a range in its “core sewing factory list”. It does not disclose an additional data point on its suppliers' workforce.</t>
    </r>
  </si>
  <si>
    <r>
      <t>(1) The company discloses a global sourcing map, which shows the number of suppliers per country / region within a country, their product category, the name of the supplier, the estimated number of workers (e.g. between 101-500) and the estimated percentage of women workers. However, it does not disclose supplier addresses.
In addition, it discloses a breakdown of percentage of sourcing from its top 10 sourcing countries. The highest percentages of sourcing comprise China and India. 
Uyghur forced labor: The company states that it "does not source any of our finished products from XUAR." [It also states that it stopped sourcing from one entity which was added to the US Department of Commerce's Entity List in July 2020.]
(2) Not disclosed. There is no indication that the sourcing map goes beyond first-tier suppliers. 
Uyghur forced labor: The company does not disclose whether its suppliers source from the Xinjiang Uyghur Autonomous Region. The company states it is "actively investigating its supply chain and, to date, has not identified direct sourcing links with any of those entities other than the one entity identified above with which we have terminated our relationship.</t>
    </r>
    <r>
      <rPr>
        <b/>
        <sz val="11"/>
        <rFont val="Calibri"/>
        <family val="2"/>
        <scheme val="minor"/>
      </rPr>
      <t>"</t>
    </r>
    <r>
      <rPr>
        <sz val="11"/>
        <rFont val="Calibri"/>
        <family val="2"/>
        <scheme val="minor"/>
      </rPr>
      <t xml:space="preserve">
(3) Not disclosed. 
Uyghur forced labor: The company does not disclose whether its raw materials originate from the Xinjiang Uyghur Autonomous Region. 
(4) Amazon's sourcing map shows the estimated number of workers per supplier and the estimated percentage of women workers per supplier.</t>
    </r>
  </si>
  <si>
    <r>
      <t xml:space="preserve">Under Armour states that it “does not knowingly source any finished goods from XUAR, and [that it] require[s] all tier one vendors to source materials and components only from approved suppliers.” It states that it does not have any approved suppliers in the Xinjiang region.
(1) Under Armour discloses a list of its first-tier suppliers accounting for over 90% of its business and includes licensee factories that produce collegiate products. This list include the facility name, parent company, address, city, country, product type and worker count. 
Uyghur forced labor: Since it does not disclose all of its first-tier suppliers it is unclear whether or not it sources from the </t>
    </r>
    <r>
      <rPr>
        <b/>
        <sz val="11"/>
        <rFont val="Calibri"/>
        <family val="2"/>
        <scheme val="minor"/>
      </rPr>
      <t xml:space="preserve">Xinjiang </t>
    </r>
    <r>
      <rPr>
        <sz val="11"/>
        <rFont val="Calibri"/>
        <family val="2"/>
        <scheme val="minor"/>
      </rPr>
      <t xml:space="preserve">Uyghur Autonomous Region. [The company states that it does not "knowingly" source finished goods from Xinjiang.]
(2) Not disclosed. 
2.1.2: Uyghur forced labor: The company does not disclose whether its suppliers source from the Xinjiang Uyghur Autonomous Region.
(3) Not disclosed. 
Uyghur forced labor: The company does not disclose whether its raw materials originate from the Xinjiang Uyghur Autonomous Region. 
(4) It discloses a list of first-tier suppliers including the name and number of workers per supplier but it does not disclose a second data point on its suppliers' workforce. </t>
    </r>
  </si>
  <si>
    <r>
      <t xml:space="preserve">(1) Not disclosed. Carter’s states that it sources primarily from third-party suppliers in Asia and that it sources the remainder from Central America. It states that in 2019 it sources approximately 80% of products from Cambodia, Vietnam, China and Bangladesh. However, it does not disclose a list of first-tier suppliers’ names and addresses (nor a full list of sourcing countries). 
</t>
    </r>
    <r>
      <rPr>
        <b/>
        <sz val="11"/>
        <rFont val="Calibri"/>
        <family val="2"/>
        <scheme val="minor"/>
      </rPr>
      <t>Uyghur forced labor</t>
    </r>
    <r>
      <rPr>
        <sz val="11"/>
        <rFont val="Calibri"/>
        <family val="2"/>
        <scheme val="minor"/>
      </rPr>
      <t xml:space="preserve">: The company states "our products are not manufactured in Xinjiang."
(2) The company discloses that below first-tier suppliers are located in China, Cambodia, Bangladesh, Indonesia, India, Thailand, Vietnam, and Sri Lanka (it does not disclose which tier or production steps this list represents). It states that internally it has mapped tier two and tier three suppliers but it does not disclose details on this mapping.
</t>
    </r>
    <r>
      <rPr>
        <b/>
        <sz val="11"/>
        <rFont val="Calibri"/>
        <family val="2"/>
        <scheme val="minor"/>
      </rPr>
      <t>Uyghur forced labor</t>
    </r>
    <r>
      <rPr>
        <sz val="11"/>
        <rFont val="Calibri"/>
        <family val="2"/>
        <scheme val="minor"/>
      </rPr>
      <t xml:space="preserve">: The company states that its products are not manufactured in Xinjiang but does not disclose whether its suppliers source from the Xinjiang Uyghur Autonomous Region (i.e. whether sourcing may take place beyond the first tier of its supply chains). 
(3) Not disclosed.
</t>
    </r>
    <r>
      <rPr>
        <b/>
        <sz val="11"/>
        <rFont val="Calibri"/>
        <family val="2"/>
        <scheme val="minor"/>
      </rPr>
      <t>Uyghur forced labor</t>
    </r>
    <r>
      <rPr>
        <sz val="11"/>
        <rFont val="Calibri"/>
        <family val="2"/>
        <scheme val="minor"/>
      </rPr>
      <t>: The company also does not disclose whether its raw materials originate from the Xinjiang Uyghur Autonomous Region. It states that it has taken steps to ensure that its products do not include materials produced by entities that may use forced labor but does not provide further information.
(4) Not disclosed.</t>
    </r>
  </si>
  <si>
    <r>
      <t xml:space="preserve">(1) Not disclosed. 
</t>
    </r>
    <r>
      <rPr>
        <u/>
        <sz val="11"/>
        <rFont val="Calibri"/>
        <family val="2"/>
        <scheme val="minor"/>
      </rPr>
      <t>Uyghur forced labor</t>
    </r>
    <r>
      <rPr>
        <sz val="11"/>
        <rFont val="Calibri"/>
        <family val="2"/>
        <scheme val="minor"/>
      </rPr>
      <t>: The company also does not disclose whether it sources from the Xinjiang Uyghur Autonomous Region.
(4) Not disclosed.</t>
    </r>
  </si>
  <si>
    <r>
      <t xml:space="preserve">(1) &amp; (4) Not disclosed. 
</t>
    </r>
    <r>
      <rPr>
        <u/>
        <sz val="11"/>
        <rFont val="Calibri"/>
        <family val="2"/>
        <scheme val="minor"/>
      </rPr>
      <t>Uyghur forced labor</t>
    </r>
    <r>
      <rPr>
        <sz val="11"/>
        <rFont val="Calibri"/>
        <family val="2"/>
        <scheme val="minor"/>
      </rPr>
      <t>: The company also does not disclose whether it sources from the Xinjiang Uyghur Autonomous Region.</t>
    </r>
  </si>
  <si>
    <t xml:space="preserve">Prada discloses that its production is carried out in 22 (directly owned) manufacturing facilities, 19 of which are in Italy. 
Uyghur forced labor: The company does not disclose whether it sources from the Xinjiang Uyghur Autonomous Region (e.g., via "Asian suppliers" or sourcing of at risk materials such as cotton, silk, cashmere, or wool).
(1) Not disclosed. Also see (3).
Uyghur forced labor: The company does not disclose whether it sources from the Xinjiang Uyghur Autonomous Region.
(2) Not disclosed. The company does not disclose whether its suppliers source from the Xinjiang Uyghur Autonomous Region. 
(3) The company states that the clothing, footwear and leather goods divisions directly select the suppliers of all raw materials. The company states that for the vast majority of prototypes and samples, "such as the cutting of hides, the controls over all raw and semi-finished materials, also those to be sent to suppliers, are produced at the Group’s own facilities."
It also states that it has worked with around 1,000 raw material and semi-manufactured products direct suppliers in 2019 (370 manufacturing suppliers and 670 raw material suppliers). It states 82% are Italian (10% are in the EU and the remaining 8% are described as "extra EU"). It states the remainder is mostly Asian suppliers and that of these, the "two main ones are international operators, also listed on the Hong Kong Stock Exchange, with whom the Group has been working for more than 10 years." 
Prada also discloses that leather has been purchased from Italy (78%), Europe (4%) and the "rest of the world" (18%). It does not disclose a full list of sourcing countries for leather. 
Prada states its main materials are leather, fabric, and yarns. 
The company does not disclose its sourcing countries of other high risk raw materials. 
Uyghur forced labor: The company does not disclose whether its raw materials originate from the Xinjiang Uyghur Autonomous Region. 
(4) Not disclosed. </t>
  </si>
  <si>
    <t>(1) Not disclosed. It states that production takes place in Bulgaria, Romania, Italy, Spain, "other parts of Europe," Turkey, Tunisia, China and North America but does not disclose further detail or the names and addresses of first-tier suppliers (nor a full list of countries where its suppliers are based). It is unclear whether it sources from the Xinjiang Uyghur Autonomous Region.
(2) Not disclosed.
Uyghur forced labor: The company does not disclose whether its suppliers source from the Xinjiang Uyghur Autonomous Region.
(3) Not disclosed. 
Uyghur forced labor: The company does not disclose whether its raw materials originate from the Xinjiang Uyghur Autonomous Region. 
(4) Not disclosed.</t>
  </si>
  <si>
    <r>
      <t xml:space="preserve">(1) Not disclosed. Anta Sports states that it has over 645 raw materials suppliers and OEM (original equipment manufacturers) in China and over eight oversees, but does not disclose the remaining countries nor its supplier names and addresses. 
</t>
    </r>
    <r>
      <rPr>
        <b/>
        <sz val="11"/>
        <rFont val="Calibri"/>
        <family val="2"/>
        <scheme val="minor"/>
      </rPr>
      <t>Uyghur forced labor</t>
    </r>
    <r>
      <rPr>
        <sz val="11"/>
        <rFont val="Calibri"/>
        <family val="2"/>
        <scheme val="minor"/>
      </rPr>
      <t xml:space="preserve">: The company discloses sourcing from China but does not disclose whether this includes the Xinjiang Uyghur Autonomous Region.
(2) Not disclosed. 
</t>
    </r>
    <r>
      <rPr>
        <b/>
        <sz val="11"/>
        <rFont val="Calibri"/>
        <family val="2"/>
        <scheme val="minor"/>
      </rPr>
      <t xml:space="preserve">Uyghur forced labor: </t>
    </r>
    <r>
      <rPr>
        <sz val="11"/>
        <rFont val="Calibri"/>
        <family val="2"/>
        <scheme val="minor"/>
      </rPr>
      <t xml:space="preserve">The company does not disclose whether its suppliers source from the Xinjiang Uyghur Autonomous Region. 
(3) Not disclosed. 
</t>
    </r>
    <r>
      <rPr>
        <b/>
        <sz val="11"/>
        <rFont val="Calibri"/>
        <family val="2"/>
        <scheme val="minor"/>
      </rPr>
      <t xml:space="preserve">Uyghur forced labor: </t>
    </r>
    <r>
      <rPr>
        <sz val="11"/>
        <rFont val="Calibri"/>
        <family val="2"/>
        <scheme val="minor"/>
      </rPr>
      <t xml:space="preserve">The company discloses that it sources raw materials from China but does not disclose whether this includes the Xinjiang Uyghur Autonomous Region.
(4) Not disclosed. </t>
    </r>
  </si>
  <si>
    <r>
      <t xml:space="preserve">(1) Not disclosed.
</t>
    </r>
    <r>
      <rPr>
        <b/>
        <sz val="11"/>
        <rFont val="Calibri"/>
        <family val="2"/>
        <scheme val="minor"/>
      </rPr>
      <t>Uyghur forced labor</t>
    </r>
    <r>
      <rPr>
        <sz val="11"/>
        <rFont val="Calibri"/>
        <family val="2"/>
        <scheme val="minor"/>
      </rPr>
      <t>: The company also does not disclose whether it sources from the Xinjiang Uyghur Autonomous Region. 
(2) Not disclosed. LPP states that it works with 87 garment factories in Poland which, combined, employ 1,700 workers. However, it does not disclose the number of workers per supplier, nor does it disclose an additional data point on its global suppliers' workforce (beyond Poland).</t>
    </r>
  </si>
  <si>
    <t>(1) Not disclosed. Urban Outfitters states that in its UK business, it works with 147 suppliers across 11 countries. However, it does not disclose the countries nor a supplier list. 
Uyghur forced labor: Urban Outfitters states that it does not knowingly source from Xinjiang Uyghur Autonomous Region.
(4) Not disclosed.</t>
  </si>
  <si>
    <r>
      <t xml:space="preserve">(1) Not disclosed. Moncler's Modern Slavery Statement reports that it worked with approximately 489 suppliers in 2019; 84% of these suppliers are based in the EMEA area, with about 45% located in Italy.  On its website, Moncler states that it sources fabrics primarily from Japan, France, and Italy. It sources yarns and accessory components primarily from Italy. It sources furs primarily from Europe and North America. It sources down from Europe, North America, and Asia.  The company also discloses that most of its façon manufacturers are located in Eastern Europe. It discloses that its cut-and-sew product suppliers are located in Europe and Turkey while soft accessories suppliers are located mostly in Turkey and Italy. It discloses that footwear and handbags are sourced from Europen suppliers, most of whom are Italian. In addition, Moncler provides the distribution of suppliers by geographic areas: 68% Italy, 24% EMEA, 1% Americas, and 7% Asia and the rest of the world. 
However, the company does not disclose the names and addresses of its first-tier suppliers and it does not appear to disclose a full list of countries of its first-tier suppliers. 
</t>
    </r>
    <r>
      <rPr>
        <b/>
        <sz val="11"/>
        <rFont val="Calibri"/>
        <family val="2"/>
        <scheme val="minor"/>
      </rPr>
      <t>Uyghur forced labor</t>
    </r>
    <r>
      <rPr>
        <sz val="11"/>
        <rFont val="Calibri"/>
        <family val="2"/>
        <scheme val="minor"/>
      </rPr>
      <t>: Moncler also does not disclose whether it sources from the Xinjiang Uyghur Autonomous Region. 
(4) Not disclosed.</t>
    </r>
  </si>
  <si>
    <r>
      <t xml:space="preserve">(1) &amp; (4) Not disclosed. 
</t>
    </r>
    <r>
      <rPr>
        <b/>
        <sz val="11"/>
        <rFont val="Calibri"/>
        <family val="2"/>
        <scheme val="minor"/>
      </rPr>
      <t>Uyghur forced labor</t>
    </r>
    <r>
      <rPr>
        <sz val="11"/>
        <rFont val="Calibri"/>
        <family val="2"/>
        <scheme val="minor"/>
      </rPr>
      <t xml:space="preserve">: Li Ning also does not disclose whether it sources from the Xinjiang Uyghur Autonomous Region. </t>
    </r>
  </si>
  <si>
    <t xml:space="preserve">(1) Not disclosed. Canada Goose provides the number of suppliers by tier (i.e. Tier 1 Suppliers, Tier 1 Manufacturing Partners,  Tier 2 Factories, etc.) but does not disclose the names and addresses of its first-tier suppliers, nor a full list of sourcing countries. [In tier 1 this includes 24 suppliers in Canada, and 8 across Europe and Asia. In tier 2 the company states there are 19 factories across Europe and Asia.]
Uyghur forced labor: Canada Goose does not disclose whether it sources from the Xinjiang Uyghur Autonomous Region.
(4) Not disclosed. </t>
  </si>
  <si>
    <t xml:space="preserve">(1)-(2) *Mr Price, "What does sustainability mean to us?," https://www.mrpricegroup.com/mr-price-group-sustainability.aspx#SustainabilityMain. Accessed 13 August 2020.
*Mr. Price, "Social, Ethics, Transformation and Sustainability Committee Report," https://www.mrpricegroup.com/MrPriceGroupCorporate/media/mrpgcorp/SiteAssets/2020/SETS-report-extracted-from-the-2020-integrated-report.pdf, p. 121. Accessed 13 August 2018.
* Mr Price (June 2017), "Building Sustainability through Shared Value," https://www.mrpricegroup.com/MrPriceGroupCorporate/media/mrpgcorp/SiteAssets/2016/45406_MrP_AR2016-Online_Build_Sust.pdf, p. 42. 
(3) *"Social, Ethics, Transformation and Sustainability Committee Report," p. 129.  *Mr. Price (June 2017), "Annual Report 2017," https://www.mrpricegroup.com/MrPriceGroupCorporate/media/mrpgcorp/SiteAssets/2017/Our-report-(Annual-report-without-the-financial-report)-2017.pdf, p. 45. </t>
  </si>
  <si>
    <r>
      <t xml:space="preserve">(1) Not disclosed. 
Uyghur forced labor: The company does not disclose whether it sources from the Xinjiang Uyghur Autonomous Region.
(2) It states that in 2014 it partnered with SEDEX and that "to date 75% of suppliers and their contracted production sites have been mapped." It states that it aims to "[i]ncrease supply chain visibility by mapping to 90% of the value chain, thereby deepening measure of social and environmental performance as well as supplier longevity and resilience." 
It states that mapping of its second-tier suppliers is progressing and that this is a key focus of its resource teams. However it does not disclose the countries of suppliers that have been mapped.
Uyghur forced labor: The company does not disclose whether its suppliers source from the Xinjiang Uyghur Autonomous Region. 
(3) The company discloses that it engages with the Sustainable </t>
    </r>
    <r>
      <rPr>
        <b/>
        <sz val="11"/>
        <rFont val="Calibri"/>
        <family val="2"/>
        <scheme val="minor"/>
      </rPr>
      <t>Cotton</t>
    </r>
    <r>
      <rPr>
        <sz val="11"/>
        <rFont val="Calibri"/>
        <family val="2"/>
        <scheme val="minor"/>
      </rPr>
      <t xml:space="preserve"> Cluster (SCC) to procure cotton from South African farmers, 376 of which are small-scale farmers. This implies that the company sources some of its cotton from South Africa. It states that the cluster also includes a traceability system, “developed to capture data and provide valuable intelligence to the industry, ensures claims made to the customer hold integrity. The system captures data on cotton production social, environmental and labour standards and tracks the product movement through the value chain to provide visibility and business intelligence.” 
Mr Price does not disclose other raw material sourcing locations, or traceability efforts for other materials.
Uyghur forced labor: The company does not disclose whether its raw materials originate from the Xinjiang Uyghur Autonomous Region. 
(4) Not disclosed.</t>
    </r>
  </si>
  <si>
    <t xml:space="preserve">(1) LVMH (Fiscal Year Ended December 31, 2019), "Universal Registration Document," https://r.lvmh-static.com/uploads/2019/12/lvmh-urd-2019-va.pdf, pp. 55-56. </t>
  </si>
  <si>
    <t>H&amp;M, "H&amp;M Group statement on Xinjiang," https://hmgroup.com/content/dam/hmgroup/groupsite/documents/masterlanguage/CSR/Policies/2020/Xinjiang%20Statement.pdf. Accessed 22 October 2020. 
(1-2) H&amp;M, "Supplier List," https://hmgroup.com/sustainability/leading-the-change/supplier-list.html. Accessed 22 October 2020. 
*H&amp;M (2 October 2020), "Written evidence submitted by H&amp;M Group," https://committees.parliament.uk/writtenevidence/13176/pdf/, p. 3. Accessed 10 November 2020.
(3) H&amp;M, "Supplier List."
*H&amp;M, "Modern slavery statement financial year 2018-2019," https://hmgroup.com/content/dam/hmgroup/groupsite/documents/masterlanguage/CSR/reports/HM_2019_Modern_Slavery_Statement_final.pdf p. 10. Accessed 22 October 2020.
*H&amp;M, "H&amp;M Group statement on Xinjiang."
*H&amp;M (2 October 2020), "Written evidence submitted by H&amp;M Group," https://committees.parliament.uk/writtenevidence/13176/pdf/, p. 3. Accessed 10 November 2020.
(4) *H&amp;M (February 2020), "Gender breakdown analysis," https://hmgroup.com/content/dam/hmgroup/groupsite/documents/masterlanguage/Gender%20breakdown%20analysis_202002_H&amp;M%20Group.xls. Accessed 22 October 2020. 
*H&amp;M, "Worker representative data," https://hmgroup.com/content/dam/hmgroup/groupsite/documents/masterlanguage/Worker%20Representation_202002_H&amp;M%20Group.xlsx. Accessed 22 October 2020. 
*H&amp;M, "Supplier List."</t>
  </si>
  <si>
    <t xml:space="preserve">A(2) Not disclosed. 
C(1) Not disclosed. </t>
  </si>
  <si>
    <r>
      <t xml:space="preserve">
(2) Not disclosed. 
(3) Transparentem reports that Nike had worked on addressing the issue of the payment of recruitment fees as well as other issues at the </t>
    </r>
    <r>
      <rPr>
        <b/>
        <sz val="11"/>
        <rFont val="Calibri"/>
        <family val="2"/>
        <scheme val="minor"/>
      </rPr>
      <t>Honsin factory</t>
    </r>
    <r>
      <rPr>
        <sz val="11"/>
        <rFont val="Calibri"/>
        <family val="2"/>
        <scheme val="minor"/>
      </rPr>
      <t xml:space="preserve">, but it found issue with the company for not doing more at </t>
    </r>
    <r>
      <rPr>
        <b/>
        <sz val="11"/>
        <rFont val="Calibri"/>
        <family val="2"/>
        <scheme val="minor"/>
      </rPr>
      <t>SP Garments</t>
    </r>
    <r>
      <rPr>
        <sz val="11"/>
        <rFont val="Calibri"/>
        <family val="2"/>
        <scheme val="minor"/>
      </rPr>
      <t xml:space="preserve"> </t>
    </r>
    <r>
      <rPr>
        <b/>
        <sz val="11"/>
        <rFont val="Calibri"/>
        <family val="2"/>
        <scheme val="minor"/>
      </rPr>
      <t>and its Hing Yiap factory</t>
    </r>
    <r>
      <rPr>
        <sz val="11"/>
        <rFont val="Calibri"/>
        <family val="2"/>
        <scheme val="minor"/>
      </rPr>
      <t>, which a sublicensee of the company had used. Nike stated that it did not use SP and that a sublicensee had used Hing Yiap without prior authorization. It states that it approached SP in relation to making improvements.
Nike reports that it recognized the issues identified a number of months prior to the investigation and that it worked to remediate fees.</t>
    </r>
    <r>
      <rPr>
        <sz val="11"/>
        <color rgb="FFFF0000"/>
        <rFont val="Calibri"/>
        <family val="2"/>
        <scheme val="minor"/>
      </rPr>
      <t xml:space="preserve">
</t>
    </r>
    <r>
      <rPr>
        <sz val="11"/>
        <rFont val="Calibri"/>
        <family val="2"/>
        <scheme val="minor"/>
      </rPr>
      <t xml:space="preserve">
The FLA reports the following in its accreditation report, which seems to focus on the Transparentem allegation: Nike discloses working with the supplier to address the issue of worker paid recruitment fees. It states that in 2018 it worked with the supplier to address the issue which was identified through a supplier audit. It states that in 2019 it was alerted by a third party of concerns that recruitment fees paid by workers were not fully remediated and that it worked with other buyers to help the supplier to fully remediate the fees paid. It states that it uses key learnings from this and builds it into capability-building for its current suppliers on labor agent due diligence. [See also under 4.2(2).] The FLA reports that following the report, Nike, Under Armour and two other buyers worked with the supplier to implement a multi-installment plan to provide backpay to workers who had paid fees. It states that “[b]oth payouts averaged about $350-$400 per worker, with about 950 workers receiving both payouts in 2018 and 2019.” 
However, it is unclear whether this includes repayment of fees at both factories. </t>
    </r>
    <r>
      <rPr>
        <sz val="11"/>
        <color rgb="FFFF0000"/>
        <rFont val="Calibri"/>
        <family val="2"/>
        <scheme val="minor"/>
      </rPr>
      <t xml:space="preserve">
</t>
    </r>
    <r>
      <rPr>
        <sz val="11"/>
        <rFont val="Calibri"/>
        <family val="2"/>
        <scheme val="minor"/>
      </rPr>
      <t xml:space="preserve">
(4) Not disclosed. </t>
    </r>
  </si>
  <si>
    <t>(2) Not disclosed. 
(3) The Guardian article states that Primark had stopped sourcing from the factory but helped to ensure that the supplier stopped charging recruitment fees and returned workers' passports. The Fashionista article states that "$1.7 million of recruitment fees had been paid or scheduled to be paid back to workers, and 1,600 workers had received the passports."
(4) Not disclosed.</t>
  </si>
  <si>
    <t xml:space="preserve">Primark (December 2019), "Primark Ltd. Modern Slavery Statement 2019," https://primark.a.bigcontent.io/v1/static/Primark-MSA_2019, p. 11-12. Accessed 16 September 2020.
</t>
  </si>
  <si>
    <t xml:space="preserve">(1) Not disclosed. [The company states that where it identifies potential issues of modern slavery, it takes "immediate steps to investigate thoroughly and provide remediation while protecting the confidentiality of victims and those impacted." It states that it sometimes works with civil society and specialist organizations to help with providing remediation. It states that "wherever possible we seek to ensure that any provision of remedy is satisfactory to those affected." However, the company does not provide information such as timeframes, details on engagement with affected stakeholders, responsible parties, or approval procedures. While it states that grievances can be submitted through its website, it is unclear where and how stakeholders can submit grievances.] </t>
  </si>
  <si>
    <t>(1) Not disclosed. Mr Price states that when a report is made to its Whistleblowers Hotline it “will be investigated impartially, with the availability of two-way confidential communication and feedback”. It does not disclose that it has a remedy program to address grievances from supply chain workers however.
(2) Not disclosed.</t>
  </si>
  <si>
    <t>(2) Next discloses that it "has been a voluntary signatory to the Prompt Payment Code since 2012 [i.e., commits to pay suppliers within 60 days and working towards 30 days; non-compliant signatories will be removed from the initiative]. NEXT has calculated and uploaded relevant supplier data onto the HMRC government portal under the ‘Duty to report on payment practices and performance’ legislation." 
However it provides no information on planning and forecasting.
[Next reports that it did cancel orders towards the end of March 2020 as a result of the Covid-19 pandemic. It discloses that it sent a letter to suppliers in late March 2020 stating it would honor and pay them in full on normal payment terms for orders that were due to leave supplier factories up to and including 10 April 2020.] 
(3) Not disclosed.
[Uzbekistan cotton: In its Corporate Responsibility Report, Next states that it has a policy that bans the use of cotton from Uzbekistan or Turkmenistan due to forced labor conditions.]</t>
  </si>
  <si>
    <t xml:space="preserve">(1) Puma, "Staying on Target," https://about.puma.com/en/sustainability/our-targets. Accessed 22 October 2020.
*Puma, "Modern Slavery and Human Trafficking Statement 2019," https://about.puma.com/-/media/files/pdf/sustainability/social/puma-modern-slavery-and-human-trafficking-statement-2019.ashx, p. 4.   Accessed 22 October 2020.
*Puma, "Puma's Response to the Report by ASPI," https://about.puma.com/en/sustainability/social/pumasresponsetoaspi. Accessed 22 October 2020. 
*Puma, "The Puma Forever Faster Sustainability Handbooks: Environmental Standards," https://about.puma.com/en/sustainability/social, p. 32. Accessed 3 November 2020. 
(2) *Puma, "Stakeholder Dialogue," https://about.puma.com/en/sustainability/stakeholder. Accessed 22 October 2020.
*Puma, "Sustainable Ambitions," https://about.puma.com/en/sustainability. Accessed 23 October 2020. 
*"Staying on Target."
*Puma, "Social Compliance," https://about.puma.com/en/sustainability/social. Accessed 22 October 2020. 
*FLA (June 2019), "Puma SE: Assessment for Reaccreditation," https://www.fairlabor.org/sites/default/files/documents/reports/puma_reaccreditation-report_2019.pdf, pp. 5, 8-9, 18-19.
(3) *"Social Compliance."
*FLA (June 2019), "Puma SE: Assessment for Reaccreditation," p. 9.
(4) "Puma SE: Assessment for Reaccreditation," p. 21. </t>
  </si>
  <si>
    <t>(2)-(3) Not disclosed. 
[It discloses that approximately 60% of handbag and suitcase contract manufacturers have worked with the company for over 11 years. It also discloses that 67% of footwear contract manufacturers and 54% of apparel contract manufacturers have had a relationship with the company for over 4 years.]</t>
  </si>
  <si>
    <r>
      <t xml:space="preserve">(1) Not disclosed. 
Uyghur forced labor: The company does not disclose how it discloses addresses risks related to using Uyghur forced labor at raw material level, such as in cotton sourcing. </t>
    </r>
    <r>
      <rPr>
        <sz val="11"/>
        <color theme="5"/>
        <rFont val="Calibri"/>
        <family val="2"/>
        <scheme val="minor"/>
      </rPr>
      <t xml:space="preserve">
</t>
    </r>
    <r>
      <rPr>
        <sz val="11"/>
        <rFont val="Calibri"/>
        <family val="2"/>
        <scheme val="minor"/>
      </rPr>
      <t xml:space="preserve">(2) Not disclosed.
(3) Not disclosed. Prada reports that it establishes "longterm collaborations with suppliers in order to develop a relationship of mutual trust and transparency." However it does not disclose whether this includes long-term contracts.
(4) Length of supplier relationship (no detail on length of contract): The company states that of its around "1,000 raw materials and semi-manufactured products direct suppliers", 50% have worked with the company for more than ten years. It also discloses a breakdown of the length of supplier relationships: 49% are longer than ten years, 19% are 5-10 years, and 32% are less than 5 years. 
The company does not disclose a second type of data point on its purchasing practices. </t>
    </r>
  </si>
  <si>
    <r>
      <t xml:space="preserve">(1) Not disclosed.
</t>
    </r>
    <r>
      <rPr>
        <b/>
        <sz val="11"/>
        <rFont val="Calibri"/>
        <family val="2"/>
        <scheme val="minor"/>
      </rPr>
      <t>Uyghur forced labor</t>
    </r>
    <r>
      <rPr>
        <sz val="11"/>
        <rFont val="Calibri"/>
        <family val="2"/>
        <scheme val="minor"/>
      </rPr>
      <t>: The company does not disclose how it discloses risks at raw material level, such as cotton sourcing. 
(2)-(4) Not disclosed.</t>
    </r>
  </si>
  <si>
    <r>
      <t xml:space="preserve">(1) The company discloses that it prohibits the use of any cotton from </t>
    </r>
    <r>
      <rPr>
        <b/>
        <sz val="11"/>
        <rFont val="Calibri"/>
        <family val="2"/>
        <scheme val="minor"/>
      </rPr>
      <t>Uzbekistan</t>
    </r>
    <r>
      <rPr>
        <sz val="11"/>
        <rFont val="Calibri"/>
        <family val="2"/>
        <scheme val="minor"/>
      </rPr>
      <t xml:space="preserve"> in its products. It states that it has signed the Cotton Pledge created by the </t>
    </r>
    <r>
      <rPr>
        <b/>
        <sz val="11"/>
        <rFont val="Calibri"/>
        <family val="2"/>
        <scheme val="minor"/>
      </rPr>
      <t>Responsible Sourcing Network</t>
    </r>
    <r>
      <rPr>
        <sz val="11"/>
        <rFont val="Calibri"/>
        <family val="2"/>
        <scheme val="minor"/>
      </rPr>
      <t>, which includes the commitment to collaborate with relevant stakeholders. 
However, it does not disclose sourcing other raw materials with certifications that address forced labor or otherwise taking strong action to address forced labor risks at raw material level. 
[It states that it uses the Oeko-Tex Standard 100 and Global Organic Textile Standard but does not disclose whether these certifications that address forced labor risks. It also discloses that it works with suppliers to ensure that it does not source conflict minerals.]
Uyghur forced labor: The company does not disclose how it addresses risks related to using Uyghur forced labor at raw material level such as in cotton sourcing. [It states that it has "taken steps to ensure that our products do not include materials produced by entities that may use forced labor" and that its products are not manufactured in Xinjiang, but provides no further information and it is unclear whether this relates to commodity sourcing.]
(2) Not disclosed. It discloses that it only places orders with suppliers that comply with its CSR standards but does not disclose any details of implementing responsible purchasing practices.
(3) Not disclosed. Carter's states that suppliers who achieve and sustain CSR requirements are awarded with long-term business. However, no further detail is provided on what is included in these requirements or the implementation of this process.
(4) Not disclosed.</t>
    </r>
  </si>
  <si>
    <t xml:space="preserve">The Guardian reports that Next denied that issues relating to worker confinement existed in its supply chains. It states: "At no point in any of the 10 audits that Next has undertaken of Best Corporation over the past seven years has there been found to be any evidence of significant adverse impact on workers’ human rights, child labour … or any other major non-compliance.”
(2)-(3) Not disclosed. </t>
  </si>
  <si>
    <t>* The Guardian (22 June 2019), "NGO's softly-softly tactics tackle labor abuses at Malaysia factories", https://www.theguardian.com/business/2019/jun/22/ngos-softly-softly-tactics-tackle-labor-abuses-at-malaysia-factories. 
* Fashionista (25 June 2019), "New report uncovers labor abuses in Malaysian clothing factories — and shows how brands should respond," https://fashionista.com/2019/06/malaysian-garment-worker-labor-violations-transparentem.</t>
  </si>
  <si>
    <t xml:space="preserve">The company states: "We are aware that the sector in this region has issues, which we are seeking to improve in accordance with the UN’s guiding principles that encourage companies to work for improvement through collaboration, which is necessary given [that] mills supply many brands.”
(2) Not disclosed. 
(3) Not disclosed.
(4) Not disclosed. </t>
  </si>
  <si>
    <t>(1) LPP states that for Polish suppliers it offers payment guarantees and, “arrange[s] with suppliers to plan their capacity three months in advance.” It does not disclose further details on how it ensures responsible purchasing practices.
[It states that for its largest Polish suppliers it has “put in place a weekly scheduling system to optimise processes, ensure continuity in production and increase effectiveness of operations.” It states that it regularly convenes with its suppliers to ascertain their “capacity technological knowhow and streamline… communication…" However, it states that this is "to gradually increase their production capacity.” It states that 3.72% of its spend is on Polish suppliers.]
(2) Not disclosed.</t>
  </si>
  <si>
    <t xml:space="preserve">(2) * Marks and Spencer, "Supplier Management," https://corporate.marksandspencer.com/sustainability/clothing-and-home/supplier-management#c1c128d936804a47834a5a787381c310. Accessed 23 April 2020.
* Marks &amp; Spencer, "Subject: Invitation to respond - Marks &amp; Spencer in our COVID-19 tracker," https://media.business-humanrights.org/media/documents/files/documents/Marks__Spencer_response_1.pdf. Accessed 25 November 2020.
(3) *"Supplier Management."
* Marks and Spencer, "Capacity Building Initiatives," https://corporate.marksandspencer.com/sustainability/clothing-and-home/capacity-building-initiatives#678a89ae50d64cd1b1cfc9b5f5ece3b6. Accessed 24 April 2020
*Marks and Spencer (June 2015), "How we Define Plan A Product Attributes," https://corporate.marksandspencer.com/documents/plan-a-our-approach/how-we-define-plana-product-attributes-june2015.pdf, p. 5. </t>
  </si>
  <si>
    <t xml:space="preserve">(1) *Amazon (2020), "Modern day slavery statement," https://d39w7f4ix9f5s9.cloudfront.net/14/0d/f9913702400ab91704c0bf5b6f9a/amazon-modern-slavery-statement-september-2020-final-17sept2020.pdf, p. 9. Accessed 5 October 2020. 
*Amazon (September 2020), "All in: Staying the Course on Our Commitment to Sustainability," https://sustainability.aboutamazon.com/pdfBuilderDownload?name=sustainability-all-in-september-2020, p. 37. Accessed 5 October 2020. 
*Amazon, "Written evidence submitted by Amazon," https://committees.parliament.uk/writtenevidence/13767/pdf/, p. 2. Accessed 12 November 2020. 
(2) *Amazon (2019), "Supply Chain Standards Manual," https://d39w7f4ix9f5s9.cloudfront.net/ba/73/23a785f24c809ee05445d5ab623f/supplier-manual-5sep2019-final.pdf, p. 3. Accessed 5 October 2020. 
*Amazon (September 2020), "All in: Staying the Course on Our Commitment to Sustainability," p. 78 and 91.
*Amazon, "COVID-19 Response," https://sustainability.aboutamazon.com/people/covid-19-response. Accessed 6 October 2020. 
* Amazon, "Amazon," https://www.business-humanrights.org/en/companies/amazoncom/?issue=332. Accessed 25 November 2020.
(3) *Amazon (September 2020), "All in: Staying the Course on Our Commitment to Sustainability,"  p. 71. </t>
  </si>
  <si>
    <r>
      <t xml:space="preserve">(1) Columbia Sportswear states that it has a ban on cotton and textiles from </t>
    </r>
    <r>
      <rPr>
        <b/>
        <sz val="11"/>
        <rFont val="Calibri"/>
        <family val="2"/>
        <scheme val="minor"/>
      </rPr>
      <t xml:space="preserve">Uzbekistan </t>
    </r>
    <r>
      <rPr>
        <sz val="11"/>
        <rFont val="Calibri"/>
        <family val="2"/>
        <scheme val="minor"/>
      </rPr>
      <t xml:space="preserve">and </t>
    </r>
    <r>
      <rPr>
        <b/>
        <sz val="11"/>
        <rFont val="Calibri"/>
        <family val="2"/>
        <scheme val="minor"/>
      </rPr>
      <t>Turkmenistan</t>
    </r>
    <r>
      <rPr>
        <sz val="11"/>
        <rFont val="Calibri"/>
        <family val="2"/>
        <scheme val="minor"/>
      </rPr>
      <t xml:space="preserve"> and states that it has signed the cotton pledges of the </t>
    </r>
    <r>
      <rPr>
        <b/>
        <sz val="11"/>
        <rFont val="Calibri"/>
        <family val="2"/>
        <scheme val="minor"/>
      </rPr>
      <t>Responsible Sourcing Network</t>
    </r>
    <r>
      <rPr>
        <sz val="11"/>
        <rFont val="Calibri"/>
        <family val="2"/>
        <scheme val="minor"/>
      </rPr>
      <t>. As a signatory the company commits to not knowingly source Uzbek and Turkmen cotton and collaborates with a multi-stakeholder coalition to press for the elimination of forced labor in the sector.
However, it does not disclose further steps taken to address forced labor risks across all of its cotton sourcing or otherwise taking strong action to address forced labor risks at raw material level, such as on rubber or wool.</t>
    </r>
    <r>
      <rPr>
        <sz val="11"/>
        <color rgb="FFFF0000"/>
        <rFont val="Calibri"/>
        <family val="2"/>
        <scheme val="minor"/>
      </rPr>
      <t xml:space="preserve">
</t>
    </r>
    <r>
      <rPr>
        <b/>
        <sz val="11"/>
        <rFont val="Calibri"/>
        <family val="2"/>
        <scheme val="minor"/>
      </rPr>
      <t>Uyghur forced labor</t>
    </r>
    <r>
      <rPr>
        <sz val="11"/>
        <rFont val="Calibri"/>
        <family val="2"/>
        <scheme val="minor"/>
      </rPr>
      <t xml:space="preserve">: The company also does not disclose how it addresses risks related to Uyghur forced labor at raw materials level.
[Related to one brand only: It states that its brand “prAna became the first North American apparel brand to produce Fair Trade CertifiedTM clothing” and that this involved giving back “$750,000 to community development funds through Fair Trade premiums since the program’s inception in 2011.” Fair Trade is an ISEAL full member, which requires producers and traders of cotton fibers to adhere to the principle of freedom from forced or compulsory labor.] 
(2) Columbia Sportswear reports that in 2019 it worked with </t>
    </r>
    <r>
      <rPr>
        <b/>
        <sz val="11"/>
        <rFont val="Calibri"/>
        <family val="2"/>
        <scheme val="minor"/>
      </rPr>
      <t>Better Buying</t>
    </r>
    <r>
      <rPr>
        <sz val="11"/>
        <rFont val="Calibri"/>
        <family val="2"/>
        <scheme val="minor"/>
      </rPr>
      <t xml:space="preserve"> to focus on improving purchasing practices in its supply chains and states that it will receive its rating in 2020 and create an action plan to improve, but does not provide details. 
The company takes part in the </t>
    </r>
    <r>
      <rPr>
        <b/>
        <sz val="11"/>
        <rFont val="Calibri"/>
        <family val="2"/>
        <scheme val="minor"/>
      </rPr>
      <t>Better Work</t>
    </r>
    <r>
      <rPr>
        <sz val="11"/>
        <rFont val="Calibri"/>
        <family val="2"/>
        <scheme val="minor"/>
      </rPr>
      <t xml:space="preserve"> [Cambodia, Vietnam, Indonesia &amp; Jordan] program and as such is required to refrain from terminating or reducing orders at non-compliant factories found (provided factories make sufficient progress) and to review internal buying practices that may impact compliance at supplier facilities. However, it does not disclose details of the responsible purchasing practices, such as planning and forecasting.
(3) It states that to ensure accountability and compliance with its supplier code of conduct and local labor laws it has developed “a scorecard to assess manufacturing partner facilities’ social responsibility performance and compliance.” It states that this includes suppliers’ audit performance, remediation efforts, management systems and transparency. It states that they are updated and shared with suppliers on a monthly basis and with its internal sourcing teams to impact sourcing decisions. However, it does not provide evidence of implementation, such as the percentage of companies that received longer contracts or more business due to stronger labor practices.
(4) Not disclosed.</t>
    </r>
  </si>
  <si>
    <t>(1) *Fast Retailing, "Responsible Procurement," https://www.fastretailing.com/eng/sustainability/products/procurement.html. Accessed 4 September 2020.
*Fast Retailing, "Regarding recent reports about Xinjiang Region," https://www.fastretailing.com/eng/sustainability/news/2008171600.html. Accessed 5 November 2020. 
(2) and (3) Fast Retailing, "Monitoring and Evaluation of Production Partner Factories," https://www.fastretailing.com/eng/sustainability/labor/partner.html. Accessed 4 September 2020.
(4) Fast Retailing, "Subject: Invitation to respond - Fast Retailing in our COVID-19 tracker," https://media.business-humanrights.org/media/documents/files/documents/Fast_Retailing_response.pdf. Accessed 25 November 2020.</t>
  </si>
  <si>
    <t xml:space="preserve">(3)-(4)*Hermès, "Modern Slavery Policy," https://legal-uk.hermes.com/modern-slavery-policy.html. Accessed 23 September 2020. 
*Hermès (25 March 2020), "2019 Universal Registration Document," https://assets.hermes.com/is/content/hermesedito/RSE/PDF/DPEF/PDF_Hermes_international_2020_EN.pdf, p. 149. 
* Hermès, "Subject: Invitation to respond – Hermès in our COVID-19 tracker," https://media.business-humanrights.org/media/documents/files/documents/Hermes_response.pdf. Accessed 25 November 2020. </t>
  </si>
  <si>
    <t>(1) *Zalando, "Supplier Policy: Ethical Sourcing Standards," https://corporate.zalando.com/sites/default/files/media-download/Zalando-SE_EN_180216_Ethical%20Sourcing%20Standards%20policy.pdf. Accessed 10 November 2020. 
*Zalando, "Our Private Labels," https://www.corporate.zalando.com/en/corporate-responsibility/our-private-labels. Accessed 4 May 2020.
*Zalando (2020), "Modern Slavery Statement 2020," https://www.corporate.zalando.com/sites/default/files/media-download/Zalando-SE_Modern-Slavery-Statement-2020.pdf, pp. 11-12. 
(2)*Zalando, "The Quality of our Products," https://www.corporate.zalando.com/en/corporate-responsibility/quality-our-products. Accessed 6 May 2020
*"Our Private Labels."
(3)*"Our Private Labels."
*Zalando (2020), "Modern Slavery Statement 2020," p. 11. 
(4) *Zalando, "Zalando Covid questionnaire response," https://media.business-humanrights.org/media/documents/Zalando_COVID_questionnaire_response.pdf.</t>
  </si>
  <si>
    <t>Anta Sports has outlined "10 basic principles" for suppliers to adhere to which it tests through monitoring. These principles include a prohibition on forced labor, demonstrating an awareness of the issue. However it does not commit to addressing forced labor risks.</t>
  </si>
  <si>
    <t>Anta Sports (22 May 2019), "Environmental, Social and Governance Report 2018," https://files.services/files/394/2019/0522/20190522184901_97356076_en.pdf, p. 25.</t>
  </si>
  <si>
    <t xml:space="preserve">Asics states that it “strongly condemns the use of force or involuntary labor,” that it takes a zero-tolerance approach to this issue and that it implements a “rigorous supply chain management program to ensure compliance throughout [its] supply chains.” It further states that it is committed to leveraging its influence to identify and collaborate with partners on eradicating forced labor across its supply chains, including those areas with which it does not have a direct business relationship. </t>
  </si>
  <si>
    <t>Capri states that it believes the risks of slavery and human trafficking in its own business are remote, but acknowledges that risks are inherent in third-party manufacturing. Its supplier code prohibits the use of forced labor. It states that it is "committed to principles of ethical business practice and recognition of the dignity of others, including responsible labor practices." The company is also a member of the UN Global Compact, and as such its chief executive has committed to meet the Global Compact's ten principles, which cover forced labor.</t>
  </si>
  <si>
    <t xml:space="preserve">*Capri, "Supply Chain Disclosure," http://www.capriholdings.com/resources/supply-chain-disclosure/default.aspx. Accessed 13 August 2020. 
*Capri (22 April 2020), "Capri Holdings Announces Global Corporate Social Responsibility Goals," http://www.capriholdings.com/news-releases/news-releases-details/2020/Capri-Holdings-Announces-Global-Corporate-Social-Responsibility-Goals/default.aspx. </t>
  </si>
  <si>
    <t xml:space="preserve">The company discloses its global sourcing guidelines, which prohibit forced labor including prison labor, involuntary or slave labor including human trafficking, and indentured and bonded labor. However, the company does not otherwise disclose a commitment to addressing forced labor. </t>
  </si>
  <si>
    <t xml:space="preserve">The company states that "the Group fights against all forms of discrimination, forced and child labor inside the organization and promotes the same respect along its supply chain." It also discloses that it "makes efforts to guarantee that its products are created in conditions reflecting its commitment for the respect of human rights in the workplace." 
Prada states that it is committed to operating with full respect for "the human and workers' rights enshrined in Italian and international covenants and declarations such as the United Nations Universal Declaration of Human Rights, [and] the International Labor Organization (ILO) Declaration on Fundamental Principles and Rights at Work..." 
</t>
  </si>
  <si>
    <t xml:space="preserve">Puma states that its “commitment to avoid modern slavery, human trafficking and forced labor is also integrated in PUMA’s Code of Conduct that, in addition to the Code of Ethics, all [its] vendors and their subcontractors are required to fully respect.” It states that this is integrated into its purchasing practices. The company is also a member of the UN Global Compact, and as such its chief executive has committed to meet the Global Compact's ten principles, which cover forced labor.
</t>
  </si>
  <si>
    <t>Ralph Lauren states that it “requires all of its suppliers to prohibit the hiring of slave labor and prevent practices that could contribute to human trafficking” and describes steps it has taken to address risks, including monitoring suppliers against its supplier code of conduct and providing internal training for relevant employees on the prevention of forced labor and human trafficking. It is also a member of the UN Global Compact, and as such its chief executive has committed to meet the Global Compact's ten principles, which cover forced labor.</t>
  </si>
  <si>
    <t>Tapestry states that it "will not knowingly use suppliers of either raw materials or finished product that have been produced by involuntary or forced labor, whether indentured, bonded, prison or labor obtained through slavery, human trafficking or otherwise, nor will the Company use services provided by such labor." The company is also member of the UN Global Compact, and as such its chief executive has committed to meet the Global Compact's ten principles, which cover forced labor.</t>
  </si>
  <si>
    <t>*Tapestry (November 2019), "Tapestry Inc. Supplier Code of Conduct," https://tapestry.gcs-web.com/static-files/8dbaaa85-b986-4a03-9c84-7058a6cefc41, p. 3. 
*Tapestry, "2018 Corporate Responsibility Report," https://tapestry.gcs-web.com/static-files/5dcac72f-a410-4524-9e22-e29e9973126c, p. 5. Accessed 18 November 2020.</t>
  </si>
  <si>
    <t>TJX Companies (October 2019), "2019 Global Corporate Responsibility Report," https://www.tjx.com/docs/default-source/corporate-responsibility/tjx-2019-global-corporate-responsibility-report.pdf, pp. 78-80.</t>
  </si>
  <si>
    <t>It states that its "Supplier Code of Conduct... seek[s] to mitigate risks including forced labor/slavery, human trafficking and risks related to [its] suppliers’ employment of migrant workers."
It also states in its Modern Slavery Statement that it plans to "keep addressing and mitigating the risks of modern slavery in [its] supply chains..."</t>
  </si>
  <si>
    <t xml:space="preserve">*Under Armour, "Labor, Health &amp; Safety," https://about.underarmour.com/community/sustainability/labor-health-safety. Accessed 17 August 2020.
*Under Armour, "Modern Slavery Statement 2020," https://about.underarmour.com/sites/default/files/2020-06/Executed-2020%20UA%20UK%20Retail%20%20UA%20UK%20Limited%20Modern%20Slavery%20Statement_Posted.pdf, p. 13. </t>
  </si>
  <si>
    <t>Zalando states that it recognizes that human trafficking and forced labor are human rights violations and that the company is committed to respecting internationally recognized human rights in line with the International Bill of Human Rights and the Conventions of the International Labor Organization. It also states that it acknowledges its responsibility to have appropriate policies in place to address actual and potential human rights impacts in line with the UN Guiding Principles on Business and Human Rights.</t>
  </si>
  <si>
    <t>(1) Amazon discloses a supplier code of conduct which prohibits forced labor, child labor, and discrimination. The code also protects workers' right to freedom of association, but does not refer to collective bargaining. [It states that suppliers must "respect the rights of workers to establish and join an organization of their own selection," and that workers should not be penalized for the exercise of their right to join "such legal organizations" which appears to limit the types of associations that workers can join.]
(2) Yes. Home &gt; About Amazon &gt; Sustainability &gt; Supply chain &gt; Supply chain standards.
(3) The company reports that it regularly reviews the supply chain standards "against policies developed by industry associations (such as the Responsible Business Alliance and the Consumer Goods Forum) and in consultation with external stakeholders including Nest, Business for Social Responsibility, Impactt Limited, and Verité." It also states that at least every other year, it conducts "an in-depth benchmarking of our policies against international standards and evolving industry best practices to identify areas for update and improvement." It does not disclose how often the code is updated and the code does not have a version number or date. 
(4) Amazon states that its global teams work closely with suppliers "to communicate our human rights standards." The code is also included in supplier contracts. It states that over the last year it has focused on "increasing our communication with suppliers through pre-assessment outreach and on-site engagements to explain our standards and expectations of suppliers."
(5) The code states that Amazon expects its suppliers to hold their suppliers to the standards and practices covered by the supplier code.</t>
  </si>
  <si>
    <t xml:space="preserve">(1) Asics, "Policy of Engagement," https://corp.asics.com/en/p/asics-policy-of-engagement.  Accessed 28 May 2020.
(3) Asics, "2018 Additional Disclosure," https://www.business-humanrights.org/sites/default/files/2018%20KTC%20AF%20Additional%20disclosure_Asics.pdf, p. 1.
(4)*"Policy of Engagement."
*"2018 Additional Disclosure," p. 2. 
*Asics, "I Move Me: Sustainability Report 2019," https://assets.asics.com/page_types/4377/files/ASICS%20Sustainability%20Report%202019%20online%20Original_original.pdf?1593140929&amp;_ga=2.76384789.104039962.1593701091-455932504.1590674521, p. 36.
(5)*"2018 Additional Disclosure," p. 2. </t>
  </si>
  <si>
    <t>(1) Canada Goose discloses its supplier code of conduct, which provide mandatory requirements for contractors, subcontractors, and suppliers working with Canada Goose directly or indirectly. The supplier code of conduct refers to individual ILO core labor standards (i.e. forced labor, child labor, freedom of association and collective bargaining, and discrimination). [With regards to child labor, the company states: "In accordance with ILO Core Convention 138, suppliers shall not employ anyone under the age of 15, the local legal minimum age for employment, or maximum age for compulsory education, whichever is higher."]</t>
  </si>
  <si>
    <t>(1) Capri states that it "expects" suppliers to adhere to the standards in its code of conduct which addresses forced labor, child labor, discrimination and freedom of association. However, it does not explicitly address the right to collective bargaining and limits the protection of the right to freedom of association to local law (referring only to the "legal rights" of employees to participate in worker organizations).
(2) Yes [Responsibility &gt; Supplier Code &gt; Download PDF]
(3) Not disclosed. The code is dated 1 August 2019. It does not disclose a version history or state how often it is to be reviewed and updated.
(4) Capri states that it "generally require[s] that the terms of any contracts with... suppliers also include an undertaking to comply with [its] Supplier Code." It also states that its supplier code is communicated to suppliers as part of the onboarding process and "and thereafter periodically from time to time, including when there are updates" and that it is available on its website. 
(5) Not disclosed.</t>
  </si>
  <si>
    <t xml:space="preserve">(1) Dick's states that it regularly assesses new and existing private brand contracted factories against its human rights policy.
Its supplier code prohibits forced labor, employing "anyone under the legal working age," and discrimination. It also states that it requires suppliers to "recognize and respect each employee’s right to associate with any legally sanctioned organization; the rights of labor unions must be respected..." It thereby limits the right to freedom of association to the local legal context and it does not explicitly mention the right to collective bargaining. 
Dick's also discloses its human rights policy, which prohibits forced labor, child labor, and discrimination among its private brand manufacturing partners. However, in the human rights policy, the company refers to freedom of association but not to collective bargaining. 
[The human rights policy states that “Dick’s Sporting Goods respects human rights as defined by the ILO Declaration on Fundamental Principles and Rights at Work” but it does not state that it requires its suppliers to adhere to the same standards. Dick's states that both the supplier code and the human rights policy apply to business partners, which are defined as private brand manufacturing partners in the latter document.]  </t>
  </si>
  <si>
    <r>
      <t xml:space="preserve">(1) Foot Locker discloses its Global Sourcing Guidelines which prohibits forced labor, child labor, and discrimination. In relation to freedom of association, the guidelines state: "Foot Locker expects all of its suppliers to grant their employees the right to choose to affiliate with </t>
    </r>
    <r>
      <rPr>
        <i/>
        <sz val="11"/>
        <rFont val="Calibri"/>
        <family val="2"/>
        <scheme val="minor"/>
      </rPr>
      <t>legally sanctioned</t>
    </r>
    <r>
      <rPr>
        <sz val="11"/>
        <rFont val="Calibri"/>
        <family val="2"/>
        <scheme val="minor"/>
      </rPr>
      <t xml:space="preserve"> organizations or associations without interference." This appears to allow association to be restricted by local law where applicable, rather than international standards, and the guidelines do not include collective bargaining. 
(2) Yes. Home &gt; Investor Relations &gt; Corporate Governance &gt; 2019 Global Sourcing Guidelines. 
(3) Not disclosed. The guidelines are dated 2019 but the company does not outline a review or update process. 
(4) The company states that its Global Sourcing Guidelines are annually distributed to its suppliers. In addition, it states that they are included in the company's purchase agreements with suppliers. 
(5) Not disclosed. The guidelines state that by accepting orders from the company, suppliers "will abide by and implement the terms of these...Guidelines and require the same from each of its subcontractors." However it does not disclose requiring lower-tier suppliers to adhere to the terms of its supplier code.</t>
    </r>
  </si>
  <si>
    <t>(1) The company discloses its code of vendor conduct, which prohibits child labor, discrimination, and forced labor. In relation to freedom of association and collective bargaining, the code states, "facility shall ensure that workers have the right to negotiate a collective bargaining agreement" and states that workers are free to join associations of their own choosing. It also states "ensure workers have the right to elect leaders and representatives of their unions without management interference." Where freedom of association is restricted by local law, the code states that workers shall be free to develop parallel means for independent and free association and collective bargaining.
(2) Yes. Home &gt; Sustainability &gt; People: Supply Chain Conditions: Respecting Human Rights &gt; Code of Vendor Conduct. 
(3) The company's code states that it was revised in 2016. It states that the code is reviewed annually. 
(4) Gap states that its code is included in Vendor Compliance Agreements. It also states that first-tier suppliers are trained on the code on an ongoing basis. 
(5) The company also states that it has communicated its responsible recruitment requirements "to Tier 2 mills in Taiwan and South Korea where there is elevated risk to foreign contract workers and expect suppliers in those countries to comply with our requirements by the end of 2020." However it is not clear that the company requires the supplier code to be cascaded to the next tier of suppliers.</t>
  </si>
  <si>
    <r>
      <t xml:space="preserve">(1) Kohl's "Terms of Engagement," its code of conduct for suppliers, prohibits forced labor, child labor, discrimination and protects workers' right to freedom of association and collective bargaining. In relation to freedom of association however, the company states that "[p]artners must respect the rights of their workers to join </t>
    </r>
    <r>
      <rPr>
        <b/>
        <sz val="11"/>
        <rFont val="Calibri"/>
        <family val="2"/>
        <scheme val="minor"/>
      </rPr>
      <t>legal</t>
    </r>
    <r>
      <rPr>
        <sz val="11"/>
        <rFont val="Calibri"/>
        <family val="2"/>
        <scheme val="minor"/>
      </rPr>
      <t xml:space="preserve"> organizations of their own choice" thereby limiting protection of that right to the local legal context.</t>
    </r>
  </si>
  <si>
    <r>
      <t>(1) L Brands' Supplier Code of Conduct addresses forced labor, child labor and discrimination. It protects "the lawful exercise" of workers' rights to freedom of association and collective bargaining, thereby limiting protection of that right to the local legal context.
(2) Yes [Home &gt; Mast Global &gt; View additional information about our sourcing and labor standards]
(3) It states that the code is reviewed annually by its Sourcing Risk Council but does not disclose the extent to which this has led to updates.
(4) It states that it publishes a Compliance Guidebook for suppliers which it distributes to all suppliers annually. It states that this includes the policies and standards with which suppliers are expected to comply and that it provides guidance to suppliers on these standards, including on the supplier code of conduct, “compliance standards related to forced labor and human trafficking” and its pledge on cotton sourcing from Uzbekistan and Turkmenistan. It also describes its supplier agreements as “contractual obligations” to comply with its supplier code. It states that it hosts annual awareness and training conferences (“Communication Sessions”) for suppliers’ factory management and employees with direct responsibility for supply chain management on its compliance standards.</t>
    </r>
    <r>
      <rPr>
        <b/>
        <sz val="11"/>
        <rFont val="Calibri"/>
        <family val="2"/>
        <scheme val="minor"/>
      </rPr>
      <t xml:space="preserve">
</t>
    </r>
    <r>
      <rPr>
        <sz val="11"/>
        <rFont val="Calibri"/>
        <family val="2"/>
        <scheme val="minor"/>
      </rPr>
      <t xml:space="preserve">
(5) Not disclosed. It states that it requires its suppliers and subcontractors to adhere to its supplier code of conduct and that it does not permit unauthorized subcontracting. However it does not appear to require the same of suppliers below the first-tier.</t>
    </r>
  </si>
  <si>
    <t>(1) Li Ning discloses that suppliers are required to abide by the requirements laid out in the supplier code of conduct. Its supplier code of conduct refers to individual ILO core labor standards i.e. forced labor, discrimination and child labor. However, rather than referring to the right to freedom of association and collective bargaining explicitly, it refers to "trade union and collective negotiation" ["[t]he right of employees to form and join a trade union and engage in collective negotiation shall be recognized and respected"], thereby limiting the protection of that right to the local legal context.</t>
  </si>
  <si>
    <t>(1) LVMH has a supplier code of conduct that addresses forced labor, child labor, discrimination, freedom of association and collective bargaining.
(2) Yes [Home &gt;  (hover over investors) Governance &amp; SRIs &gt; LVMH Supplier Code of Conduct]
(3) Not disclosed. LVMH states that its supplier code of conduct was first published in 2008. It’s current version is dated 2017. It does not disclose evidence of a regular review process that includes input from external stakeholders. 
(4) It states that “[t]he Supplier Code of Conduct has been disseminated across the Group’s Maisons; providers subject to the Code are required to comply with the principles laid down in it.” The code includes a template for suppliers to sign, which implies the policy is communicated to suppliers and they are expected to confirm receipt. The company states that it holds an annual “Supplier Sustainability Day”, bringing together “purchasing, branch managers and managers responsible for supplier relations from the Maisons.” It states that “[t]hese meetings review priority issues, launch new initiatives and cascade best practices within the Group…” However it does not explicitly state that the contents of its code is communicated to suppliers in this way. It does not disclose communicating the code in a more active manner, e.g. through training.
(5) It states that it both requires its suppliers to respect the standards laid down in its supplier code of conduct “and to ensure that their own suppliers and subcontractors do the same.”</t>
  </si>
  <si>
    <t xml:space="preserve">(1) Macy's discloses its "Supplier Code of Conduct," which refers to individual ILO core labor standards (i.e. forced labor, child labor, discrimination, and freedom of association and collective bargaining). The company states that the code of conduct applies to suppliers. </t>
  </si>
  <si>
    <t>(1) Moncler discloses its "Supplier Code of Conduct," which refers to individual ILO core labor standards (i.e. forced labor, child labor, discrimination, and freedom of association and collective bargaining). It states that compliance with the Supplier Code is a mandatory condition to establish and maintain a business relationship with the company.</t>
  </si>
  <si>
    <t>(1) Mr Price states that its group Code of Conduct sets out the standards required by all suppliers. The code prohibits discrimination, forced labor, child labor and protects the rights to freedom of association and collective bargaining. However, it requires compliance with "all applicable legislation and regulation" relating to freedom of association, thereby limiting the protection of these rights to local legal contexts.
(2) Yes [Sustainability &gt; More Info. (under "Workers in our value chain")]
(3) Its current code is dated 2019 and its previous code is dated 2017. It also previously disclosed that its Code was updated to take into account recommendations of Transparency International and the Ethical Trading Initiative's recommendations on supplier sustainability.
(4) It states that its Responsible Sourcing Framework and Implementation Guide provide guidance and standards to suppliers. However, it does not disclose how this is communicated to suppliers. It states that its code of conduct is integrated into contractual agreements with suppliers and service providers. It also states that training on the supplier code is conducted during supplier onboarding processes.
(5) Not disclosed. It states that "upon our request from time to time" it requires its suppliers to provide "proof of compliance by any agent, trading house, factory owner, guest or invitee or sub-contractor." However it does not state that it requires its suppliers to apply the same standards to their suppliers.
[It states that its "Partners must apply the same values" and describes its suppliers as "partners." However it appears as though it is referring to values of "fairness and respect" in this context rather than the contents of its code.]</t>
  </si>
  <si>
    <t xml:space="preserve">(1) Mr. Price (28 August 2019), "Code of Conduct," https://www.mrpricegroup.com/MrPriceGroupCorporate/media/mrpgcorp/SiteAssets/2020/Code-of-Conduct-Approved-28-August-2019-Final.pdf, pp. 1, 4, and 7-9.
(3) *"Code of Conduct."
*Mr. Price (November 2017), "Supplier Code of Conduct," http://www.mrpricegroup.com/MrPriceGroupCorporate/media/mrpgcorp/SiteAssets/2017/Supplier-Code-of-Conduct-approved-November-2017-V2-0.pdf.
*Mr. Price, "Annual Report 2017" http://www.mrpricegroup.com/MrPriceGroupCorporate/media/mrpgcorp/SiteAssets/2017/Our-report-(Annual-report-without-the-financial-report)-2017.pdf, p. 53. 
(4) *Mr. Price, "Social, Ethics, Transformation and Sustainability Committee Report," p. 121. Accessed 13 August 2018.
*Mr Price, "Board of Directors," https://www.mrpricegroup.com/mr-price-group-governance.aspx#boardCommittees. Accessed 19 August 2020.
*Mr. Price, "Annual Report 2018," https://www.mrpricegroup.com/getmedia/5c49b4c1-67f2-4204-a1ef-9d143900ed43/Our-report-(Annual-report-without-the-financial-report).aspx, p. 78.  
(5) "Code of Conduct," pp. 5 and 11.. </t>
  </si>
  <si>
    <t>(1) Shenzhou International states that its suppliers are required to sign and comply with its “Supplier Behaviour Undertaking Letter” which includes a prohibition of forced labor, child labor and discrimination. However, it does not state that it includes a protection of the right to freedom of association and collective bargaining and the document is not publicly available.
(2) Not disclosed. The company's "undertaking letter" is not publicly available.
(3) Not disclosed.
(4) It states that its "strategic suppliers" have signed the letter including these requirements. However it does not disclose evidence of more active communication. It also states that it communicates with suppliers through regular meetings, supplier summit, cooperative technology projects, workshops and forums and factory visiting. However it is unclear whether it communicates its supplier requirements relating to forced labor in this context.
(5) Not disclosed.</t>
  </si>
  <si>
    <t>(1) Tapestry's supplier code of conduct addresses forced labor, child labor, discrimination and the "legal rights of employees
to freely and without harassment participate in worker organizations of their choice, and to refrain from joining organizations if that is their wish." It also states that "[s]uppliers must not threaten or penalize employees for their efforts to organize or bargain collectively where permitted by the laws of the country of manufacture..." It thereby limits the rights of freedom of association and collective bargaining to the local legal context.
(2) Yes [Home &gt; Investors &gt; Global Procurement &gt; Supplier Code of Conduct]
(3) Not disclosed. 
(4) It incorporates its supplier code of conduct into supplier contracts and states that it trains suppliers on its supplier code of conduct. 
(5) Not disclosed. Tapestry states that where suppliers use subcontractors they “must provide certain information on the subcontractor to the Company upon request, such as name, address, contact person and specialty” and it states that subcontractors are required to adhere to the supplier code of conduct. It does not disclose requiring suppliers below the first-tier to adhere to its supplier code of conduct however.</t>
  </si>
  <si>
    <t xml:space="preserve">(1) Tapestry (November 2019), "Tapestry Inc. Supplier Code of Conduct," https://tapestry.gcs-web.com/static-files/8dbaaa85-b986-4a03-9c84-7058a6cefc41, p. 3. 
(4) *Tapestry, "Purchase Order - Master Terms and Conditions," https://tapestry.gcs-web.com/static-files/4b419237-815b-4cb6-9239-5574b1710b6f. Accessed 5 october 2020.
Tapestry, "California Transparency Act &amp; UK Modern Slavery Act," https://www.tapestry.com/california-transparency-act-uk-modern-slavery-act-statement/. Accessed 2 October 2020. 
(5) "Tapestry Inc. Supplier Code of Conduct," p. 2. </t>
  </si>
  <si>
    <t>(1) TJX Companies, "Vendor Code of Conduct," https://www.tjx.com/responsibility/responsible-business/social-compliance/vendor-code-of-conduct. Accessed 14 August 2020.
(4) TJX Companies (October 2019), "2019 Global Corporate Responsibility Report," https://www.tjx.com/docs/default-source/corporate-responsibility/tjx-2019-global-corporate-responsibility-report.pdf, pp. 71 and 74.</t>
  </si>
  <si>
    <t>(1) Asics states that it carries out “regular cross-divisional training and awareness sessions around supplier engagement and assessments to ensure the necessary participants in supply chain management are knowledgeable and aware of the issues and concerns surrounding the supply chain, including human trafficking, slavery, and worst forms of child labor, with a particular focus on mitigating risks.” This appears to refer to internal training. It also states that its employees engaged in supply chain management participate in external training on social compliance including on forced labor, child labor and human trafficking. 
(2) It states that it provides training and capacity building to first and second-tier suppliers “in standards, legal requirements and industry best practice, so that they can continuously improve their performance over time.” It states that this includes training on modern slavery prevention and “other human rights abuses.” It states that training may either be provided by its own staff or in collaboration with partner organizations such as ILO Better Work. 
It states that it provides training to suppliers so that they can learn and be able to share best practices. It states that training also enables suppliers to improve compliance and to “develop… better communication between workers and employers.” It states that in 2019 it provided capacity-building training sessions for suppliers in Shanghai, China which 103 participants from 67 suppliers attended on topics including working hours but it does not disclose training in this instance on risks and policies that address forced labor more broadly. It also states that suppliers attended capacity-building sessions run by the ILO Better Factories Cambodia initiative and by the ILO Better Work in Vietnam and Indonesia. It does not disclose the percentage of first-tier suppliers trained on labor rights, including forced labor and human trafficking. 
(3) See (2).</t>
  </si>
  <si>
    <t>(1) Columbia Sportswear states that it regularly provides training on its supplier code of conduct to new employees during orientation and that it offers a number of trainings on the code throughout the year for all of its staff. It also states that it “regularly trains all internal supply chain management staff on slavery and human trafficking, with a particular focus on mitigating risks, to ensure they are knowledgeable and aware of the issues and concerns surrounding [its] supply chain.” 
(2) Not disclosed. It states that it has a training and capability program for suppliers that includes “effective worker-management dialogue.” However it does not disclose that it trains suppliers on the supplier code of conduct (including forced labor), nor does it disclose a percentage of suppliers trained on relevant risks and policies.
(3) Not disclosed.</t>
  </si>
  <si>
    <t xml:space="preserve">(1) Hermès states that its supplier code of conduct within its “'undertaking handbooks,' [of which its “Social, Environmental and Ethical Policy” appears to be part] is put into operational practices by the purchasers (who were specifically trained on the subject in 2018 at an ad hoc seminar) and verified by internal and external audits.” It also provides employees worldwide with access "to a special website which fully explains the commitments of the Hermès Group, including anti-slavery and human trafficking measures". 
[Forward-looking target: It also states that a training course on responsible sourcing and supply chain management is being developed to help purchasers to identify potential human rights breaches in its supply chains in the first-tier and lower tiers.]
(2)-(3) Not disclosed. </t>
  </si>
  <si>
    <t>(1) Not disclosed. Capri states that it assesses all potential suppliers. However, it is unclear whether this includes an assessment of forced labor risks with potential suppliers.
(2) It has a policy prohibiting subcontracting without express written consent and requiring the adherence of subcontractors to the provisions of its supplier code. However, it does not disclose efforts beyond this policy requirement to address the risks of forced labor related to sub-contracting, nor does it report on outcomes.</t>
  </si>
  <si>
    <t xml:space="preserve">(1) Not disclosed. The company reports that in its selection of suppliers it looks for those who are committed to "ethical standards and business practices compatible with those of the Company." However it does not disclose that they are assessed for risks of forced labor, nor does it report on outcomes.
(2) The company's global sourcing guidelines prohibit suppliers from utilizing "subcontractors...without Foot Locker's prior written approval and only after subcontractor has agreed to comply with these Global Sourcing Guidelines." However it does not disclose any further detail on this policy or how it is enforced, nor does it report on outcomes. </t>
  </si>
  <si>
    <t xml:space="preserve">(1) H&amp;M states that production facilities must meet its minimum requirements "which are ascertained via an assessment prior to production." The company states that minimum requirements include but are not limited to forced labor and child labor. It also discloses that in line with its Purchase Policy, "the legal, financial, social - including human rights - and environmental aspects of a purchase...are duly assessed before entering a business relationship." It states that questions are customized according to risks associated with a particular sector and type of purchase. H&amp;M states that its initial audits to confirm minimum requirements are met is announced. 
The company does not provide details on the outcomes of this process.
(2) H&amp;M states that unauthorized subcontracting to units not approved by the company is strictly forbidden. 
In addition the company's Sustainability Commitment states "Business Partners are obliged to keep H&amp;M informed of where production and services for H&amp;M takes place, unless H&amp;M has explicitly confirmed, in writing, an exemption from assessment, unannounced visits and/or direct disclosure of sustainability performance data to H&amp;M." It states that the scope of this obligation includes sub-contracting and that suppliers must ensure that relevant documentation is maintained for outsourced production. 
The company does not provide details on the outcomes of this process. </t>
  </si>
  <si>
    <t xml:space="preserve">(1) Mr Price states that it developed an improved supplier onboarding process “to ensure that trading relationships are only developed with suppliers who share the group’s values and commitment to decent labour standards.” It states that it will not make any purchase orders unless the supplier satisfies the requirements of its due diligence assessment that includes social auditing. It is unclear what standards it assesses these suppliers against and whether this includes risks and policies that address forced labor and human trafficking and it does not disclose outcomes of this process.
(2) It states that "upon [its] request from time to time" it may require its suppliers to provide "[f]ull disclosure of all factory/manufacturing or sub-contracted sites used to procure goods…" and that it requires its suppliers to disclose to it when it starts to do business with a new sub-contractor. However, it does not disclose further information as to how it addresses the risks of forced labor related to subcontracting, nor does it report on outcomes.
</t>
  </si>
  <si>
    <t>(1) The company is an accredited company of the Fair Labor Association (FLA) and as such is required to conduct pre-sourcing assessment of contract facilities to review compliance with the FLA workplace standards. Nike reports that all potential new suppliers are subject to its “New Source Approval Process” which require “additional approval for locations in countries identified as high risk.” It states that they must receive an overall bronze rating in this assessment before production can begin.  The company does not disclose outcomes of this process.
(2) It states that its code of conduct and guidance for suppliers apply to all contract manufacturers, including sub-contractors. It also states that its suppliers must not sub-contract without prior written approval. The company does not provide evidence of the implementation of its policies, nor does it report on outcomes.</t>
  </si>
  <si>
    <t xml:space="preserve">(1) Not disclosed. It discloses details on the steps its procurement process entails and refers to the existence of a detailed “Procedures of the Supplier Selection Management”. However, it does not provide evidence that labor rights are assessed as part of the supplier selection phase. 
[It also makes use of sampling and trial contracts to verify whether suppliers can fulfill its requirements. Again, it is not sufficiently clear that this includes labor rights related criteria.]
(2) Not disclosed. The company states in its 2018 Additional Disclosure that its supplier management includes "know[ing] in advance the production capacity of the supplier, technical equipment [...] and also seek application experience in the same industry and other users." The company does not provide details on how it ensures that the risk of subcontracting is addressed. </t>
  </si>
  <si>
    <t>(1) Not disclosed.
(2) It states that it requires suppliers to “document and disclose all subcontracting and homework activities to Skechers and obtain written approval from Skechers before start of production.” However it does not disclose how this policy is implemented, nor does it disclose outcomes.</t>
  </si>
  <si>
    <t xml:space="preserve">(1) Not disclosed. 
(2) Tapestry states that where suppliers use subcontractors they “must provide certain information on the subcontractor to the Company upon request, such as name, address, contact person and specialty” and it states that subcontractors are required to adhere to the supplier code of conduct. It does not disclose how it addresses risks of forced labor related to sub-contracting outside of this policy, nor does it report on outcomes. </t>
  </si>
  <si>
    <t>(1) Not disclosed. TJX Companies states that employees "visit almost all of their respective factories in which [it] expect[s] to produce goods" and that when it begins using a factory to produce goods it conducts a third-party audit or obtains an audit report from an accredited source. It states that this takes place before the factory starts producing goods for them. However, it is unclear whether this audit assesses forced labor risks and it does not report on outcomes.
(2) It states that it requires suppliers to ensure that any sub-contractors used adhere to the principles in its Vendor Code of Conduct which prohibits forced labor and that suppliers are required to disclose the names of all subcontractors prior to audits being scheduled. However, it does not disclose how this policy is enforced, nor does it report on outcomes.</t>
  </si>
  <si>
    <t>(1) Under Armour is an accredited company of the Fair Labor Association (FLA) and as such is required to conduct pre-sourcing assessment of contract facilities to review compliance with the FLA workplace standards. The company does not disclose outcomes of this process.
(2) Its Supplier Code of Conduct incorporates an obligation with respect to subcontractors to adhere to the provisions of its code. Under Armour's grievance platform is explicitly also available to subcontractors of its first-tier suppliers. It states that violations of its Supplier Code of Conduct may be reported through this mechanism.
However, it does not disclose how this policy is enforced, nor does it report on outcomes.</t>
  </si>
  <si>
    <t>(1) Zalando states that as part of its onboarding process, new suppliers are required to agree to its code of conduct [which addresses forced labor] and to provide an audit report from the last twelve months. It states that they “must meet all ethical requirements before orders can be placed.” It states that where critical findings are found, it does not begin the relationship before the issues have been corrected. It states that in the past year it rejected the onboarding of 14 supplier factories due to noncompliances. 
(2) It states that suppliers must ensure that subcontractors do not violate the terms of its code of conduct “by implementing written rules as well as establishing and documenting suitable control mechanisms.” It further states that any subcontractors used must be declared to the company for permission when the order is being placed and states that they must be “fully aware of all sites and companies in their production network and should be able to provide Zalando with complete and detailed information about the performed due diligence processes in their supply chain upon request.” It states that it “reserves the right to conduct its own appropriate due diligence on its Business Partners and third parties where deemed necessary (e.g. due to a lack of due diligence reporting or due to significant findings in the course of such due diligence).” However, it does not otherwise disclose how this policy is implemented, nor does it disclose outcomes.</t>
  </si>
  <si>
    <t>(1) In its 2018 Additional Disclosure Asics states that the "manufacturing agreement that is signed once a year clearly states ASICS standards and expectations as defined in our PoE." However, it does not disclose the language or terms used.
(2)-(3) Not disclosed.</t>
  </si>
  <si>
    <t>(1) L Brands states that its suppliers are required to sign a “Master Sourcing Agreement (MSA) that explicitly states that the supplier and their factories will comply with all applicable laws and L Brands policies.” However, it does not state that this creates contractual obligations. It states elsewhere that “IPS updates and publishes a Compliance Guidebook (Guidebook) and distributes it to all suppliers” and that suppliers are “legally obligated to comply” and it states that its supplier code of conduct is included in this guidebook. However, it does not disclose the contract terms or language used and it limits the rights to freedom of association and collective bargaining to the local legal context.
(2)-(3) Not disclosed.</t>
  </si>
  <si>
    <t>(1) Not disclosed. Li Ning states that suppliers are required to respect its supplier code of conduct, which refers to individual ILO core labor standards but limits the right to freedom of association and collective bargaining. However, it does not disclose whether these standards are integrated into supplier contracts.</t>
  </si>
  <si>
    <t xml:space="preserve">(1) It states that its supplier code is integrated into contractual agreements with suppliers and service providers. Its supplier code prohibits discrimination, forced labor, child labor and protects the rights to freedom of association and collective bargaining. However, it requires compliance with "all applicable legislation and regulation" relating to freedom of association, thereby limiting the protection of these rights to local legal contexts. The company also does not disclose the contract terms or language used.
(2)-(3) Not disclosed. </t>
  </si>
  <si>
    <t xml:space="preserve">(1) Next states that the Code of Practice Principle Standards, which refers to the ILO core labor standards, is a condition of business for all of its suppliers. It also discloses that suppliers must adhere to contracted Terms and Conditions, including the clauses relating to modern slavery. However, it is unclear whether all of the ILO core labor standards are included in the Terms and Conditions as the company does not disclose the language of the document. </t>
  </si>
  <si>
    <t xml:space="preserve">(1) Not disclosed. Prada states that its Code of Ethics is included in business agreements with suppliers, but the code does not address forced labor or the ILO core standards and it does not disclose the contract terms or language used with suppliers.
(2-3) Not disclosed. </t>
  </si>
  <si>
    <t>(1) Not disclosed. Salvatore Ferragamo discloses that direct suppliers are required to sign an acceptance form, which states that the signer "commits to accept and gradually implement the provisions indicated in the [Supplier] Code [of Conduct]." The Supplier Code of Conduct refers to the ILO core labor standards but appears to limit the rights to freedom of association and collective bargaining to local law. The company does not report whether the acceptance form is part of supplier contracts, nor does it disclose the language of the acceptance form.</t>
  </si>
  <si>
    <t>(1) Not disclosed. The company does not provide English language disclosure. [Although Shimamura refers to the ILO core labor standards in its code of conduct for business partners (see column R), it does not disclose whether suppliers are required to comply or whether they are integrated into supplier contracts.] It does not disclose the contract terms or language used.</t>
  </si>
  <si>
    <t>(1) Tapestry states that it requires its suppliers to contractually adhere to the terms of its supplier code of conduct and it discloses the contract language used. However, its supplier code limits the rights of freedom of association and collective bargaining to the local legal context.
(2)-(3) Not disclosed.</t>
  </si>
  <si>
    <r>
      <t>(1) Not disclosed. LVMH states that it “ensures that its buyers receive training in issues relating to responsible purchasing” and provides examples. It states that in 2019 Loewe convened its raw materials buyers “to raise their awareness of key issues and check compliance among all their suppliers.” It states that around 130 employees participated in its annual full-day Responsible Purchasing seminar in November held by its Purchasing Department and in cooperation with its Environment and Ethics &amp; Compliance departments. It further states that “Maison representatives in charge of purchasing, certain supply chains and supplier relations… come together at the Responsible Purchasing seminar to review priority issues, launch new initiatives and share best practices within the Group…” However, it does not disclose whether, at a minimum, all procurement staff are trained on risks and policies that address forced labor.</t>
    </r>
    <r>
      <rPr>
        <sz val="11"/>
        <color rgb="FFFF0000"/>
        <rFont val="Calibri"/>
        <family val="2"/>
        <scheme val="minor"/>
      </rPr>
      <t xml:space="preserve"> </t>
    </r>
    <r>
      <rPr>
        <sz val="11"/>
        <rFont val="Calibri"/>
        <family val="2"/>
        <scheme val="minor"/>
      </rPr>
      <t xml:space="preserve">
(2) LVMH states that “in December 2019, Sephora USA and Europe, as well as several other Maisons in the Group (including Kenzo, Givenchy and TAG Heuer) provided training in human rights, health, safety and the environment to 59 managers from local suppliers in Shenzhen, China.” [Kenzo and Givenchy are apparel companies and in scope but Sephora and TAG Heuer are out-of-scope.] It states elsewhere that it “regularly offers its suppliers training opportunities” and provides an example of 40 participants representing 27 suppliers in Italy attending training in Milan on responsible cotton sourcing in partnership with the Better Cotton Initiative. [Out of scope: It states that “Bvlgari’s Jewelry branch invited 97 suppliers to three group training sessions on key issues and action plans relating to corporate social responsibility.”] However, it does not disclose the percentage of suppliers trained on forced labor risks and policies.
(3) Not disclosed.</t>
    </r>
  </si>
  <si>
    <r>
      <t>(1) Tapestry states that it conducts internal training for employees “to ensure that participants in supply chain management are knowledgeable and aware of the issues and concerns surrounding the supply chain, including human trafficking and slavery, with a particular focus on mitigating risks.”</t>
    </r>
    <r>
      <rPr>
        <sz val="11"/>
        <color rgb="FFFF0000"/>
        <rFont val="Calibri"/>
        <family val="2"/>
        <scheme val="minor"/>
      </rPr>
      <t xml:space="preserve"> </t>
    </r>
    <r>
      <rPr>
        <sz val="11"/>
        <rFont val="Calibri"/>
        <family val="2"/>
        <scheme val="minor"/>
      </rPr>
      <t xml:space="preserve">
(2) It states that it trains suppliers on its supplier code of conduct. However, it does not disclose the percentage of first-tier suppliers trained.
(3) Not disclosed.</t>
    </r>
  </si>
  <si>
    <t>Asics states that it conducts three types of assessments in its supply chains - internal, commissioned and partner audits. It states that internal audits include document verification and worker interviews. It discloses the number of internal, commissioned and partner audits carried out.
(1) It states that it “shall have the right to conduct, announced or unannounced, initial and follow up audits or shall have the right to have ASICS' designated independent monitors conduct such audits…” However, it is unclear whether unannounced audits take place in practice.
(2) The company is partner of the ILO’s Better Work program which includes assessments of facilities against indicators including forced labor. The company does not disclose further details on the assessment process.
(3) It states that its commissioned audits to gather information through worker interviews in their local language. It does not state whether these interviews take place off-site.
(4) It states that it carries out on-site inspections. In its 2018 Additional Disclosure it states that its monitoring includes "a sampling of the housing."
(5) It states that audits are conducted on major second-tier suppliers.</t>
  </si>
  <si>
    <t xml:space="preserve">
The company states that it conducts audits to verify that a supplier is complying with its "Social Responsibility Policy." 
(1) Carter's discloses that audits are conducted on an announced and semi-unannounced basis, with the right to conduct unannounced audits at any time. It discloses information on its suppliers' compliance and the number of unannounced audits conducted saying that it doubled the number of unannounced audits conducted in 2018.
(2) Carter's discloses that it includes a document review in its supplier monitoring process that includes "payroll information..."
(3) The company discloses that its third party audits include interviews with workers. However, it does not state that these take place off-site.
(4) It states that audits include site visits and assessments of worker housing.
(5) Not disclosed. It confirms that subcontractors are within the audit scope. However it does not disclose monitoring suppliers below the first-tier.</t>
  </si>
  <si>
    <t xml:space="preserve">(1) Hugo Boss states that its audits are “partially announced, some unannounced.”
(2) It discloses a chart showing that audits include a document review, worker interviews and a factory tour. As an accredited company of the Fair Labor Association (FLA), some of the company’s suppliers are audited by the FLA. These audits entail an examination of policies and procedures, management documents and of previous self-assessments. It does not provide detail on the documents assessed.
(3) As an accredited company of the FLA, some of the company’s suppliers are audited by the FLA. These audits entail interviews with workers, but it is unclear whether they are undertaken off-site.
(4) The company discloses that audits include the dormitories of factories, if available. This is regulated in the "HUGO BOSS auditing guideline."
(5) According to the FLA's accreditation report, Hugo Boss audits "all Tier 1 finished goods suppliers, raw material suppliers, and non-production suppliers for procurement of packaging material and retail décor." </t>
  </si>
  <si>
    <t>(1) Not disclosed.
(2) LVMH states that it requires its suppliers to maintain records to demonstrate compliance with the supplier code of conduct and that "[t]hey must provide [its] representatives with access to complete, original and accurate records." However it does not provide detail on the type of documents that are reviewed during monitoring and whether this includes documents that detail labor conditions, such as wage slips, information on labor recruiters, contracts, etc.
(3) Not disclosed.
(4) It states that it conducts site audits of its suppliers but does not state that it assesses supplier housing where relevant.
(5) Not disclosed. It states that it audits “above Tier 1, their subcontractors – to ensure they meet the requirements laid down in the LVMH Supplier Code of Conduct.” This appears to refer to suppliers' subcontractors rather than lower-tier suppliers. It states that at one of its brands, Givenchy, more than two-thirds of supplier audits carried out were on subcontractors of suppliers. It does not disclose monitoring lower-tier suppliers.</t>
  </si>
  <si>
    <t xml:space="preserve">(2) LVMH (December 2017), "Supplier Code of Conduct," https://r.lvmh-static.com/uploads/2020/03/supplier-code-of-conduct-english.pdf, p. 5. 
(4) LVMH (Fiscal Year Ended December 31, 2019), "Universal Registration Document," https://r.lvmh-static.com/uploads/2019/12/lvmh-urd-2019-va.pdf, p. 54.
(5) "Universal Registration Document," p. 55. </t>
  </si>
  <si>
    <t xml:space="preserve">(1) Not disclosed.
(2) Not disclosed.
(3) Not disclosed. 
(4) The company states that it conducts "visits by industrial divisions to suppliers (almost daily for the most important ones) which, even if aimed at ensuring compliance with the quality of the products and with commercial agreements, provide additional confirmation regarding working conditions." 
Prada also discloses that it started conducting monitoring visits to all suppliers of its leather goods but does not disclose whether this included an assessment of labor conditions. It states it plans to carry out the same checks on clothing and footwear suppliers. 
It reports that it intensified checks on documentation in its Qualified Vendor List provided by suppliers but does not provide detail as to whether the types of documents reviewed relate to labor conditions. 
The company reports that it has technicians who run quality controls and "make periodic visits to the manufacturing sites of raw material suppliers and subcontractors to assess their processes, the quality of their goods and the general workplace conditions." It does not disclose whether this includes an assessment of worker housing.
(5) Not disclosed. </t>
  </si>
  <si>
    <t xml:space="preserve">Zalando states that it has aligned its audit program with the Social &amp; Labor Convergence Project to reduce audit fatigue. It states that it conducts factory visits and works closely with suppliers on corrective action plans but does not disclose further details of its monitoring program.
(1) Not disclosed.
(2) Not disclosed. In a section of its code of conduct on ethical business practices Zalando states that business partners are expected to "maintain documentation or any other appropriate tools, in order to ensure compliance with the principles set forth in this Code of Conduct and relevant legislation." However it is unclear whether its monitoring process includes a review of documents that detail labor conditions, such as wage slips, information on labor recruiters, contracts, etc.
(3) Not disclosed.
(4) It states that it conducts factory visits but it does not disclose whether it assesses worker housing where applicable.
(5) Not disclosed. </t>
  </si>
  <si>
    <t>(2) Zalando (June 2018), "Code of Conduct," https://www.corporate.zalando.com/sites/default/files/media-download/Zalando%20SE_Code%20of%20Conduct.pdf, p. 14.
(4) Zalando (2020), "Modern Slavery Statement 2020," https://www.corporate.zalando.com/sites/default/files/media-download/Zalando-SE_Modern-Slavery-Statement-2020.pdf, p. 11.</t>
  </si>
  <si>
    <t>(1) Not disclosed. Amazon discloses that in 2019 it conducted 4,082 assessments - 44% were pre-production assessments, 35% were ongoing assessments of active suppliers, and 21% were verification assessments. However, it does not disclose the percentage of first-tier suppliers monitored annually. 
(2) Not disclosed.
(3) Not disclosed. 
(4) Amazon discloses that it accepts audits from amfori BSCI, Better Work, SMETA, and SA8000. It states that Amazon-managed audits may also be conducted, which would be carried out by third-party audit firms on Amazon's behalf by "experienced and qualified auditors to utilize industry and region-specific knowledge to evaluate working conditions." It does not disclose further detail on the qualification of auditors in relation to identifying forced labor. 
(5) Amazon discloses its "related audit findings" for 2019 in its modern slavery statement. It discloses that 9.95% of audit findings found incomplete employment information in documentation, 2.79% found ineffectively communicated employment information, 1.94% found mandatory overtime, 1.76% found worker-paid recruitment fees, and 1.25% found control of workers' documents. 
In its sustainability report it also discloses that its most common high/medium level finding related to wages and benefits (such as failure to pay overtime at the correct rate, or delaying wage payments).</t>
  </si>
  <si>
    <t>(1) Carter’s states that it generally conducts about 400 audits in 20 countries annually. It states in its 2018 Additional Disclosure that this represented “100% of all disclosed factories.”
(2) It discloses information on its' suppliers' compliance and the number of unannounced audits conducted saying that it doubled the number of unannounced audits conducted. It states that 41 unannounced audits were conducted in 2018, and in its 2018 Additional Disclosure states that this represented 35% overall.
(3) It discloses that it generally interviews 10% of the workforce.
(4) Carter's states that it appointed "accredited and internationally recognized" external auditors including Elevate, Intertek and Underwriters Laboratories. It further explains "[t]hese firms have rigorous and robust training programs for staff and are subject to international validation by third parties including the Worldwide Responsible Apparel Production (WRAP), Business for Social Compliance Initiative, Social Accountability (SA8000) and others. Additionally, performance metrics are in place and built into statement of work to ensure effective program implementation and execution." WRAP requires auditors to have working knowledge of the predominant languages of workers. However it is unclear whether the other programs used similarly require this.
(5) Not disclosed.</t>
  </si>
  <si>
    <t>(1) Not disclosed. 
(2)-(3) Not disclosed.
(4) Not disclosed. The company states that supplier audits are conducted by in-house auditors or a third party. In addition, it discloses that "from time to time, our compliance manager participates in shadow audits with the third-party auditors to better understand the audit process on the ground and provide feedback where applicable". However, it does not disclose any information on the qualifications of auditors in relation to forced labor expertise, and does not disclose the use of worker-driven monitoring. 
(5) Not disclosed.</t>
  </si>
  <si>
    <t>(1) The company discloses that it had 648 active factories during the full year of 2019 and that 90.6% were assessed. (This data is also disclosed for previous years.)
(2) Gap reports that it aims for 50% of assessments to be unannounced or semi-announced. It is not clear whether this is the percentage of unannounced assessments conducted annually. 
(3) Gap discloses that for smaller factories, audits may include confidential interviews with 5-15 workers, and for larger factories, it may interview 30-50 workers. It states that workers will be selected on the basis of facility demographics such as gender. 
(4) Gap reports that its staff are responsible for carrying out assessments and that they are trained to recognize situations of forced labor. The company also reports that some of its facilities are audited by Better Work.
(5) The company discloses that in 2019, it found that at one facility, "a handful of workers that had contracts that required repayment of training fees which made it financially difficult for the workers to end their employment." It states that in 2018, findings for forced labor included three facilities that had restrictions on workers' freedom of movement: "workers were unable to freely access washrooms and utilize their complete meal breaks."
It also discloses how facilities are categorized depending on their audit results.
Green = no critical or few violations
Yellow = average performers
Red = need improvement on one or more serious issues 
It discloses that it has a goal to not work with any red facilities by 2020, and states that as of 2019, less than 2% of supplier facilities were red-rated.</t>
  </si>
  <si>
    <r>
      <t>(1) VF states that it is its policy to monitor every facility "involved in the manufacture of a VF branded product, and brands for which VF Corporation is licensed to  produce." It states that in 2018 approximately 2,368 audits that included the assessment of labor standards were carried out and that 187 suppliers “were rejected for failing to meet one or more of [its] standards." It states that 95% of its supplier factories were audited during 2018.
(2) The company states that approximately 7% of its audits are unannounced, taking place predominantly in Bangladesh and China. 
(3) VF discloses that depending on the issues encountered in the factories, it will interview up to 10% of the workers during a monitoring visit. 
(4) The company uses its own auditors as well as accredited third-party auditors to ensure compliance with the Terms of Engagement. The company's own auditors (social compliance and auditing team) receive training on identifying forced labor and human trafficking. 
It also states that suppliers producing for US universities “may be subject to unannounced audits by the Fair Labor Association (FLA)." 
(5) VF discloses a chart of its “top ten high severity audit issues” from 2018 that includes non-compliances relating to minimum wage, overtime pay, dormitories and unauthorized subcontractin</t>
    </r>
    <r>
      <rPr>
        <sz val="11"/>
        <rFont val="Calibri"/>
        <family val="2"/>
        <scheme val="minor"/>
      </rPr>
      <t>g and their percentage. The top 10 identified issues account for 99% of all non-compliances.
 [It states that in 2018 approximately 2,368 audits that included the assessment of labor standards were carried out and that 187 suppliers “were rejected for failing to meet one or more of [its] standards.]</t>
    </r>
  </si>
  <si>
    <t>(1) Asics states that at the end of each audit it has a closing meeting with the supplier in which a corrective action plan is reviewed with management and a copy signed to agree with the findings and the outcomes. It states that for minor non-compliances there is a remediation period of three months during which the supplier implements corrective measures. It states that it supports this process “when necessary” by providing training and resources.
(2) It states that it conducts follow-up audits to review the status of remediation.
(3) Not disclosed. It states that it categorizes noncompliance by level of urgency and that it imposes sanctions depending on the severity “ranging from the termination of the business relationship in case of zero tolerance violations, to third party investigations or formal warnings”. It further states that actions may include reviewing future orders. However, it does not make clear that it will only terminate the business relationship after suppliers fail to implement corrective action plans.
(4) Not disclosed.</t>
  </si>
  <si>
    <t>(1) Carter’s states that where audits detect non-compliances, or where a supplier’s score does not pass, it is required to work with the company to develop corrective action plans to remediate all non-compliances. It states that its assigned rating determines the timeframe for remediation. 
(2) Not disclosed. It refers to situations in which suppliers are terminated and states that they will only be considered for reinstatement following a period of a minimum of 12 months accompanied by “proof of compliance with the standards of this Code [being] approved by Carter’s Social Responsibility Department.” However it does not disclose how the implementation of corrective action plans is verified [e.g. through follow-up audits] in situations where suppliers are not suspended. 
(3) Not disclosed. It states that it prefers to choose to work with suppliers to implement corrective action plans where possible and recognizes that “termination is unlikely to correct the underlying issue and may cause further hardship for those who depend upon the facility for employment” but states that where a supplier fails to demonstrate improvement or meet its requirements, it reserves the right to terminate the supplier relationship. It also states that it “may terminate any contract, outstanding and/or future purchase orders (without any payment therefor), or other business relationship, (collectively a "Business Relationship") with any Vendor upon the detection of any “Zero Tolerance” offense in an audit or otherwise, such as use of child labor, forced labor, non-payment of wages, forced or prison labor, harassment or abuse, bribery, and failing to disclose subcontractors” or if a supplier “fails to receive an audit rating of higher than 50% on two consecutive audits for the same facility.” It is unclear whether it first attempts to implement corrective actions in these cases prior to termination.
(4) Not disclosed.</t>
  </si>
  <si>
    <t xml:space="preserve">(1) It states that following audits, its regional social compliance teams partners with supplier management teams “managers to make changes and put in place sustainable remediation actions” and that they provide advice and recommendations on how to resolve issues. It states that an action plan is then developed and shared with the supplier which is expected to implement within a set timeframe.
As an accredited company of the Fair Labor Association (FLA), the company is required to provide  regular follow-up and oversight to implement corrective action, which includes providing evidence of consultation with unions or worker representative structures on remediation, as appropriate and documented processes such as working with suppliers to determine root causes and prevent future noncompliances. 
(2) It states that “systematic follow-ups are conducted to verify progress made towards resolving any pending issues.”
(3) It states that if the supplier fails to effectively remediate the issues, it will terminate the business relationship. It states that in 2019 it terminated 13 third-party supplier relationships due to unsatisfactory remediation.
(4) As an accredited company of the Fair Labor Association (FLA), some of the company’s suppliers are audited by the FLA and outcomes are made publicly available. Each of these “Workplace Monitoring Reports” includes details of corrective actions taken by suppliers. </t>
  </si>
  <si>
    <t xml:space="preserve">(1) Hanesbrands states that where it identifies issues of non-compliance at foreign manufacturers it develops a formal corrective action plan with set timeframes to correct the issues. It states that its internal audit teams then visit these suppliers unannounced to confirm adherence to the plan’s requirements. It states that it typically provides 30-90 days to correct minor issues but that it considers forced labor a “zero-tolerance issue requiring immediate remediation or withdrawal from the facility, depending on the circumstances.” It states that “disapproved” suppliers remain with that classification for a minimum of one year and also states that it has an “alarm list” to track suppliers who are lagging in their implementation of corrective actions. 
(2) See (1).
(3) Not disclosed. As above, it states that it considers forced labor a “zero-tolerance issue requiring immediate remediation or withdrawal from the facility, depending on the circumstances.”
It states that its “compliance program goal is to work with facilities to drive continuous improvement” but that it will cease doing business with a supplier if they fail to correct non-compliance in a timely manner or if it discovers “zero-tolerance issues such as child labor, sexual or physical assault, or auditor bribery.” It states that it has “disapproved” more than 70 factories in the past year. It is unclear whether it tries to work with suppliers to implement corrective action plans prior to terminating the supplier relationship.
(4) As an accredited company of the Fair Labor Association (FLA), some of the company’s suppliers are audited by the FLA and outcomes are made publicly available. Each of these “Workplace Monitoring Reports” includes details of corrective actions taken by suppliers. </t>
  </si>
  <si>
    <t>(1), (3) and (4) Hanesbrands, "California Transparency in Supply Chains &amp; UK Modern Slavery Acts, " https://hanesforgood.com/social-responsibility/california-transparency-in-supply-chains-act/. Accessed 21 September 2020. 
(3) Hanesbrands, "Hanesbrands' Social Compliance Program," https://hanesforgood.com/featured-posts/hanesbrands-social-compliance-programs/. Accessed 22 September 2020.</t>
  </si>
  <si>
    <t xml:space="preserve">(1) Hermès states that “[t]he purchaser of the métier in question is responsible for distributing the conclusions of the Audit Committee meetings to each supplier and monitoring action plans.” It does not disclose details on the implementation of action plans themselves, or working with suppliers to implement them.
(2) It states that it conducts follow-up visits “three months, six months and one year after the audit depending on the type and severity of the findings.” It states that a member of its purchasing department may accompany the purchaser on follow-up visits and that “[e]ach métier is responsible for monitoring the challenges identified and the proper implementation of corrective actions with suppliers.” It states that the conclusion meeting includes auditors, “métier”, buyers and the industrial department to “offer deep insights solidly rooted in the real circumstances of our subcontractors.”
(3) Not disclosed. It states that it may terminate the supplier relationship if it breaches the supplier code of conduct. It is unclear whether it first attempts to put in place corrective actions however.
(4) Not disclosed. </t>
  </si>
  <si>
    <t>(1) Hugo Boss states that where violations of its supplier code of conduct are discovered, it will develop a corrective action plan together with the supplier with set measures to correct the noncompliances. It states that it reviews and documents the implementation of this plan through its audit cycles and that if no improvement is made it will end the supplier relationship “as a last resort.” It states that reaudits take place between three and 24 months depending on the audit results. It also states, “[r]elevant employee groups such as those from the operational sourcing units are regularly trained on the content of the social audit” so that they can “advise and support them with the implementation of corrective actions.”
(2) As above, it states that it carries out reaudits at intervals of between three and 24 months.
(3) As stated under (1) it states that it will terminate the supplier relationship in cases where corrective actions are not properly being implemented "as a last resort."
(4) As an accredited company of the Fair Labor Association (FLA), some of the company’s suppliers are audited by the FLA and outcomes are made publicly available. Each of these “Workplace Monitoring Reports” includes details of corrective actions taken by suppliers. It provides an example of one supplier to which it provided “intensive and specially tailored training sessions during the reporting year” which it states resulted in “significant improvements in the working conditions of its employees.” It states: “[a]mong other things, an approach to reduce overtime was developed and implemented in this context.” It provides another example where it used root cause analysis to “widen the knowledge of the supplier’s managers with regard to social compliance and make their management team aware of its importance.” It states that this resulted in “improvements in the supplier’s overall performance” including in the areas of “remuneration,” “working hours,” and “occupational safety.”</t>
  </si>
  <si>
    <t>(1) Lululemon reports that where issues are found, its partners develop corrective action plans "with our support that blend training, consulting, and coaching to help them meet our standards." It states corrective action plans include "root cause analysis, agreed-upon solutions, a timeframe for implementation and key responsibilities."
(2) The company states that it conducts subsequent follow-up and verification visits. It discloses that corrective action plans are reviewed and approved by the regional manager, partner sustainability, and the director of partner sustainability. It states that they will monitor progress and report on this via scorecards. The company states that verification visits may include interviews, document review, physical checks, or desktop verification. 
(3) The company states that if a supplier is not making improvements, it will reduce its business or take its business elsewhere. It states other consequences may include the parent supplier being informed of the non-compliance. 
(4) Lululemon states that it identified two facilities that did not repay fees to workers for airfares as stipulated in their contracts. It states that it developed a corrective action plan for the suppliers and regularly assessed their progress until the migrant workers had been repaid. It states that this was confirmed by a verification. In addition it discloses that the suppliers have developed more robust pre-departure and orientation trainings for foreign migrant workers. [see also 4.2(2)]</t>
  </si>
  <si>
    <t>(1) LVMH states that it “[m]aintain[s] collaborative working relationships with direct suppliers, helping them conduct audits and draw up any corrective action plans that might be required.” It does not disclose further detail of how it works with suppliers to implement corrective action plans.
(2) It states that it “continue[s] to focus [its] efforts on follow-up audits (which accounted for 23% of audits completed in 2019)…”
(3) It states that “[w]hen, in spite of the support offered by LVMH, a supplier or its subcontractors prove unwilling to make the effort required to meet the relevant requirements, the relationship is terminated.” It states that in 2019, 21 such relationships were terminated with predominantly “tier 2 subcontractors.”
(4) Not disclosed.</t>
  </si>
  <si>
    <t xml:space="preserve">
(1) Mr Price states that where suppliers breach its supplier code, corrective measures such as training, counselling or disciplinary action including “breach procedures, corrective action plans, penalties, reduced orders or contract termination” will be implemented. It states that “[a]ny non-compliance of this Code by Partners will be deemed to be a material breach of any agreement or business arrangement and may result in the termination of the Group’s relationship with the Partner.” It states that corrective action plans should be implemented within set timeframes and that suppliers should maintain records of social audits and corrective actions taken. It also clarifies here that its “noncompliance escalation process applies where lack of commitment and improvement is found," indicating that termination of the supplier relationship may occur when suppliers fail to implement corrective actions.
(2) Not disclosed.
(3) Not disclosed. As stated in (1) it refers to a "noncompliance escalation process" but it does not disclose details on this process.
(4) Not disclosed. It states that social audit results are reported to its Social, Ethics, Transformation and Sustainability Committee and that a non-compliance relating to one supplier was investigated. It states that the group terminated the relationship with the supplier. However, it is unclear whether it first attempted to put in place corrective action plans with this supplier and it does not otherwise disclose an example of its corrective action process in practice.</t>
  </si>
  <si>
    <t>(1) TJX Companies states that a violation of its Vendor Code of Conduct may result in the implementation of a corrective action, the cancellation of purchase orders or the termination of the business relationship. It states that where a supplier from which it sources products that it designs shows from audit results that it needs improvement it issues corrective action plans and that the facility is required to provide evidence that the corrective action is implemented within 180 days and that the facility is audited on a biennial basis thereafter. It states that where the factory shows unsatisfactory audit results it issues a corrective action plan and that it re-audits within six months. It says that when an audit shows results of a zero tolerance non-compliance this results in the termination of the business relationship. It states that where a corrective action plan is put in place, factory management is required to sign it to verify that it is understood. It states that where it is lower-risk non-compliances in question, its buying agents or direct suppliers are required to provide evidence to show the plan has been properly implemented. It states that it strives to work with suppliers where possible. 
(2) See (1).
(3) Not disclosed. It states that it will terminate supplier relationships where working with the supplier is not feasible. However it does not disclose details on such circumstances.
(4) Not disclosed.</t>
  </si>
  <si>
    <t xml:space="preserve">(1) Under Armour states that suppliers are expected to remediate any issues raised during assessments or verifications including timelines and plans for improving conditions. It states that following monitoring, assessors provide "Initial Management Action Plans" during the closing meeting and discuss the findings. It states that the Under Armour sustainability team then establishes a Management Action Plan to more clearly lay out the steps that suppliers are required to take to improve their performance. It states that this may include country-specific requirements taken from its due diligence assessment and that it may include requirements to take action to build awareness around its supplier code or the FLA code and that it may include requiring the supplier to implement training for workers and employees in managerial positions.
(2) It states that "[f]ollow-up data analysis and remediation engagements between partner facility management and UA Sustainability and/or Sourcing teams are also critical for ensuring continuous progress and improvement."
(3) Not disclosed.
(4) As an accredited company of the Fair Labor Association (FLA), some of the company’s suppliers are audited by the FLA and outcomes are made publicly available. Each of these “Workplace Monitoring Reports” includes details of corrective actions taken by suppliers. </t>
  </si>
  <si>
    <t xml:space="preserve">(1) VF states that after audits, managers at supplier facilities are presented with a corrective action plan detailing the findings and that this is followed up with a "factory compliance findings report" with one of three designations. It states that where the supplier is designated "accepted" subsequent audits are conducted every 12 months. It states that where a moderate health, safety or labor issue has been detected, it requires this to be remediated prior to the next audit and that where this is not done, the factory will be downgraded. It states that factories with moderate health, safety or labor issues detected during the initial audit are classified as "developmental" and that follow-up audits are scheduled every six months and that where they fail to remediate issues by the second follow-up audit they will be downgraded. It states that where factories have a "high issue" or where they have failed to remediate issues by the second follow-up audit they will be classified as "pending rejection - 180 days." Where factories have issues of high importance or where they have persistent moderate issues which they have failed to remediate they will be deemed "rejected" and that they may complete purchase orders made but that "additional purchase orders may not be issued." It states that in such cases, supplier factories may apply for a re-audit after remediating these issues.
(2) Follow-up audits will be scheduled every six months for factories marked as "developmental" during audit. Developmental suppliers have had major safety, health or labor issues identified during audit. These suppliers must make continuous improvement against the corrective action plan. Suppliers may also be marked "pending rejection - 180 days" - where they have failed to demonstrate closure of major issues, found to have a critical issue, or exceeded the amount of follow-up audits that would allow it to be marked as "accepted." 
(3) It states that where possible it aims to remedy non-compliances rather than terminating the supplier relationship. It states that it “deliver[s] better outcomes for workers and communities when [it] collaborate[s] with suppliers to remediate cases of non-compliance and raise their factory standards, rather than simply terminating the contract.” It states that it provides coaching for factory management and that it collaborates with supplier to fulfil corrective action plans and that where suppliers are unable or unwilling to improve they terminate the relationship.
(4) The company discloses a summary of its corrective action process. It states that where it discovers a violation during audit, its "Sustainable Operations" team will investigate. This may involve internal staff, or external investigative staff depending on the situation. It states that it will conduct anonymous worker interviews to understand the issues better, with a view to identifying the root cause. It states that it will work with factory management and worker representatives to develop remedial action plans, monitor the closure of such issues. It states that an example of a corrective action plan in an instance of child labor may be re-examining hiring procedures to ensure that workers under 16 years old are not hired, or setting up a young worker protection policy to ensure that all young workers are registered in a local labor bureau. </t>
  </si>
  <si>
    <t xml:space="preserve">(1) Walmart states that suppliers are expected to work with their facilities to remediate all non-compliances identified. The company states that in FY2020, more than 400 facilities were remediated from orange to yellow or green assessments. 
(2) Walmart states that a facility's compliance status after remediation will only be upgraded once a full audit has taken place. It states the supplier should send evidence of remediation to the responsible sourcing team. 
(3) The company reports that staying engaged with a supplier can have a more positive impact than abandoning an supplier relationship. Walmart states that it "may continue to source from facilities with orange ratings as they work to remediate violations; we believe that staying engaged with suppliers can have a more positive impact on workers than abandoning the supplier relationship." The company also states that suppliers with three orange or red ratings in a row may result in "temporarily or permanently terminating the facility's ability to produce product for Walmart."
(4) Not disclosed. </t>
  </si>
  <si>
    <r>
      <t xml:space="preserve">(1) Carter’s discloses that its corporate social responsibility, quality assurance, sourcing, and supply chain and merchandising teams meet to discuss supplier compliance with the </t>
    </r>
    <r>
      <rPr>
        <b/>
        <sz val="11"/>
        <rFont val="Calibri"/>
        <family val="2"/>
        <scheme val="minor"/>
      </rPr>
      <t>supplier code of conduct</t>
    </r>
    <r>
      <rPr>
        <sz val="11"/>
        <rFont val="Calibri"/>
        <family val="2"/>
        <scheme val="minor"/>
      </rPr>
      <t>, supplier performance, and sourcing strategy. It states that its ESG initiatives are led by its senior vice president, corporate social responsibility, who in turn reports to its chairman and chief executive officer. It states that “ESG initiatives are managed by a team of subject matter experts, including our Sr. Director of Corporate Social Responsibility, who are part of [its] broader Supply Chain team that is led by [its] Executive Vice President of Supply Chain” and that it is supported by an ESG Council including employees from a number of departments such as supply chain, and its legal teams. It further states that its legal department holds primary responsibility for the “oversight and enforcement” of its “</t>
    </r>
    <r>
      <rPr>
        <b/>
        <sz val="11"/>
        <rFont val="Calibri"/>
        <family val="2"/>
        <scheme val="minor"/>
      </rPr>
      <t xml:space="preserve">Vendor Code of Ethics </t>
    </r>
    <r>
      <rPr>
        <sz val="11"/>
        <rFont val="Calibri"/>
        <family val="2"/>
        <scheme val="minor"/>
      </rPr>
      <t>[as opposed to its</t>
    </r>
    <r>
      <rPr>
        <b/>
        <sz val="11"/>
        <rFont val="Calibri"/>
        <family val="2"/>
        <scheme val="minor"/>
      </rPr>
      <t xml:space="preserve"> Social Responsibility Policy]”</t>
    </r>
    <r>
      <rPr>
        <sz val="11"/>
        <rFont val="Calibri"/>
        <family val="2"/>
        <scheme val="minor"/>
      </rPr>
      <t xml:space="preserve"> which also addresses forced labor. It states that along with its compliance committee it will regularly review the implementation and effectiveness of this code and states that the legal department is responsible for updating it and conducting training.
(2) The company states that its board of directors’ nominating and corporate governance committee provides oversight of its ESG initiatives and further states that this includes oversight of its social compliance program [which includes assessing supplier compliance with its supplier code of conduct.]  It states that the board or committee meetings take place “at least annually” and that updates are provided to its ESG committee on a quarterly basis but it does not disclose details such as what issues relating to forced labor are discussed at these meetings.</t>
    </r>
  </si>
  <si>
    <t>(1) The company is an accredited company of the FLA and as such is required to identify staff responsible for administering and implementing its workplace standards compliance program.
Hugo Boss states that its global sustainability department is responsible for implementing the standards put in place by its managing board. It further states that the responsibility for supplier management is shared between its strategic and operational departments and that its “Vendor Sustainability team in its Global Sustainability department draws up the central specifications and defines the standard processes.” It states that its operational units in sourcing are responsible for ensuring compliance with its standards.
(2) Not disclosed. Hugo Boss states that its managing board holds overall responsibility for matters related to sustainability and that it determines the applicable standards and guidelines. However, the managing board is comprised of internal executive staff only rather than external representatives. It does not disclose oversight on the part of its supervisory board.</t>
  </si>
  <si>
    <r>
      <t xml:space="preserve">(1) It states that it has a “Sourcing Risk Council” made up of senior executives from across company divisions that meets quarterly to engage on “core business, sourcing, purchasing practices and </t>
    </r>
    <r>
      <rPr>
        <b/>
        <sz val="11"/>
        <rFont val="Calibri"/>
        <family val="2"/>
        <scheme val="minor"/>
      </rPr>
      <t>approve policies as required</t>
    </r>
    <r>
      <rPr>
        <sz val="11"/>
        <rFont val="Calibri"/>
        <family val="2"/>
        <scheme val="minor"/>
      </rPr>
      <t xml:space="preserve">”. It states that it assesses risks, “including geopolitical, social compliance and associated supply risks and sets policies related to responsible sourcing” and that it “operates under the guidance and oversight of the Board of Directors’ Audit Committee.” It further states that the chair of this council reports to the Audit Committee regularly and that the Audit Committee in turn reports to the Board of Directors. It states that its “Independent Production Services” function works with suppliers to ensure compliance, stating that this team has expertise in </t>
    </r>
    <r>
      <rPr>
        <b/>
        <sz val="11"/>
        <rFont val="Calibri"/>
        <family val="2"/>
        <scheme val="minor"/>
      </rPr>
      <t>social compliance</t>
    </r>
    <r>
      <rPr>
        <sz val="11"/>
        <rFont val="Calibri"/>
        <family val="2"/>
        <scheme val="minor"/>
      </rPr>
      <t xml:space="preserve"> and is responsible for recommending </t>
    </r>
    <r>
      <rPr>
        <b/>
        <sz val="11"/>
        <rFont val="Calibri"/>
        <family val="2"/>
        <scheme val="minor"/>
      </rPr>
      <t>policies relating to forced labor</t>
    </r>
    <r>
      <rPr>
        <sz val="11"/>
        <rFont val="Calibri"/>
        <family val="2"/>
        <scheme val="minor"/>
      </rPr>
      <t xml:space="preserve"> to its sourcing risk council. It states that it implements the policies and procedures that the sourcing risk council approves.
(2)  It states that its "Sourcing Risk Council", and internal body that assesses risks and determines responsible sourcing policies “operates under the guidance and oversight of the Board of Directors’ Audit Committee.” It further states that the chair of this council reports to the Audit Committee regularly and that the Audit Committee in turn reports to the Board of Directors. It does not disclose detail on oversight of the supplier code specifically or how often the board discusses topics related to the supplier code. </t>
    </r>
  </si>
  <si>
    <t xml:space="preserve">(1) Li Ning states in its supplier code of conduct that the social responsibility team assesses new suppliers by looking at documents, including those that address child labor, discrimination, and forced labor. It also discloses that it conducts second-party audits and third-party audits of selected factories on indicators such as child labor, underage workers, forced labor, discrimination, and freedom of association. The company also reports that it has an ESG management committee that is responsible for formulating ESG strategies and promoting the implementation of specific works by the ESG execution teams. However it does not disclose detail on where day-to-day responsibility for the implementation of its supplier code lies. 
(2) Not disclosed. Li Ning discloses that its ESG management team is supervised by its board, which is responsible for supervising ESG-related matters and reviewing the content of its ESG report before disclosure. However, the company does not indicate whether a board member or committee has oversight of its supply chain policies on forced labor and human trafficking. </t>
  </si>
  <si>
    <t xml:space="preserve">(1) Next discloses that its Modern Slavery Steering Group, which is comprised of relevant senior management, develops and coordinates actions across the business. In 2019, senior representatives from the company's Apparel and Home divisions joined the Steering Group. The Steering Group also manages a Human Rights risk register. Next further discloses that each business area is responsible for preparing and maintaining operational risks relating to human rights and modern slavery. In addition, the company has a Code of Practice team, which conducts supplier audits and reports to the Chief Executive. 
(2) Next discloses that its Audit Committee requested and received an update from the Modern Slavery Steering Group in 2019. The Audit Committee reviews and agrees on the company's risks framework, which includes human rights and modern slavery risks, on a regular basis. The Audit Committee reports to the Board, which annually reviews the effectiveness of the risks framework. However, Next does not disclose whether a board member or committee is responsible for overseeing supply chain policies that address forced labor and human trafficking nor details such as what the board discussed in relation to modern slavery. </t>
  </si>
  <si>
    <t>(1) Primark discloses that its ethical trade and environmental sustainability team is responsible for implementing and monitoring compliance with its code of conduct. It reports that this team is comprised of more than 100 experts in key sourcing countries. It states this team additionally work with suppliers to deliver training and programmes on "locally relevant issues and needs." It states that many staff are local to the country they are based in, and work with suppliers, NGOs, charities, trade unions, and other brands "to carry out our ethical trade and environmental sustainability programme." 
In addition, it states that "Katherine Stewart, Ethical Trade &amp; Environmental Sustainability Director, is responsible for the development and implementation of the programme."
(2) The company states that oversight of modern slavery risks sit with the boards of Primark Limited and Associated British Foods Plc. In its 2017 modern slavery statement the company states that the board has oversight and responsibility for the supplier code of conduct. It does not disclose further detail, such as how frequently the board receives updates or on topics that have been discussed.</t>
  </si>
  <si>
    <r>
      <t xml:space="preserve">(1) TJX Companies states that its social compliance efforts are led by its Assistant Vice President of Global Social Compliance who reports directly to its Senior Vice President and Chief Risk and Compliance Officer who also periodically reports on social compliance to the Board of Directors. It also has a Global Social Compliance Committee, A Global Social Compliance Team, Ethical Sourcing Partners, TJX CompaniesGlobal Buying Officers, and a TJX CompaniesMerchant Organization. It states that its </t>
    </r>
    <r>
      <rPr>
        <b/>
        <sz val="11"/>
        <rFont val="Calibri"/>
        <family val="2"/>
        <scheme val="minor"/>
      </rPr>
      <t>Vendor Social Compliance Committee</t>
    </r>
    <r>
      <rPr>
        <sz val="11"/>
        <rFont val="Calibri"/>
        <family val="2"/>
        <scheme val="minor"/>
      </rPr>
      <t xml:space="preserve"> is made up of management representatives from the US, Canada and Europe and from different departments within the company including its merchandising, sourcing, imports, compliance, enterprise risk management, legal, and global communications departments. It states that the Committee meets “on a regular basis” to oversee its ethical sourcing initiative. It states that it also has a Global Corporate Responsibility Executive Steering Committee to oversee corporate responsibility and report to senior management and to its board of directors. However it does not specify oversight over policies regarding forced labor including its supplier code.</t>
    </r>
    <r>
      <rPr>
        <sz val="11"/>
        <color rgb="FFFF0000"/>
        <rFont val="Calibri"/>
        <family val="2"/>
        <scheme val="minor"/>
      </rPr>
      <t xml:space="preserve">
</t>
    </r>
    <r>
      <rPr>
        <sz val="11"/>
        <rFont val="Calibri"/>
        <family val="2"/>
        <scheme val="minor"/>
      </rPr>
      <t xml:space="preserve">
(2) Not disclosed.</t>
    </r>
  </si>
  <si>
    <t xml:space="preserve">(1) Amazon discloses that as part of assessing risks in its supply chains, it engages "key internal and external stakeholders, analyze our risks using international risk indices such as the World Bank’s Worldwide Governance Indicators, run worker surveys, and conduct assessments that include worker interviews, management interviews, document review, and on-site visits." 
The company reports that it is working with a human rights consultancy to identify salient human rights risks, including modern slavery. It states that this will help it to prioritize impact assessments to "deep dive on specific products, regions, or risk areas." 
It additionally discloses that its manufacturing supply chain "presents a strong need for focused efforts to assess and address modern slavery risk." It states that it evaluates these risks using internal and external data, feedback from interviews with workers, and guidance from external stakeholders such as industry experts, civil society, and NGOs. 
(2) Amazon discloses that based on globally accepted risk indices, it has identified "which countries in our supply chain present a strong need for partnership and collaboration to address risks of modern slavery" - including Malaysia, Cambodia, Philippines, Thailand, and Turkey. [It does not disclose whether these risks are sector-specific.]
It also discloses that certain groups are particularly vulnerable to modern slavery including domestic and foreign migrant workers; contract, agency, and temporary workers; vulnerable populations such as refugees; and young or student workers. 
However, it does not disclose risks identified in different tiers.
Uyghur forced labor: The company also states that it has taken urgent action to address allegations around Uyghur forced labor, thus indirectly acknowledging risk. It states that it does not source any finished products from XUAR and stopped working with one entity which was based outside Xinjiang but was added to the US Department of Commerce's Entity List in July 2020. It also states that it is working to increase its due diligence regarding forced labor throughout its supply chains in China. </t>
  </si>
  <si>
    <r>
      <t xml:space="preserve">(1) JD Sports discloses that it uses self-assessment, country research, supply chain mapping, audits, and stakeholder engagements to conduct its risk assessment. Its risk assessment process includes a focus on recruitment, but it is unclear whether this refers to its own operations or recruitment processes of its suppliers.
In China it is working with the third-party auditing with the audit company Qima  on 'worker welfare assessments" which "are mainly interview focused specifically to engage the workers in more detail about their individual situations." It states that audits help identify risk at factory level against the Code of Conduct, which prohibits forced labor. The audit results are reviewed by the ethical compliance team and any risks are verified; factories are graded using a traffic light format. In addition, JD Sports discloses its risk analysis results for its UK and joint venture operations. 
It does not provide further detail on its risk assessment process beyond audits.
(2) The risks are listed based on categories, such as recruitment, warehouse and external, goods-not-for-sale, and retail. The company also provides its risk analysis results for global manufacturing by country (i.e. Turkey, India, and China). The risks listed for these countries include recruitment fees/debt bondage, Syria Visa System, Sumangali Scheme, delayed payments, and recruitment policies. 
JD Sports further discloses that it has identified migrant workers by risk area in its risk analysis of its UK and overseas, joint-venture operations, which include third-party warehouses and suppliers providing services and goods-not-for-resale. [It is unclear whether the joint-venture operations refer to the company's operations related to entities such as the South Korean footwear retailer SMK and the US retailer Finish Line, or supply chains (the company mentions "Asia Joint Ventures").] 
In addition, the company reports risks in its global manufacturing for its top three sourcing countries: Turkey, India, and China. 
In Turkey, it identified the following modern slavery risks: freedom of association, migrant workers/refugees, and forced and bonded labor. In India, it identified freedom of association, gender discrimination, child labor, culture and caste discrimination, and Sumangali System/dowry payments. 
</t>
    </r>
    <r>
      <rPr>
        <u/>
        <sz val="11"/>
        <rFont val="Calibri"/>
        <family val="2"/>
        <scheme val="minor"/>
      </rPr>
      <t>Uyghur forced labor</t>
    </r>
    <r>
      <rPr>
        <sz val="11"/>
        <rFont val="Calibri"/>
        <family val="2"/>
        <scheme val="minor"/>
      </rPr>
      <t>: The company notes that 53% of its production is coming from China, and that it identified freedom of association as well as forced and bonded labor as risks in the country. It does not specify whether this includes risks of Uyghur forced labor in its supply chains.</t>
    </r>
  </si>
  <si>
    <t>(1) Not disclosed.
(2) Capri states in its supplier code that suppliers should ensure that any recruitment agencies used adhere to the standards of its code which covers forced labor, child labor, discrimination and freedom of association but does not address the right to collective bargaining and restricts the protection of the right to freedom of association to local law. In addition, it is not clear whether this also includes employment agencies. 
(3) It states that it requires suppliers to provide it with a list of recruitment agencies used and the amount of fees being paid to these agencies. However, it does not disclose information on the recruitment agencies used.</t>
  </si>
  <si>
    <t>(1) Not disclosed. Gildan Activewear states that “[s]tandard contract language shall be used with employment agencies that specifically conveys authority to employers to directly pay wages to migrant/ contract/ contingent/ temporary workers…” However, it does not explicitly require direct employment of workers and it appears that employment agencies are used. 
(2) Gildan Activewear discloses a list of employment agency practices that are prohibited, including those that restrict workers’ freedom of movement, require workers to pay recruitment fees, provide inadequate housing, use forced labor, or retain workers’ passports. It does not explicitly require employment and recruitment agencies used by its suppliers to respect the ILO core labor standards.
(3) Not disclosed.</t>
  </si>
  <si>
    <t>(1) In the company's “Social &amp; Sustainable Compliance Guidebook” which applies to suppliers and against which it monitors suppliers, it prohibits recruitment fees stating: “[f]ees associated with the employment of workers shall be the sole responsibility of employers.”
[Gildan Activewear also states that it is a signatory to the Industry Commitment to Responsible Recruitment with the American Apparel and Footwear Association (AAFA) and FLA “to ensure migrant workers in the global supply chain are not subjected to forced labour.” It does not incorporate this into its code of conduct.] 
(2) As stated in (1), the company states that the employer is responsible for the payment of recruitment fees. However, it does not disclose evidence of implementation such as through reimbursing recruitment fees paid or prevention of worker-paid fees.</t>
  </si>
  <si>
    <t xml:space="preserve">(1) Not disclosed. Nordstrom discloses that in November 2018 it signed the Commitment to Responsible Recruitment, which requires companies to integrate the responsible recruitment in its social compliance standards by end of 2019. However, the company's supplier code (its Partnership Guidelines) merely states that "suppliers must not withhold identity documents, financial guarantees or other valuable items as means to bind workers to employment," and does not prohibit worker-paid recruitment fees, nor clarify who should pay these costs. [Factory Guide to Implementing the Nordstrom Partnership Guidance not accessible without password.]
(2) Not disclosed. </t>
  </si>
  <si>
    <r>
      <t>(1) The company's sustainability handbook which elaborates on its supplier code</t>
    </r>
    <r>
      <rPr>
        <sz val="11"/>
        <color rgb="FFFF0000"/>
        <rFont val="Calibri"/>
        <family val="2"/>
        <scheme val="minor"/>
      </rPr>
      <t xml:space="preserve"> </t>
    </r>
    <r>
      <rPr>
        <sz val="11"/>
        <rFont val="Calibri"/>
        <family val="2"/>
        <scheme val="minor"/>
      </rPr>
      <t xml:space="preserve">states that suppliers “shall not use employment agencies that utilize recruitment and/or employment fees for workers” and that they should ensure that fees paid by workers are compensated fully and directly. 
(2) Puma states that to mitigate the risk of forced labor it has advised suppliers to eliminate the payment of recruitment fees. 
</t>
    </r>
    <r>
      <rPr>
        <u/>
        <sz val="11"/>
        <rFont val="Calibri"/>
        <family val="2"/>
        <scheme val="minor"/>
      </rPr>
      <t>Remediation</t>
    </r>
    <r>
      <rPr>
        <sz val="11"/>
        <rFont val="Calibri"/>
        <family val="2"/>
        <scheme val="minor"/>
      </rPr>
      <t xml:space="preserve">: It states that such fees have in the past been paid by migrant workers to labor contractors for their recruitment in factories in Malaysia and Mauritius. It states that it updated its handbook and supplier code [however its supplier code does not actually include this requirement] and that it “succeeded in eliminating recruitment fees from [its] suppliers in Mauritius.” It states that in Malaysia it only had one active supplier with whom it no longer works “so that there are no recruitment fees at [its] Tier 1 suppliers.” However, it is unclear whether remedy has been provided to workers.
</t>
    </r>
    <r>
      <rPr>
        <u/>
        <sz val="11"/>
        <rFont val="Calibri"/>
        <family val="2"/>
        <scheme val="minor"/>
      </rPr>
      <t xml:space="preserve">Prevention: </t>
    </r>
    <r>
      <rPr>
        <sz val="11"/>
        <rFont val="Calibri"/>
        <family val="2"/>
        <scheme val="minor"/>
      </rPr>
      <t>It states that there are challenges within the second tier of its supply chains in Taiwan which it is currently working on and hopes to have resolved by the end of 2020. No further details are disclosed.</t>
    </r>
  </si>
  <si>
    <t>(1) Zalando's supplier code states that "[w]orkers shall not be required to pay any fees, expenses, or deposits for their employment.” It further states that suppliers are responsible for paying “all recruitment-related fees, expenses, and deposits required for recruiting and employing foreign contract workers.”
(2) It states that “[a]dequate controls must be established to ensure that workers have not been charged recruitment or placement fees throughout the recruiting and hiring process.” It also states that suppliers must be responsible for paying fees. However it does not disclose evidence of implementation of this code, e.g. through prevention or remediation.</t>
  </si>
  <si>
    <t>(1) Hugo Boss states in the forced labor section of its supplier code that “[i]f third parties are used for recruitment purposes, the supplier is responsible for verifying whether statutory requirements and those that are set out by HUGO BOSS are complied with.” This suggests that suppliers must verify whether agencies are compliant with Hugo Boss's requirements in the code. However, it does not disclose evidence that audits of recruitment agencies have been undertaken in practice.
(2) Not disclosed.</t>
  </si>
  <si>
    <r>
      <t xml:space="preserve">(1) PVH states that suppliers should ensure that “[l]abor brokers or others are monitored to ensure they do not entice workers into compulsory arrangements, e.g. having to pay exorbitant upfront recruitment or referral fees” and that they should conduct due diligence to ensure that migrant workers understand legal requirements relating to them, as well as the company's policies prior entering a business relationship. It states that such due diligence measures may include ensuring that the agency used is licensed in the home country, establishing monitoring systems, and ensuring that they are legally licensed. However, it does not disclose evidence that labor brokers are monitored in practice, e.g. by disclosing the number or percentage monitored.
(2) As a </t>
    </r>
    <r>
      <rPr>
        <b/>
        <sz val="11"/>
        <rFont val="Calibri"/>
        <family val="2"/>
        <scheme val="minor"/>
      </rPr>
      <t>steering committee member</t>
    </r>
    <r>
      <rPr>
        <sz val="11"/>
        <rFont val="Calibri"/>
        <family val="2"/>
        <scheme val="minor"/>
      </rPr>
      <t xml:space="preserve">, the company is responsible for the strategic guidance and direction of the </t>
    </r>
    <r>
      <rPr>
        <b/>
        <sz val="11"/>
        <rFont val="Calibri"/>
        <family val="2"/>
        <scheme val="minor"/>
      </rPr>
      <t>Responsible Labor Initiative</t>
    </r>
    <r>
      <rPr>
        <sz val="11"/>
        <rFont val="Calibri"/>
        <family val="2"/>
        <scheme val="minor"/>
      </rPr>
      <t>, an initiative focused on ensuring that the rights of workers vulnerable to forced labor in global supply chains are consistently respected and promoted through responsible recruitment and employment practices.</t>
    </r>
  </si>
  <si>
    <t xml:space="preserve">(1) The company's code states that "All workers’ contracts should be clear, accurate and transparent. All workers should understand the full details of the contract of employment before the worker leaves the Sending Country. Under no circumstance should the contract presented before the worker leaves the Sending Country be substituted with another contract upon arrival in the Receiving Country." In addition, it states that where workers are illiterate, contract terms must be explained in workers' native languages and must be provided with a written version and given at least one week to consider the terms. The code also sets out what the contract must include, such as wages and overtime rates, termination of employment, personal information of the worker, and benefits. 
The company does not disclose evidence as to how this policy provision is implemented in practice, such as through pre-departure orientation training. 
(2) The code states that workers "are not required to lodge 'deposits' or identity papers with their employer" and are free to leave their employer after reasonable notice. It also states "No worker’s identity papers, including his/her passport, visa or equivalent papers, ATM, cards, bank / savings books or certificates of qualification should be held by the Business Associate or any third party."
The company does not disclose evidence as to how this policy provision is implemented in practice. 
(3) Not disclosed. </t>
  </si>
  <si>
    <t xml:space="preserve">It states that “migrant workers shall be treated fairly and equitably as local workers without discrimination at workplace” and that it requires suppliers to include migrant workers in collective bargaining. 
(1) Puma requires that suppliers provide migrant workers with an “orientation program to familiarize them with local culture, as well as recommendations for adapting to Factory life and the local environment.” It states that materials should be made available in the local language of the employee and of the recruiting factory and that where no language capabilities are in place, the supplier “shall employ all available resources to ensure that hired employees understand contracts, Factory rules, regulations, and other work instructions…. [such as] the local recruitment agent, local government body responsible for managing migrant worker recruitment, NGOs, or other civil institutions”
(2) The company's social standards handbook states that withholding travel documents such as passports shall be strictly prohibited. It states that suppliers are required to provide workers with “secure facilities for safekeeping these documents.” It states that they are required to obtain waivers signed by workers to allow them to store documents where facilities are not yet available and “establish a system for workers to request access to their documents and are required to grant access within 24 hours.”
It does not disclose evidence of how this policy provision is implemented in practice. 
(3) Not disclosed. </t>
  </si>
  <si>
    <r>
      <t xml:space="preserve">(1) Not disclosed.
(2) Hugo Boss' supplier code of conduct protects the freedom of movement of workers in its supply chains and states that “[e]mployers are not permitted to retain a deposit or identity documents or similar.” The </t>
    </r>
    <r>
      <rPr>
        <b/>
        <sz val="11"/>
        <rFont val="Calibri"/>
        <family val="2"/>
        <scheme val="minor"/>
      </rPr>
      <t>FLA</t>
    </r>
    <r>
      <rPr>
        <sz val="11"/>
        <rFont val="Calibri"/>
        <family val="2"/>
        <scheme val="minor"/>
      </rPr>
      <t xml:space="preserve"> states that with its partnership in Tamil Nadu has involved forming a partnership to address restrictions on freedom of movement “and the </t>
    </r>
    <r>
      <rPr>
        <b/>
        <sz val="11"/>
        <rFont val="Calibri"/>
        <family val="2"/>
        <scheme val="minor"/>
      </rPr>
      <t xml:space="preserve">Sumangali Scheme </t>
    </r>
    <r>
      <rPr>
        <sz val="11"/>
        <rFont val="Calibri"/>
        <family val="2"/>
        <scheme val="minor"/>
      </rPr>
      <t>prevalent in the textile supply chain in Tamil Nadu.” It states that in September 2017 it attended meetings of this alliance with participants from the government in Tamil Nadu, trade associations, representatives from mills and factories, trade unions, the Fair Wear Foundation, SAVE and other organizations. It also states, “the FLA, Hugo Boss, and Cividep India’s General Secretary, discussed the systemic issues in Tamil Nadu; the importance of transparency on the actions companies are taking to address these issues; and how the industry can ensure that progress is made to improve the conditions for female textile workers in Tamil Nadu.” 
(3) Not disclosed.</t>
    </r>
  </si>
  <si>
    <t xml:space="preserve">(1) Columbia Sportswear states that its suppliers are required to “post [its] standards on the production floor in the local language to ensure workers are aware of their rights.” 
(2) The company states that it works with BSR’s HerHealth, HerFinance and HerRespect providing education to supply chain workers. However, it does not disclose providing education on labor rights to workers in its supply chains. 
(3)-(4) Not disclosed. </t>
  </si>
  <si>
    <t xml:space="preserve">(1) The company's guidelines state that they must be posted "prominently on the premises where goods for the company are manufactured." However, it does not disclose further information such as that the guidelines must be posted in the languages of workers or require that suppliers' workers are trained on the guidelines. 
(2-4) Not disclosed. </t>
  </si>
  <si>
    <t>(1) Under Armour states that its supplier code and the FLA codes must be posted in languages understood by workers. It also states that corrective actions for suppliers may include conducting training for workers on its supplier code of conduct. The FLA reports that “audit questions and worker interviews verify the existence and effectiveness of worker training.” 
(2) Not disclosed. It states that it has a worker voice program in place. It states that as part of this program during monitoring "assessors are required to consult with worker representatives, unions and federations, if available, in an effort to gain understanding about, and knowledge of, factory conditions even before the on-site assessment begins."  However it does not disclose taking steps to educate and engage workers on their labor rights.
(3)-(4) Not disclosed.</t>
  </si>
  <si>
    <t>(1) Not disclosed.
(2) Not disclosed. Carter’s states that since 2017 it has surveyed workers in its supply chains “to better understand worker sentiment and treatment.” It does not disclose any further detail on this example, such as where this has been carried out. Furthermore, it does not disclose engaging or educating supply chain workers on their labor rights or otherwise supporting worker-led efforts on labor rights education.
(3)-(4) Not disclosed.</t>
  </si>
  <si>
    <t xml:space="preserve">(1) Not disclosed.
(2) Not disclosed. 
(3) Not disclosed. 
(4) Not disclosed.
The company states that a supply chain mostly in Italy and Europe allows it greater control and discloses that "working conditions of the employees are regulated by the collective labor agreements (CCNL) in force and that are stipulated at a national level between trade unions and associations representing companies." No further detail is disclosed. It does not disclose how it has ensured improvements for workers' right to freedom of association.
The company does not disclose any examples. </t>
  </si>
  <si>
    <t>(1) The company discloses an email address at the bottom of its Standards of Manufacturing Practices for reporting violations of the Standards. It is not clear who this mechanism is intended for aside from suppliers.
(2)-(5) Not disclosed.</t>
  </si>
  <si>
    <t xml:space="preserve">(1) * The company states that it requires suppliers to put policies establishing a grievance mechanism in place for workers. 
* As an accredited company of the Fair Labor Association (FLA), the company is required to have functioning grievance systems at contract facilities. In addition and intended as a tool of last resort, the FLA also has a Third Party Complaint procedure to provide a means for any stakeholder to report serious violations of workers' rights in facilities used by the company.
[* It states that it also has an internal mechanism and that “anyone who wishes to report suspected misconduct can do so anonymously by phone or by submitting an online report.” While the hotline is publicly available, it only allows to submit grievances regarding Gildan's own operations [see 'select the operational unit'].]
(2) Gildan states that it requires suppliers to ensure that the policies are communicated to workers. This requirement is also reflected in Gildan's Social and Sustainable Compliance Handbook, against which suppliers are audited.
As an accredited company of the FLA the company is required to ensure that workers are made aware of the grievance mechanism through training and communication.
(3) Not disclosed. 
(4) Not disclosed. As an accredited company of the FLA the company is required to evaluate the effectiveness of supplier grievance mechanisms, as well as evaluate evidence that suppliers do not use penalties and have at least one confidential reporting channel in place. However, the company does not disclose this information on its website. 
[It states that during 2019 it received 35 reports through its internal mechanism, that most related to human resources rather than human rights, “principally around misconduct or inappropriate behaviour of individual employees.” It does not disclose further detail or evidence that complaints were made workers at third-party suppliers.]
(5) Not disclosed. </t>
  </si>
  <si>
    <t>(1) Hanesbrands states in its human rights policy that applies to suppliers and addresses forced labor that “if anyone… would like to report a potential violation of this policy, they are encouraged and expected to raise those questions and concerns confidentially or otherwise to local management, human resources, the law department, a Code of Conduct Officer or through the toll-free Resource Line in their country.” It also discloses a webpage where reports can be made. The FLA states that auditors also collect grievances during worker interviews and that the company implemented a recommendation made by the FLA for auditors to give their contact information to workers.
As an accredited company of the Fair Labor Association (FLA), the company is required to have functioning grievance systems at contract facilities. In addition and intended as a tool of last resort, the FLA also has a Third Party Complaint procedure to provide a means for any stakeholder to report serious violations of workers' rights in facilities used by the company. 
(2) As an accredited company of the FLA the company is required to ensure that workers are made aware of the grievance mechanism through training and communication.
(3) Not disclosed.
(4) Not disclosed. As an accredited company of the FLA the company is required to evaluate the effectiveness of supplier grievance mechanisms, as well as evaluate evidence that suppliers do not use penalties and have at least one confidential reporting channel in place. However the company does not publish this information on its website.
(5) Not disclosed.</t>
  </si>
  <si>
    <t xml:space="preserve">(1) Hugo Boss states that it encourages “external people such as [its] suppliers’ employees, to report indications of or complaints about compliance violations, like for example exceeding maximum working hours.” It states that suppliers’ workers “have their own anonymous complaint mechanism in addition to contact via the ombudsman.” It states that third parties can contact the ombudsman “with any questions or complaints about social standards, working conditions, or human rights.” It publicly discloses the contact information of the ombudsman including an online reporting form and a list of international toll-free phone numbers. It states in its supplier code of conduct that it also requires suppliers to set up anonymous complaint mechanisms for workers.
(2) As an accredited company of the FLA the company is required to ensure that workers are made aware of the grievance mechanism through training and communication. 
(3) Not disclosed.
(4) Not disclosed. As an accredited company of the FLA the company is required to evaluate the effectiveness of supplier grievance mechanisms, as well as evaluate evidence that suppliers do not use penalties and have at least one confidential reporting channel in place. However the company has not published this information on its website. 
(5) Not disclosed.
</t>
  </si>
  <si>
    <t xml:space="preserve">(1) JD Sports discloses that it implemented an externally managed whistleblowing helpline, Stronger Together Awareness Training helpline, in China and India to address modern slavery risks. [The company is planning to roll out this helpline to other countries by 2020.] 
[The company further discloses that "all of the Group sites will display posters throughout our first tier factories," which provide confidential contact information to report issues such as forced labor, debt bondage, withholding of identity documents, and threatening or violent behavior. It discloses that in China, JD Sports provides a WECHAT ID. However, it does not provide the details of either of these mechanisms publicly and so it does not appear as though it is open to workers' legitimate representatives. It is also unclear whether these mechanisms apply to supply chain workers, or workers at the company's own factories only.]
In relation to whistleblowing it discloses a hotline number as well as email addresses of the Chief Financial Officer, Group HR Director, Group Company Secretary, and Executive Chairman on its Whistleblowing Policy, stating that persons other than JD Sports employees can follow this process to raise concerns anonymously. 
However, it is unclear whether grievances relating to labor rights violations in its supply chains can to be made through this channel.
(4) Not disclosed.  </t>
  </si>
  <si>
    <t>(1) Kohl’s states in its supplier code of conduct that it requires suppliers to “provide an appropriate avenue for workers to lodge complaints or grievances and make suggestions.” It states that it requires them to train workers on the policy and procedure. It further states that violations can be reported through the Kohl’s Integrity Hotline. This is referred to in its supplier code of conduct though the webpage for the hotline itself refers to its internal “Code of Ethics” only. It provides the contact details publicly and so it is assumed that the mechanism is also open to third-parties. It states that it requires that workers "be trained on the policy and procedures for the handling of complaints and grievances."
(4) Not disclosed.</t>
  </si>
  <si>
    <t xml:space="preserve">(1) Moncler states that its whistleblowing system can be used by suppliers and their employees to report any unlawful behavior or failure to respect the principles in Moncler's Code of Ethics. (The document refers to individual ILO core labor standards.) The channel is available as a web platform and a telephone line, and is operated by a specialist, independent third party. The company also reports that the web platform and telephone line are available in multiple languages. However, it is unclear whether the whistleblowing system is available to workers' legitimate representatives. 
(4) Not disclosed. Moncler states that it received two reports through its whistleblowing system in 2019. However, it does not disclose whether these cases involved workers in their supply chains. </t>
  </si>
  <si>
    <t xml:space="preserve">(1) Puma states that it “offers a confidential, third-party complaints/grievance management process for workers to voice concerns” and states that the “contact numbers and an email address...of the PUMA Sustainability Team are displayed in each Factory producing for PUMA through the mandatory posting of the PUMA Code of Conduct.” It states that it requires that this be provided in the local language and be readily accessible. It states that the FLA also offers a formal third-party complaints mechanism which is open to third parties such as unions and NGOs. It also states that it uses social media applications such as WeChat to connect with workers and that it has "established more formalized compliance and HR apps at selected core suppliers." 
(2) As an accredited company of the FLA the company is required to ensure that workers are made aware of the grievance mechanism through training and communication. 
 The FLA states that during audits it asks questions on how grievance mechanisms are communicated. It states that it verified that workers received training on Puma’s grievance mechanisms.
(3) Not disclosed.
(4) As an accredited company of the FLA the company is required to evaluate the effectiveness of supplier grievance mechanisms, as well as evaluate evidence that suppliers do not use penalties and have at least one confidential reporting channel in place.
It states that a total of 61 complaints from seven countries were raised to its feedback mechanisms and that this is 39% more than the previous year. It states that all were resolved by its team. It states that in India it began receiving complaints with one worker raising a grievance relating to compensation. It states that it also received 11 third-party complaints from external organizations relating to manufacturing partners. It states that third-party complaints related to freedom of association, fair compensation and discrimination and that all were resolved. It further discloses a table of the number of supply chain worker complaints received for the last three years.
(5) Not disclosed. </t>
  </si>
  <si>
    <t xml:space="preserve">(1) *Puma, "The Puma Forever Faster Sustainability Handbook: Social Standards," https://about.puma.com/-/media/files/pdf/sustainability/puma-sustainability-handbook_social-standards_1611.ashx, pp. 38-39. Accessed 22 October 2020.
*Puma, "Code of Conduct," https://about.puma.com/-/media/files/pdf/sustainability/code-of-conduct/coc_english.ashx. Accessed 22 October 2020.
*Puma, "Annual Report 2019," https://annual-report-2019.puma.com/downloads/puma-ar-2019_annual-report.pdf, p. 66. Accessed 22 October 2020. 
(2) and (4) Puma, "Stakeholder Dialogue," https://about.puma.com/en/sustainability/stakeholder. Accessed 22 October 2020.
(2) FLA (June 2019), "Puma SE: Assessment for Reaccreditation," https://www.fairlabor.org/sites/default/files/documents/reports/puma_reaccreditation-report_2019.pdf, p. 12.  
(4) "Annual Report 2019," p. 66. </t>
  </si>
  <si>
    <t>(1) The company discloses that it requires suppliers to establish a mechanism to deal with employee grievances. It also states that as it is an FLA accredited company workers can access the FLA third-party complaint system. It states that workers and external stakeholders may access the hotline mechanism in its internal code and that it is available in local languages. It reports that in its internal code that violations of its Supplier Code of Conduct may be made through this mechanism. 
(2) As an accredited company of the FLA the company is required to ensure that workers are made aware of the grievance mechanism through training and communication. The company states that during monitoring it assesses whether grievance mechanisms are available and effective, reviews documentation on grievance procedures, grievances filed and their resolution.
(3) Not disclosed.
(4) The company discloses that in 2019 it received five complaints relating to supply chain non-compliances through its grievance mechanisms and that two related to alleged verbal harassment, one related to "worker retrenchment," one to freedom of association and one to "foreign migrant worker issues." It states that in all of these cases, remediation plans were developed. It provides a table that is a remediated case tracker and includes the number of cases filed and resolved in 2018 and 2019.
It states that for the FLA complaint procedure reports are publicly available and that it collaborates fully in this process.
(5) Not disclosed. Under Armour's grievance platform is explicitly also available to subcontractors of its first-tier suppliers. It states that violations of its Supplier Code of Conduct may be made through this mechanism. However, it does not provide evidence that the mechanism is used by workers below the first tier.</t>
  </si>
  <si>
    <t xml:space="preserve">Not disclosed. The company notes that 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 </t>
  </si>
  <si>
    <t xml:space="preserve">The company's modern slavery statement states that the company "clarified [to its] selling partners that it expects all products sold on Amazon to be ... produced in accordance with its Amazon's Supply Chain Standards." The company's supplier code also includes this requirement. 
Amazon further states that it includes the code as part of its business relationship with selling partners and states that sellers "agree to the Amazon Services Business Solutions Agreement" which requires the selling partner "to represent that the selling partner and all of its subcontractors, agents, and suppliers involved in producing or delivering products will strictly adhere to all applicable laws" but does not make clear that the code is included in the contract. 
In addition, it states that it will not allow products in the Amazon store that are made with cotton sourced from Turkmenistan or Uzbekistan.
However, it does not clarify what steps it takes to ensure third-party sellers adhere to these policies. </t>
  </si>
  <si>
    <t xml:space="preserve">The company discloses that it is rolling out its no-fee foreign migrant worker standard program to further countries in 2020 including Thailand, Japan, South Korea, and Malaysia. 
Lululemon discloses that In 2018, it set the target to achieve “no fees” [i.e., no worker paid recruitment fees in Taiwan] by December 2019. It notes that "as of December 2019, 18 of 19 suppliers had achieved no fees and set up processes to facilitate continued improvement." </t>
  </si>
  <si>
    <t xml:space="preserve">*Lululemon (June 2020), "KnowTheChain Apparel &amp; Footwear Benchmark: Engagement Questions," https://pnimages.lululemon.com/content/dam/lululemon/www-images/Footer/Sustainability/lululemon_KnowTheChain_Disclosure_2020_June_Update.pdf, p. 22 and 41. Accessed 25 November 2020. </t>
  </si>
  <si>
    <t>(2) Not disclosed. The company states that it is reviewing the allegations and will engage its suppliers as needed. 
(3) Not disclosed. 
(4) Not disclosed.</t>
  </si>
  <si>
    <t xml:space="preserve">*Worker Rights Consortium (31 December 2018), "Ethiopia is a North Star: Grim Conditions and Miserable Wages Guide Apparel Brands in their Race to the Bottom", https://www.workersrights.org/wp-content/uploads/2019/03/Ethiopia_isa_North_Star_FINAL.pdf.
*Walmart (13 May 2019), "Walmart response", https://www.business-humanrights.org/en/walmarts-response. </t>
  </si>
  <si>
    <t xml:space="preserve">Moncler, "Consolidated Non-financial Statement 2019", https://www.monclergroup.com/wp-content/uploads/2018/07/Moncler-DNF2019-ENG-DP.pdf.
Moncler, "Partner: Results and Targets", https://www.monclergroup.com/en/sustainability/partner/results-and-targets. Accessed 16 November 2020. </t>
  </si>
  <si>
    <r>
      <t xml:space="preserve">Moncler lists targets to promote fair workplaces in line with the Sustainable Development Goal 8, including:
</t>
    </r>
    <r>
      <rPr>
        <u/>
        <sz val="11"/>
        <rFont val="Calibri"/>
        <family val="2"/>
        <scheme val="minor"/>
      </rPr>
      <t>*Conduct of 150 social, ethical and environmental audits and follow-up audits on suppliers</t>
    </r>
    <r>
      <rPr>
        <sz val="11"/>
        <rFont val="Calibri"/>
        <family val="2"/>
        <scheme val="minor"/>
      </rPr>
      <t xml:space="preserve"> [The company states that it aims to align "at least 80% of strategic suppliers in line with Moncler's social compliance level 3 or 4" on a scale of 1-4 by 2025.]
</t>
    </r>
    <r>
      <rPr>
        <u/>
        <sz val="11"/>
        <rFont val="Calibri"/>
        <family val="2"/>
        <scheme val="minor"/>
      </rPr>
      <t>*Mapping of suppliers certified according to ISO 14001 and OHSAS 18001 standards</t>
    </r>
    <r>
      <rPr>
        <sz val="11"/>
        <rFont val="Calibri"/>
        <family val="2"/>
        <scheme val="minor"/>
      </rPr>
      <t xml:space="preserve"> [The company states that it will continue mapping certified suppliers according to ISO 14001 and OHSAS 18001/ISO 45001 standards in 2020. It will also launch an awareness campaign in 2020] </t>
    </r>
  </si>
  <si>
    <t>Kohl's publishes a statement under the California Transparency in Supply Chains Act.</t>
  </si>
  <si>
    <t>Department Store</t>
  </si>
  <si>
    <t>Apparel Retail</t>
  </si>
  <si>
    <r>
      <t xml:space="preserve">(1)-(2) The company is a member of </t>
    </r>
    <r>
      <rPr>
        <b/>
        <sz val="11"/>
        <rFont val="Calibri"/>
        <family val="2"/>
        <scheme val="minor"/>
      </rPr>
      <t>ACT</t>
    </r>
    <r>
      <rPr>
        <sz val="11"/>
        <rFont val="Calibri"/>
        <family val="2"/>
        <scheme val="minor"/>
      </rPr>
      <t xml:space="preserve"> (Action, Collaboration, Transformation) which is based on an agreement between global brands and retailers and the global trade union federation IndustriALL on establishing freedom of association and collective bargaining within global value chains.
(3)-(4) Not disclosed.</t>
    </r>
  </si>
  <si>
    <t>(1)-(2) Zalando (June 2018), "Code of Conduct," https://www.corporate.zalando.com/sites/default/files/media-download/Zalando%20SE_Code%20of%20Conduct.pdf, p. 11.</t>
  </si>
  <si>
    <r>
      <t xml:space="preserve">(1) Hanesbrands states that at one particular supplier which has had ongoing issues in ensuring protection of the right to freedom of association and collective bargaining, in some instances leading to violence, it has worked with the factory in question, unions, the FLA and the WRC to address the issue. It states that since 2013 meetings with the WRC, factory management, the union, and a mediator have occurred almost monthly. It states that union representatives have direct access to the mediator. It also states that after its inspection in 2019, it followed up with the company to ensure that it was still facilitating these meetings. 
(2) Not disclosed.
(3) The FLA states that Knights Apparel, a subsidiary of Hanesbrands has worked with “Verité and a University FLA member at two different </t>
    </r>
    <r>
      <rPr>
        <b/>
        <sz val="11"/>
        <rFont val="Calibri"/>
        <family val="2"/>
        <scheme val="minor"/>
      </rPr>
      <t>Chinese</t>
    </r>
    <r>
      <rPr>
        <sz val="11"/>
        <rFont val="Calibri"/>
        <family val="2"/>
        <scheme val="minor"/>
      </rPr>
      <t xml:space="preserve"> suppliers to create a worker feedback participation committee and a worker participation management committee” and that a similar pilot was subsequently put in place by Gear for Sports, another Hanesbrands subsidiary.
(4) Not disclosed. See (1) and (3). However, it is not clear what the outcomes for workers are under (1). 
[In the company's CHRB disclosure the company discloses that it has found on "a number of occasions" suppliers that have wrongly fired employees for "exercising their right to freedom of association" and have required reinstatement of the employee "with backpay" in these cases. However this falls outside of the timeframe of the research.] 
[The company further discloses that "as a result [of identifying these cases, it has] instituted direct training on freedom of association at a range of contractor facilities at risk." (also 7.2.2)]</t>
    </r>
  </si>
  <si>
    <t xml:space="preserve">(1) FLA (February 2019), "Under Armour Assessment for Accreditation," https://www.fairlabor.org/sites/default/files/documents/reports/under_armour_accreditation_report_final_public.pdf, p. 16-17. 
(3) FLA (February 2019), "Under Armour Assessment for Accreditation," https://www.fairlabor.org/sites/default/files/documents/reports/under_armour_accreditation_report_final_public.pdf, p. 26. </t>
  </si>
  <si>
    <r>
      <t xml:space="preserve">(1) The FLA "verified examples of collaboration between UA and unions during the remediation process." However it does not disclose proactive engagement with unions on freedom of association.
(2) Not disclosed.
(3) The FLA reports that in </t>
    </r>
    <r>
      <rPr>
        <b/>
        <sz val="11"/>
        <rFont val="Calibri"/>
        <family val="2"/>
        <scheme val="minor"/>
      </rPr>
      <t>China</t>
    </r>
    <r>
      <rPr>
        <sz val="11"/>
        <rFont val="Calibri"/>
        <family val="2"/>
        <scheme val="minor"/>
      </rPr>
      <t>, the company “worked with TAOS and a University FLA Member and UA licensor to create separate worker committees at a headwear supplier that focus on worker participation and worker feedback.” It states that this pilot program focused on creating a worker committee and a management committee to facilitate dialogue between the two and that they worked together “to develop management systems, policies, procedures, and trainings for workers, managers, and supervisors on worker feedback and dialogue.” It states that the management’s capacity to implement worker participation programs has increased as a result. 
(4) Not disclosed.</t>
    </r>
  </si>
  <si>
    <t xml:space="preserve">The company has published a statement dated December 2020. It has published five previous statements. </t>
  </si>
  <si>
    <t>*Primark (December 2020), "Primark Ltd. Modern Slavery Statement 2020," https://primark.a.bigcontent.io/v1/static/Primark-MSA-2020. Accessed 5 January 2021. 
*Primark (December 2019), "Primark Ltd. Modern Slavery Statement 2019," https://primark.a.bigcontent.io/v1/static/Primark-MSA_2019. Accessed 16 September 2020.</t>
  </si>
  <si>
    <t xml:space="preserve">Foot Locker Inc. (2020), "Global Sourcing Guidelines," https://investors.footlocker-inc.com/static-files/ffab2a83-7d15-4b71-a9cc-46a0ab4669c1. Accessed 4 January 2021. </t>
  </si>
  <si>
    <t>Primark, "The Primark Code of Conduct," https://www.primark.com/en/primark-cares/code-of-conduct. Accessed 16 September 2020.
(3) Primark (December 2019), "Primark Ltd. Modern Slavery Statement 2019," https://primark.a.bigcontent.io/v1/static/Primark-MSA_2019, p. 3. Accessed 16 September 2020.
(4) Primark, "Conducting checks and audits," https://www.primark.com/en/primark-cares/people-and-production/conducting-checks-and-audits/a/40bfb47c-f8d5-42b8-ad29-e733ca520277. Accessed 20 May 2020. 
*Primark, "Helping factories meet international standards," https://www.primark.com/en/primark-cares/people-and-production/helping-factories-meet-international-standards/a/fd7fac62-9c2b-4724-9cf9-44ab364a96e9. 
*Primark (December 2020), "Primark Ltd. Modern Slavery Statement 2020," https://primark.a.bigcontent.io/v1/static/Primark-MSA-2020, p. 8. Accessed 5 January 2021. 
(5) *Primark, "The Primark Code of Conduct," https://primark.a.bigcontent.io/v1/static/Primark_Code-of-Conduct_2019_English.
*Primark (December 2019), "Primark Ltd. Modern Slavery Statement 2019," p. 3.</t>
  </si>
  <si>
    <t xml:space="preserve">Foot Locker Inc., "Corporate Social Responsibility," https://investors.footlocker-inc.com/esg/overview. Accessed 4 January 2021. </t>
  </si>
  <si>
    <t>(1) *Primark (December 2019), "Primark Ltd. Modern Slavery Statement 2019," https://primark.a.bigcontent.io/v1/static/Primark-MSA_2019, p. 5. 
*Primark (December 2020), "Primark Ltd. Modern Slavery Statement 2020," https://primark.a.bigcontent.io/v1/static/Primark-MSA-2020, p. 8. Accessed 5 January 2021. 
(2) *Primark (December 2019), "Primark Ltd. Modern Slavery Statement 2019," p. 5. 
*Primark, "Setting high standards," https://www.primark.com/en/primark-cares/setting-high-standards. Accessed 20 May 2020. 
(3) *Primark (December 2019), "Primark Ltd. Modern Slavery Statement 2019," p. 14 and 15.</t>
  </si>
  <si>
    <t>(1)  *Primark (December 2019), "Primark Ltd. Modern Slavery Statement 2019," https://primark.a.bigcontent.io/v1/static/Primark-MSA_2019, p. 6. 
*Primark, "Helping factories meet international standards," https://www.primark.com/en/primark-cares/people-and-production/helping-factories-meet-international-standards/a/fd7fac62-9c2b-4724-9cf9-44ab364a96e9. 
*Primark (2017), "Modern Slavery Statement 2017," https://www.primark.com/en/modern-slavery-act/msa-statement-2017. Accessed 28 September 2020.
*Primark (December 2020), "Primark Ltd. Modern Slavery Statement 2020," https://primark.a.bigcontent.io/v1/static/Primark-MSA-2020, p. 5 and 9. Accessed 5 January 2021. 
(2) *Primark, "Setting High Standards," https://www.primark.com/en/primark-cares/setting-high-standards. Accessed 17 September 2020.  
*Primark (December 2019), "Primark Ltd. Modern Slavery Statement 2019," p. 11 and 6.</t>
  </si>
  <si>
    <t xml:space="preserve">(1) *Foot Locker Inc., "Worker Dignity," https://investors.footlocker-inc.com/esg/worker-dignity. Accessed 4 January 2021. 
[*Foot Locker Inc (2020), "2019 Annual Report," https://investors.footlocker-inc.com/static-files/ed4d9c67-14bb-434e-b194-6629c09d71a3, p. 26.] </t>
  </si>
  <si>
    <t xml:space="preserve">(1) *Primark, "Global Sourcing Map," https://globalsourcingmap.primark.com/en. Accessed 18 May 2020. 
*Primark (December 2020), "Primark Ltd. Modern Slavery Statement 2020," https://primark.a.bigcontent.io/v1/static/Primark-MSA-2020, p. 7. Accessed 5 January 2021. 
(2) *Primark (December 2020), "Primark Ltd. Modern Slavery Statement 2020," p. 7.
(3) Primark (September 2018), "KnowTheChain Apparel &amp; Footwear Benchmark Methodology," https://media.business-humanrights.org/media/documents/files/defenders/2018-09_KTC_AF_Additional_disclosure_-_Primark.pdf. Accessed 17 September 2020. 
*Primark (December 2019), "Primark Ltd. Modern Slavery Statement 2019," https://primark.a.bigcontent.io/v1/static/Primark-MSA_2019, p. 14. 
(4) *Primark (December 2019), "Primark Ltd. Modern Slavery Statement 2019," https://primark.a.bigcontent.io/v1/static/Primark-MSA_2019, p. 2. </t>
  </si>
  <si>
    <r>
      <t xml:space="preserve">(1) The company discloses that it conducts country assessments which includes "political, economic, social and legal analysis and risk-mapping including modern slavery risks." It states that the apparel and footwear sector in the country is considered as well as other sectors. It reports this analysis uses credible public information and external reports, and that the process helps the company identify key stakeholders in those countries that it can engage with. Primark additionally states that it engages with stakeholders in order to understand modern slavery risks in its supply chains, including which groups of people may be vulnerable. The company also reports that it uses its own internal data as part of its analysis which comes from its ethical trade team. 
Finally the company states that workers are a key part of its risk analysis, and states that it uses the tool "Drawing the Line" to engage with workers - "a participatory tool designed to obtain direct feedback from workers and can be extremely useful in highlighting the key risks and indicators of modern slavery."
(2) In its modern slavery statement, Primark sets out the risks it has identified in apparel and footwear supply chains, and actions that it has taken in response. This includes </t>
    </r>
    <r>
      <rPr>
        <b/>
        <sz val="11"/>
        <rFont val="Calibri"/>
        <family val="2"/>
        <scheme val="minor"/>
      </rPr>
      <t>agency labor</t>
    </r>
    <r>
      <rPr>
        <sz val="11"/>
        <rFont val="Calibri"/>
        <family val="2"/>
        <scheme val="minor"/>
      </rPr>
      <t xml:space="preserve">; </t>
    </r>
    <r>
      <rPr>
        <b/>
        <sz val="11"/>
        <rFont val="Calibri"/>
        <family val="2"/>
        <scheme val="minor"/>
      </rPr>
      <t xml:space="preserve">foreign workers </t>
    </r>
    <r>
      <rPr>
        <sz val="11"/>
        <rFont val="Calibri"/>
        <family val="2"/>
        <scheme val="minor"/>
      </rPr>
      <t xml:space="preserve">recruited to </t>
    </r>
    <r>
      <rPr>
        <b/>
        <sz val="11"/>
        <rFont val="Calibri"/>
        <family val="2"/>
        <scheme val="minor"/>
      </rPr>
      <t>Malaysia</t>
    </r>
    <r>
      <rPr>
        <sz val="11"/>
        <rFont val="Calibri"/>
        <family val="2"/>
        <scheme val="minor"/>
      </rPr>
      <t xml:space="preserve">; </t>
    </r>
    <r>
      <rPr>
        <b/>
        <sz val="11"/>
        <rFont val="Calibri"/>
        <family val="2"/>
        <scheme val="minor"/>
      </rPr>
      <t>cotton</t>
    </r>
    <r>
      <rPr>
        <sz val="11"/>
        <rFont val="Calibri"/>
        <family val="2"/>
        <scheme val="minor"/>
      </rPr>
      <t xml:space="preserve"> from </t>
    </r>
    <r>
      <rPr>
        <b/>
        <sz val="11"/>
        <rFont val="Calibri"/>
        <family val="2"/>
        <scheme val="minor"/>
      </rPr>
      <t>Uzbekistan</t>
    </r>
    <r>
      <rPr>
        <sz val="11"/>
        <rFont val="Calibri"/>
        <family val="2"/>
        <scheme val="minor"/>
      </rPr>
      <t xml:space="preserve"> and </t>
    </r>
    <r>
      <rPr>
        <b/>
        <sz val="11"/>
        <rFont val="Calibri"/>
        <family val="2"/>
        <scheme val="minor"/>
      </rPr>
      <t>Turkmenistan</t>
    </r>
    <r>
      <rPr>
        <sz val="11"/>
        <rFont val="Calibri"/>
        <family val="2"/>
        <scheme val="minor"/>
      </rPr>
      <t xml:space="preserve">; </t>
    </r>
    <r>
      <rPr>
        <b/>
        <sz val="11"/>
        <rFont val="Calibri"/>
        <family val="2"/>
        <scheme val="minor"/>
      </rPr>
      <t>cotton from farms in India, Pakistan, and China</t>
    </r>
    <r>
      <rPr>
        <sz val="11"/>
        <rFont val="Calibri"/>
        <family val="2"/>
        <scheme val="minor"/>
      </rPr>
      <t xml:space="preserve">; forced labor including prison labor in </t>
    </r>
    <r>
      <rPr>
        <b/>
        <sz val="11"/>
        <rFont val="Calibri"/>
        <family val="2"/>
        <scheme val="minor"/>
      </rPr>
      <t>China</t>
    </r>
    <r>
      <rPr>
        <sz val="11"/>
        <rFont val="Calibri"/>
        <family val="2"/>
        <scheme val="minor"/>
      </rPr>
      <t xml:space="preserve">; overtime in </t>
    </r>
    <r>
      <rPr>
        <b/>
        <sz val="11"/>
        <rFont val="Calibri"/>
        <family val="2"/>
        <scheme val="minor"/>
      </rPr>
      <t>Moroccan factories</t>
    </r>
    <r>
      <rPr>
        <sz val="11"/>
        <rFont val="Calibri"/>
        <family val="2"/>
        <scheme val="minor"/>
      </rPr>
      <t xml:space="preserve"> (workers not being paid overtime premiums); </t>
    </r>
    <r>
      <rPr>
        <b/>
        <sz val="11"/>
        <rFont val="Calibri"/>
        <family val="2"/>
        <scheme val="minor"/>
      </rPr>
      <t>spinning mills</t>
    </r>
    <r>
      <rPr>
        <sz val="11"/>
        <rFont val="Calibri"/>
        <family val="2"/>
        <scheme val="minor"/>
      </rPr>
      <t xml:space="preserve"> and factories in </t>
    </r>
    <r>
      <rPr>
        <b/>
        <sz val="11"/>
        <rFont val="Calibri"/>
        <family val="2"/>
        <scheme val="minor"/>
      </rPr>
      <t>South India</t>
    </r>
    <r>
      <rPr>
        <sz val="11"/>
        <rFont val="Calibri"/>
        <family val="2"/>
        <scheme val="minor"/>
      </rPr>
      <t xml:space="preserve"> (poor recruitment and hiring practices); risks of forced labor of </t>
    </r>
    <r>
      <rPr>
        <b/>
        <sz val="11"/>
        <rFont val="Calibri"/>
        <family val="2"/>
        <scheme val="minor"/>
      </rPr>
      <t>undocumented foreign workers in Turkey</t>
    </r>
    <r>
      <rPr>
        <sz val="11"/>
        <rFont val="Calibri"/>
        <family val="2"/>
        <scheme val="minor"/>
      </rPr>
      <t xml:space="preserve">; workers' contracts being terminated in </t>
    </r>
    <r>
      <rPr>
        <b/>
        <sz val="11"/>
        <rFont val="Calibri"/>
        <family val="2"/>
        <scheme val="minor"/>
      </rPr>
      <t>Bangladesh</t>
    </r>
    <r>
      <rPr>
        <sz val="11"/>
        <rFont val="Calibri"/>
        <family val="2"/>
        <scheme val="minor"/>
      </rPr>
      <t xml:space="preserve">; and mandatory forced overtime in certain </t>
    </r>
    <r>
      <rPr>
        <b/>
        <sz val="11"/>
        <rFont val="Calibri"/>
        <family val="2"/>
        <scheme val="minor"/>
      </rPr>
      <t>US states</t>
    </r>
    <r>
      <rPr>
        <sz val="11"/>
        <rFont val="Calibri"/>
        <family val="2"/>
        <scheme val="minor"/>
      </rPr>
      <t xml:space="preserve">. 
[The company states that it will not approve production in countries with endemic forced or child labor including in Mauritius, Malaysia, and the UAE.]
</t>
    </r>
    <r>
      <rPr>
        <u/>
        <sz val="11"/>
        <rFont val="Calibri"/>
        <family val="2"/>
        <scheme val="minor"/>
      </rPr>
      <t>Uyghur forced labor</t>
    </r>
    <r>
      <rPr>
        <sz val="11"/>
        <rFont val="Calibri"/>
        <family val="2"/>
        <scheme val="minor"/>
      </rPr>
      <t xml:space="preserve">: In its list of risks identified, the company reports "state sponsored forced labour of Uighur and ethnic minorities in and from XUAR, China." The company also states that it has banned sourcing from XUAR at all levels of its supply chains. </t>
    </r>
  </si>
  <si>
    <t xml:space="preserve">(1) Primark (December 2019), "Primark Ltd. Modern Slavery Statement 2019," https://primark.a.bigcontent.io/v1/static/Primark-MSA_2019, p. 4. Accessed 18 May 2020. 
(2) *Primark (December 2019), "Primark Ltd. Modern Slavery Statement 2019," pp. 14-15.
*Primark (December 2020), "Primark Ltd. Modern Slavery Statement 2020," https://primark.a.bigcontent.io/v1/static/Primark-MSA-2020, p. 7 and 23. Accessed 5 January 2021. </t>
  </si>
  <si>
    <t xml:space="preserve">(1) *Primark, "How we do it," https://www.primark.com/en/primark-cares/how-primark-keeps-prices-low. Accessed 20 May 2020. 
*Primark, "FAQs," https://www.primark.com/en/primark-cares/frequently-asked-questions. Accessed 16 September 2020.
(2) *Primark, "The Primark Code of Conduct," https://primark.a.bigcontent.io/v1/static/Primark_Code-of-Conduct_2019_English.
 *Primark (December 2019), "Primark Ltd. Modern Slavery Statement 2019," https://primark.a.bigcontent.io/v1/static/Primark-MSA_2019, p. 12 and 14. 
*Primark (December 2020), "Primark Ltd. Modern Slavery Statement 2020," https://primark.a.bigcontent.io/v1/static/Primark-MSA-2020, p. 20. Accessed 5 January 2021. </t>
  </si>
  <si>
    <t>(1) Primark, "The Primark Code of Conduct," https://www.primark.com/en/primark-cares/code-of-conduct. Accessed 18 May 2020. 
(2) *Primark (December 2019), "Primark Ltd. Modern Slavery Statement 2019," https://primark.a.bigcontent.io/v1/static/Primark-MSA_2019, p. 9. 
*Primark (December 2020), "Primark Ltd. Modern Slavery Statement 2020," https://primark.a.bigcontent.io/v1/static/Primark-MSA-2020, p. 6. Accessed 5 January 2021. 
*Primark (September 2018), "KnowTheChain Apparel &amp; Footwear Benchmark Methodology," https://media.business-humanrights.org/media/documents/files/defenders/2018-09_KTC_AF_Additional_disclosure_-_Primark.pdf.</t>
  </si>
  <si>
    <t xml:space="preserve">*Primark, "Helping factories meet international standards," https://www.primark.com/en/primark-cares/people-and-production/helping-factories-meet-international-standards/a/fd7fac62-9c2b-4724-9cf9-44ab364a96e9. 
*Primark (December 2020), "Primark Ltd. Modern Slavery Statement 2020," https://primark.a.bigcontent.io/v1/static/Primark-MSA-2020, p. 8. Accessed 5 January 2021. </t>
  </si>
  <si>
    <t xml:space="preserve">(1-2) *Primark, "The Primark Code of Conduct," https://www.primark.com/en/primark-cares/code-of-conduct. Accessed 18 May 2020. 
*Primark (December 2019), "Primark Ltd. Modern Slavery Statement 2019," https://primark.a.bigcontent.io/v1/static/Primark-MSA_2019, p. 11. Accessed 16 September 2020.
*Primark (December 2020), "Primark Ltd. Modern Slavery Statement 2020," p. 15.
(4) Primark (December 2019), "Primark Ltd. Modern Slavery Statement 2019," p. 11, 10. 
*Primark (December 2020), "Primark Ltd. Modern Slavery Statement 2020," https://primark.a.bigcontent.io/v1/static/Primark-MSA-2020, p. 19. Accessed 5 January 2021. </t>
  </si>
  <si>
    <t xml:space="preserve">Foot Locker Inc., "Worker Dignity," https://investors.footlocker-inc.com/esg/worker-dignity. Accessed 4 January 2021.  </t>
  </si>
  <si>
    <t>(1-2) Foot Locker Inc., "Worker Dignity," https://investors.footlocker-inc.com/esg/worker-dignity. Accessed 4 January 2021.</t>
  </si>
  <si>
    <t xml:space="preserve">(1-2) *Primark (December 2020), "Primark Ltd. Modern Slavery Statement 2020," https://primark.a.bigcontent.io/v1/static/Primark-MSA-2020, p. 20. Accessed 5 January 2021. 
*Primark (December 2019), "Primark Ltd. Modern Slavery Statement 2019," https://primark.a.bigcontent.io/v1/static/Primark-MSA_2019, p. 12. Accessed 16 September 2020. 
(3) *Primark, "Conducting checks and audits," https://www.primark.com/en/primark-cares/people-and-production/conducting-checks-and-audits/a/40bfb47c-f8d5-42b8-ad29-e733ca520277. Accessed 17 September 2020. 
*Primark (December 2020), "Primark Ltd. Modern Slavery Statement 2020," p. 20. 
(4) Primark (December 2019), "Primark Ltd. Modern Slavery Statement 2019," p. 12.
*Primark (December 2020), "Primark Ltd. Modern Slavery Statement 2020," p. 21. </t>
  </si>
  <si>
    <t>A(2)  *Primark (December 2020), "Primark Ltd. Modern Slavery Statement 2020," https://primark.a.bigcontent.io/v1/static/Primark-MSA-2020, p. 20. Accessed 5 January 2021. 
*Primark (2017), "Modern Slavery Statement 2017," https://www.primark.com/en/modern-slavery-act/msa-statement-2017. Accessed 28 September 2020.
*Primark (September 2018), "KnowTheChain Apparel &amp; Footwear Benchmark Methodology," https://media.business-humanrights.org/media/documents/files/defenders/2018-09_KTC_AF_Additional_disclosure_-_Primark.pdf.
C(1) *Primark (December 2020), "Primark Ltd. Modern Slavery Statement 2020,"</t>
  </si>
  <si>
    <t>The company retails third-party apparel and footwear products.</t>
  </si>
  <si>
    <t xml:space="preserve">Not disclosed.
[Japanese websites: Shimamura operates several retail stores that include Fashion Center Shimamura, Avail, and Birthday. Avail sells Converse apparel and shoes from Nike and adidas.] </t>
  </si>
  <si>
    <t>N/a
[*Avail (undated), "Converse", https://www.shimamura.gr.jp/avail/converse/. Accessed 10 Dec 2020.  
*Avail (undated), "Men's Shoes", https://www.shimamura.gr.jp/avail/brand-shoes-mens/. Accessed 10 Dec 2020.]</t>
  </si>
  <si>
    <t xml:space="preserve">(1) Shimamura (undated), "CSR活動", https://www.shimamura.gr.jp/company/csr/detail.php#csr01. Accessed 10 December 2020.  </t>
  </si>
  <si>
    <r>
      <t xml:space="preserve">(1) Not disclosed. The company does not disclose a supplier code of conduct in the English language. 
[Disclosure available in Japanese only:
* Shimamura discloses its </t>
    </r>
    <r>
      <rPr>
        <b/>
        <sz val="11"/>
        <rFont val="Calibri"/>
        <family val="2"/>
        <scheme val="minor"/>
      </rPr>
      <t>code of conduct for business partners,</t>
    </r>
    <r>
      <rPr>
        <sz val="11"/>
        <rFont val="Calibri"/>
        <family val="2"/>
        <scheme val="minor"/>
      </rPr>
      <t xml:space="preserve"> which refers to ILO core labor standards (i.e. forced labor, child labor, discrimination, and freedom of association and collective bargaining). However, the company does not explicitly state whether suppliers are required to comply with the code of conduct (the company merely states that it checks whether suppliers are compliant with its supplier code before entering a business agreement).
* It further discloses a separate </t>
    </r>
    <r>
      <rPr>
        <b/>
        <sz val="11"/>
        <rFont val="Calibri"/>
        <family val="2"/>
        <scheme val="minor"/>
      </rPr>
      <t xml:space="preserve">Code of Conduct for factories that manufacture its private brand </t>
    </r>
    <r>
      <rPr>
        <sz val="11"/>
        <rFont val="Calibri"/>
        <family val="2"/>
        <scheme val="minor"/>
      </rPr>
      <t>products. This Code of Conduct also refers to the ILO core labor standards and states that suppliers are required to comply with the code. (The Code of Conduct for private brand suppliers includes two items--audits and Code of Conduct compliance as well as prohibition of the use of second-tier suppliers--that are not included in the Code of Conduct for general suppliers.)]</t>
    </r>
  </si>
  <si>
    <t xml:space="preserve">Shimamura (undated), "CSR活動", https://www.shimamura.gr.jp/company/csr/detail.php#csr01. Accessed 10 December 2020. </t>
  </si>
  <si>
    <t>(1)-(2) Not disclosed. The company does not provide English language disclosure.
[Available in Japanese only: Shimamura mentions that its product management team checks to ensure that workers' human rights are protected when it approves a private brand supplier. However, it does not state whether this team or another entity is responsible for implementing supply chain policies on forced labor and human trafficking. It also does not disclose whether a board member or committee has oversights of such policies.]</t>
  </si>
  <si>
    <t>(1)-(2) Not disclosed. The company does not provide relevant English language disclosure. 
[Japanese disclosure only: Shimamura mentions that its product management team checks whether its private brand suppliers protect workers' rights during the approval process (see column W). However, it is unclear whether these checks include an assessment of forced labor risks. The company also does not disclose details on forced labor risks in its supply chain.]
Uyghur forced labor: The company also does not disclose whether it identified risks of Uyghur forced labor in its supply chains.</t>
  </si>
  <si>
    <t>Shimamura (undated), "CSR活動", https://www.shimamura.gr.jp/company/csr/detail.php#csr01. Accessed 10 December 2020.</t>
  </si>
  <si>
    <t xml:space="preserve">Shimamura (undated), "CSR活動", https://www.shimamura.gr.jp/company/csr/detail.php#csr01.  Accessed 10 December 2020. </t>
  </si>
  <si>
    <t xml:space="preserve">[Chinese disclosure only: The company discloses that it "has full command over the supply chain, and the Company’s upstream operations have extended to cotton cultivation and R&amp;D. The Company has specifically strengthened its control over upstream supply chains in relation to textile raw materials, fabrics and garment accessories. The Company has created a “self-production + manufacturing” supply chain structure, with close collaboration with manufacturers in design and production, rendering flexibility in delivery." 
(1) &amp; (4) Not disclosed. 
Uyghur forced labour: Youngor does not disclose whether it sources from the Xinjiang Uyghur Autonomous Region. </t>
  </si>
  <si>
    <t>[Chinese disclosure: Youngor, "2019 Annual Report," http://www.youngor.com/upload/20200515/202005151106246005.pdf, p.16.]
Youngor (undated), "Textile", http://www.youngor.com/en/y/1096.html. Accessed 14 September 2020.</t>
  </si>
  <si>
    <t>(1) Not disclosed. 
[Chinese language only: The company notes that all its suppliers are required to sign its "Ethical Standards on Commercial Behaviour" code. However the code or its contents are not available.]</t>
  </si>
  <si>
    <t>ABC-Mart (February 2020), "Factbook ABC-Mart, Inc. for the fiscal year ended February 29, 2020", https://www.abc-mart.co.jp/ir/pdf/2019/1902_factbook_eng.pdf.</t>
  </si>
  <si>
    <t xml:space="preserve">ABC-Mart (February 2020), "Factbook ABC-Mart, Inc. for the fiscal year ended February 29, 2020", https://www.abc-mart.co.jp/ir/pdf/2019/1902_factbook_eng.pdf, p. 2. 
ABC-Mart (undated), "ブランド", https://www.abc-mart.net/shop/?utm_source=map&amp;utm_medium=referral. Accessed 15 December 2020. </t>
  </si>
  <si>
    <t>Not disclosed.
[ABC-Mart discloses that it has the right to use the Vans trademark in Japan to develop trademark products. Japanese website: On its online shopping site, the company sells brands that include adidas, Nike, New Balance, Reebok, and Converse. ]</t>
  </si>
  <si>
    <t>(1) ABC Mart (undated), "経営理念・経営方針", https://www.abc-mart.co.jp/ir/keieirinen.html. Accessed 15 December 2020.
[Available in Japanese language only]</t>
  </si>
  <si>
    <t xml:space="preserve">ABC-Mart (February 2020), "Factbook ABC-Mart, Inc. for the fiscal year ended February 29, 2020", https://www.abc-mart.co.jp/ir/pdf/2019/1902_factbook_eng.pdf, p. 1. </t>
  </si>
  <si>
    <t xml:space="preserve">ABC Mart (undated), "経営理念・経営方針", https://www.abc-mart.co.jp/ir/keieirinen.html. Accessed 15 December 2020. </t>
  </si>
  <si>
    <t>ABC Mart (undated), "経営理念・経営方針", https://www.abc-mart.co.jp/ir/keieirinen.html. Accessed 15 December 2020.</t>
  </si>
  <si>
    <t>ABC-Mart (February 2020), "Factbook ABC-Mart, Inc. for the fiscal year ended February 29, 2020", https://www.abc-mart.co.jp/ir/pdf/2019/1902_factbook_eng.pdf</t>
  </si>
  <si>
    <t xml:space="preserve">(1) Not disclosed. [ABC-Mart discloses that its overseas (downstream?) consignment factories include China, Myanmar, Bangladesh, and Italy.] However, it does not provide the names and addresses of first-tier suppliers. 
Uyghur forced labor: The company also does not disclose whether it sources from the Xinjiang Uyghur Autonomous Region.
(4) Not disclosed. </t>
  </si>
  <si>
    <t>The company discloses that it implemented a Forced Labor and Migrant Worker Policy in 2019; however the policy does not seem to be disclosed.
(1) Not disclosed. American Eagle states that it has signed on to the American Apparel &amp; Footwear Association (AAFA) and Fair Labor Association (FLA) Apparel &amp; Footwear Industry Commitment to Responsible Recruitment, an initiative to address the risk of forced labor amongst migrant workers. It states that this includes a commitment to work with its suppliers to ensure that no worker pays for a job, that workers retain control of their travel documents and have freedom of movement, and that workers be informed of their basic terms of employment before departure. It states that the principles of the Industry Commitment to Responsible Recruitment will be incorporated into its supply chain policy and that it will periodically report on how the commitment is being incorporated into its Responsible Sourcing program policies and processes. However, it does not disclose how the Employer Pays principle is currently being implemented and recruitment fees are not addressed in its supplier code (the supplier code merely prohibits "collect[ion of] deposits at time of hire."]
(2) Not disclosed.</t>
  </si>
  <si>
    <t xml:space="preserve">American Eagle (17 November 2020), "A Message to Our Suppliers: Cotton &amp; Country of Origin Policy," https://www.aeo-inc.com/2020/11/17/a-message-to-our-suppliers-cotton-country-of-origin-policy/.
(1) American Eagle (undated), "California Transparency in Supply Chains Act/ UK Modern Slavery Act," https://www.aeo-inc.com/wp-content/uploads/2018/04/AEO-Joint-Statement.pdf. Accessed 28 April 2020, p. 3.
* American Eagle (updated January 2016), "Code of Conduct," https://www.aeo-inc.com/wp-content/uploads/2018/09/Code-of-Conduct-English.pdf. </t>
  </si>
  <si>
    <t>C(1) American Eagle (17 November 2020), "A Message to Our Suppliers: Cotton &amp; Country of Origin Policy," https://www.aeo-inc.com/2020/11/17/a-message-to-our-suppliers-cotton-country-of-origin-policy/.</t>
  </si>
  <si>
    <r>
      <t xml:space="preserve">(1) Marks and Spencer' supplier code, its "Global Sourcing Principles", states that “[s]uppliers must ensure that workers are not required to make deposits/ financial guarantees/ </t>
    </r>
    <r>
      <rPr>
        <b/>
        <sz val="11"/>
        <rFont val="Calibri"/>
        <family val="2"/>
        <scheme val="minor"/>
      </rPr>
      <t xml:space="preserve">payments </t>
    </r>
    <r>
      <rPr>
        <sz val="11"/>
        <rFont val="Calibri"/>
        <family val="2"/>
        <scheme val="minor"/>
      </rPr>
      <t>to</t>
    </r>
    <r>
      <rPr>
        <b/>
        <sz val="11"/>
        <rFont val="Calibri"/>
        <family val="2"/>
        <scheme val="minor"/>
      </rPr>
      <t xml:space="preserve"> </t>
    </r>
    <r>
      <rPr>
        <sz val="11"/>
        <rFont val="Calibri"/>
        <family val="2"/>
        <scheme val="minor"/>
      </rPr>
      <t xml:space="preserve">employers, labour providers or agencies </t>
    </r>
    <r>
      <rPr>
        <b/>
        <sz val="11"/>
        <rFont val="Calibri"/>
        <family val="2"/>
        <scheme val="minor"/>
      </rPr>
      <t>to obtain work</t>
    </r>
    <r>
      <rPr>
        <sz val="11"/>
        <rFont val="Calibri"/>
        <family val="2"/>
        <scheme val="minor"/>
      </rPr>
      <t xml:space="preserve">, and must not retain original copies of identity documents (such as passports, identity cards, etc.)." The code further states specifically in relation to labor agencies that suppliers “should have” a process in place to ensure that workers do not pay any form of recruitment fees. 
Further, the company discloses that it has "recently" joined the </t>
    </r>
    <r>
      <rPr>
        <b/>
        <sz val="11"/>
        <rFont val="Calibri"/>
        <family val="2"/>
        <scheme val="minor"/>
      </rPr>
      <t>Steering Committee</t>
    </r>
    <r>
      <rPr>
        <sz val="11"/>
        <rFont val="Calibri"/>
        <family val="2"/>
        <scheme val="minor"/>
      </rPr>
      <t xml:space="preserve"> of the </t>
    </r>
    <r>
      <rPr>
        <b/>
        <sz val="11"/>
        <rFont val="Calibri"/>
        <family val="2"/>
        <scheme val="minor"/>
      </rPr>
      <t>Leadership Group for Responsible Recruitment</t>
    </r>
    <r>
      <rPr>
        <sz val="11"/>
        <rFont val="Calibri"/>
        <family val="2"/>
        <scheme val="minor"/>
      </rPr>
      <t xml:space="preserve"> and its core membership. This includes a commitment to the Employer Pays Principle. However it does not appear to incorporate the Employer Pays Principle fully into a formal policy and does not otherwise provide in a policy that any fees paid should be repaid to workers.
(2) Not disclosed.</t>
    </r>
  </si>
  <si>
    <r>
      <t xml:space="preserve">(1) Next discloses its Migrant Labor Policy, which states that suppliers must have a written contract with a recruitment agency expressly stating that no fees should be paid by the worker to the recruitment agency or any other person/organization. The policy also states that suppliers must pay costs including recruitment fees, renewal fees, travel, or other costs associated with the recruiting and use of migrant workers. The company further reports that a supplier is required to ensure that monies are returned to workers if they have paid a fee to obtain employment. 
(2) The company's policy requires fees to be repaid to workers if they have been charged fees. 
</t>
    </r>
    <r>
      <rPr>
        <u/>
        <sz val="11"/>
        <rFont val="Calibri"/>
        <family val="2"/>
        <scheme val="minor"/>
      </rPr>
      <t>Prevention</t>
    </r>
    <r>
      <rPr>
        <sz val="11"/>
        <rFont val="Calibri"/>
        <family val="2"/>
        <scheme val="minor"/>
      </rPr>
      <t xml:space="preserve">: Next states that it “will carry out checks on their suppliers and factories… [and] on recruitment agencies in line with Code of Practice requirements and this Migrant Labour Policy.”
[The company notes that it worked with its NGO partner SAVE in India to train "agents who recruit workers for the mills on </t>
    </r>
    <r>
      <rPr>
        <b/>
        <sz val="11"/>
        <rFont val="Calibri"/>
        <family val="2"/>
        <scheme val="minor"/>
      </rPr>
      <t>effective</t>
    </r>
    <r>
      <rPr>
        <sz val="11"/>
        <rFont val="Calibri"/>
        <family val="2"/>
        <scheme val="minor"/>
      </rPr>
      <t xml:space="preserve"> recruitment practices and supporting them to develop a code of conduct for recruitment."]
No further details are disclosed.
</t>
    </r>
    <r>
      <rPr>
        <u/>
        <sz val="11"/>
        <rFont val="Calibri"/>
        <family val="2"/>
        <scheme val="minor"/>
      </rPr>
      <t>Remediation</t>
    </r>
    <r>
      <rPr>
        <sz val="11"/>
        <rFont val="Calibri"/>
        <family val="2"/>
        <scheme val="minor"/>
      </rPr>
      <t>: Not disclosed.</t>
    </r>
  </si>
  <si>
    <t>(1)-(2) *Next (May 2019), "Migrant Labour Policy", https://supplier.next.co.uk/Home/Download?FileName=BA_Next_Migrant_Labour_Policy_-_May_2019.pdf&amp;FileNameWithoutExtension=BA_Next_Migrant_Labour_Policy_-_May_2019&amp;Extension=.pdf&amp;DirectoryName=DA_Additional_Information&amp;DisplayFileName=Next%20Migrant%20Labour%20Policy%20-%20May%202019.
* Next, "Corporate Responsibility Report to January 2020", https://www.nextplc.co.uk/~/media/Files/N/Next-PLC-V2/documents/cr-reports/cr-2020.pdf, p. 11.</t>
  </si>
  <si>
    <t xml:space="preserve">(1)*Levi Strauss (28 March 2019), "UK Modern Slavery Act Statement", https://www.levistrauss.com/wp-content/uploads/2019/03/UK-Modern-Slavery-Act_2019.pdf, p. 2.
*Levi Strauss (November 2017), "2017 Sustainability Guidebook", https://www.levistrauss.com/wp-content/uploads/2019/02/Sustainability-Guidebook_UPDATE_Feb19.pdf, p. 30 &amp; 40.
*Levi Strauss (February 2019), "Labor Standards - Terms of Engagement", https://www.levistrauss.com/wp-content/uploads/2019/02/TOE_Feb2019.pdf, pp. 30 and 50. 
(2) *"Labor Standards - Terms of Engagement", p. 50.
* The New York Times (28 July 2020), "A Close Look at a Fashion Supply Chain Is Not Pretty", https://www.nytimes.com/2020/07/28/style/malaysia-forced-labor-garment-workers.html. Accessed 16 November 2020.  </t>
  </si>
  <si>
    <t>(1) Asics, "2018 Additional Disclosure," https://www.business-humanrights.org/sites/default/files/2018%20KTC%20AF%20Additional%20disclosure_Asics.pdf, pp. 6-7.
(2) Asics, "2018 Additional Disclosure," https://www.business-humanrights.org/sites/default/files/2018%20KTC%20AF%20Additional%20disclosure_Asics.pdf, p. 7.</t>
  </si>
  <si>
    <t>(1)-(3) Not disclosed.
(4) Skechers discloses that its staff responsible for auditing manufacturers receive training on forced labour.  
(5) Not disclosed.</t>
  </si>
  <si>
    <t>Skechers, “California Transparency in Supply Chains Act,” https://sh.skechers.com/skechers/new-site/california-transparency-supply-chains-act-12-28.pdf.</t>
  </si>
  <si>
    <t>(1) Not disclosed. The Fair Labor Association reports that Fast Retailing is engaging with ACT Cambodia to improve its understanding of “issues of fair compensation and collective bargaining.” It does not disclose further detail on the company's engagement with global or local unions to support freedom of association in its supply chains.  [ACT is based on an agreement between global brands and retailers and the global trade union federation IndustriALL on establishing freedom of association and collective bargaining within global value chains.]
(2) The company is a signatory to the Accord on Fire and Building Safety in Bangladesh, an independent, legally binding agreement between brands and trade unions designed to work towards a safe and healthy Bangladeshi Ready-Made Garment Industry. The agreement is focuses only on health and safety in Bangladesh, however. The company does not disclose agreements focused on improving freedom of association in other sourcing countries.
(3) Not disclosed.
(4) The company is a signatory to the 2018 Accord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It does not provide a second example covering different supply chain contexts of how it improved freedom of association and/or collective bargaining for its suppliers' workers.</t>
  </si>
  <si>
    <t>(2) Carter's, "Protecting Human Rights," https://www.carters.com/ensuring-human-rights.html. Accessed 17 February 2021.</t>
  </si>
  <si>
    <t>Key Data Points</t>
  </si>
  <si>
    <t>Supplier list</t>
  </si>
  <si>
    <r>
      <t>It states that it has a goal to procure all cotton from sustainable sources, including cotton that meets the Better Cotton Initiative, Fair Trade and Cotton Made in Africa standards, cotton sourced from the US and Australia, and recycled cot</t>
    </r>
    <r>
      <rPr>
        <sz val="11"/>
        <rFont val="Calibri"/>
        <family val="2"/>
        <scheme val="minor"/>
      </rPr>
      <t>ton by the end of 2025</t>
    </r>
    <r>
      <rPr>
        <sz val="11"/>
        <color theme="1"/>
        <rFont val="Calibri"/>
        <family val="2"/>
        <scheme val="minor"/>
      </rPr>
      <t xml:space="preserve">. [Better Cotton Initiative is an ISEAL full member, which requires farms to adhere to a set of Principles and Standards including the promotion of decent work according to the ILO core conventions. Fair Trade is an ISEAL full member, which requires producers and traders of cotton fibers to adhere to the principle of freedom from forced or compulsory labor.]
</t>
    </r>
    <r>
      <rPr>
        <sz val="11"/>
        <rFont val="Calibri"/>
        <family val="2"/>
        <scheme val="minor"/>
      </rPr>
      <t xml:space="preserve">
It does not report progress against any existing targets.</t>
    </r>
  </si>
  <si>
    <r>
      <rPr>
        <sz val="11"/>
        <rFont val="Calibri"/>
        <family val="2"/>
        <scheme val="minor"/>
      </rPr>
      <t>Gildan states that in 2017, it has set the target to to train all of its contrators on its Social and Sustainable Compliance Guidebook, which covers forced labor, by 2020. 
It states that in 2019, the guidebook was "launched" to selected contractors, and</t>
    </r>
    <r>
      <rPr>
        <sz val="11"/>
        <color theme="1"/>
        <rFont val="Calibri"/>
        <family val="2"/>
        <scheme val="minor"/>
      </rPr>
      <t xml:space="preserve"> states that due to COVID-19 it will continue with this training to a more limited degree in 2020, but also plans to extends the training in 2021.
</t>
    </r>
    <r>
      <rPr>
        <sz val="11"/>
        <rFont val="Calibri"/>
        <family val="2"/>
        <scheme val="minor"/>
      </rPr>
      <t>It also set the target in 2017 to "continue an open and constructive dialogue with
labour stakeholders, including unions, civil society organizations, and governments." It reports that in 2019, it collaborated with labour groups in Central America, Mexico, and Haiti to address issues such as freedom of association and  launched a  migrant worker survey in its contractor facilities to ensure that their hiring practices "are aligned to our Code of Conduct, t, as well as to the FLA and International Labour Organization (ILO) guidelines."</t>
    </r>
  </si>
  <si>
    <t>Data Points on Purchasing Practices</t>
  </si>
  <si>
    <t>Improvements of Freedom of Association</t>
  </si>
  <si>
    <t>Remedy for Supply Chain Workers</t>
  </si>
  <si>
    <t xml:space="preserve">Pou Chen, "CSR 2019 Report," https://www.pouchen.com/download/corp-governance/2019%20PCC%20CSR%20Report-EN.pdf, p. 2, 33, and 35. Accessed 4 November 2020. </t>
  </si>
  <si>
    <t>As a Participating Supplier of the Fair Labor Association (FLA), the company is required to establish standards that meet the FLA Workplace Code of Conduct, which includes the prohibition of forced labor.
Pou Chen discloses that it prohibits employment of any form of forced labor and will not employ labor involved in any form of human trafficking. It states that this includes prison labor, indentured labor, and bonded labor. 
Pou Chen discloses that it has signed the American Apparel &amp; Footwear Association and FLA's Responsible Recruitment commitment. As such the company is committing to work to eliminate conditions that can lead to forced labor such as worker-paid recruitment fees</t>
  </si>
  <si>
    <t>(1) The company discloses that it is a member of ACT (Action, Collaboration and Transformation), which is which is based on an agreement between global brands and retailers and the global trade union federation IndustriALL on establishing freedom of association and collective bargaining within global value chains. 
[Next states that its Code of Practice (supplier code) team has direct links with on-the-ground NGOs and trade unions "to broaden [its] understanding of root causes and sustainable solutions."]
(4) The company discloses that it is a member of the Accord on Fire and Building Safety in Bangladesh, an independent, legally binding agreement between brands and trade unions designed to work towards a safe and healthy Bangladeshi Ready-Made Garment Industry. The agreement is limited to health and safety issues in Bangladesh, however. The company does not disclose agreements focused on improving freedom of association in other sourcing countries.</t>
  </si>
  <si>
    <t>Next, "Corporate Responsibility Report to January 2020", https://www.nextplc.co.uk/~/media/Files/N/Next-PLC-V2/documents/cr-reports/cr-2020.pdf, pp. 6-9.</t>
  </si>
  <si>
    <t>(1) Asics states that it “engages with several unions worldwide,” including IndustriALL Global Union on its supply chain activities and that it participated in meetings organized by the Japanese industrial union UA ZENSEN “to update a key issue resolution.”  It also states that it has been a signatory of a freedom of association protocol in Indonesia since 2011 and that in 2018, it participated in a survey to monitor its implementation amongst its suppliers.
(2)-(4) Not disclosed.</t>
  </si>
  <si>
    <t>(1) Not disclosed. Hugo Boss states in its supplier code that “[a]ny costs that arise through the commissioning of third parties must not be passed on to the employee under any circumstances.” However, it does not prohibit worker-paid recruitment fees, costs, and charges, nor state that any fees paid should be reimbursed to the worker.
(2) Not disclosed.</t>
  </si>
  <si>
    <t>(1) The company's ethical trading code of conduct prohibits forced labor, child labor, and discrimination, and states that "workers, without distinction, have the right to join or form trade unions of their own choice and to bargain collectively." It states that where the right to free association and collective bargaining is restricted by law, "the employer facilitates, and does not hinder, the development of parallel means for independent and free association and bargaining." The code applies to "business associates" which includes but is not limited to "finished goods suppliers, raw material suppliers, non-stock suppliers, construction contractors, licensees and franchisees."
(2) Yes. Home &gt; Transparency in the Supply Chain and Modern Slavery Statements &gt; Ethical Trading Code of Conduct. 
(3) The company discloses that its code "is updated regularly in line with changes made by the Ethical Trading Initiative (ETI) and other relevant changes in legislation, such as the UK Modern Slavery Act." It states that it works with NGOs, trade unions, and ETI members on updates to its code. It also states that it "review[s] and update[s] the Principles on an annual basis" (the Principles refer to the company's human rights policies including the ethical trading code). The company's code states that it was reviewed in February 2021. 
(4) The company states that finished goods suppliers sign a letter confirming that they commit to the Principles (includes ethical trading code) and their responsibility to cascade the standards. In relation to its migrant worker policy, which forms part of the ethical trading code, it states that it recommunicated the policy to suppliers within the last year. The Principles are also included in the company's contracts with suppliers. 
(5) The company discloses that it has a Vendor Ownership Programme, which 15 vendors take part in. [The company's annual report states that 16 key supply chain partners are involved in the programme.]
In addition, the code applies to "business associates" which Burberry states includes but is not limited to "finished goods suppliers, raw material suppliers, non-stock suppliers, construction contractors, licensees and franchisees."</t>
  </si>
  <si>
    <t xml:space="preserve">*Burberry, "Burberry Ethical Trading Code of Conduct," https://www.burberryplc.com/content/dam/burberry/corporate/Responsibility/Responsibility_docs/Policies-and-Commitments-assets/Ethical%20Trading%20Code%20of%20Conduct_February%202021.pdf. Accessed 8 March 2021. 
*Burberry (May 2020), "Burberry Group plc statement," https://uk.burberry.com/legal-cookies/transparency-in-the-supply-chainmodern-slavery-statements/. Accessed 28 September 2020.
(3) Burberry (2018), "2018 Additional Disclosure," https://media.business-humanrights.org/media/documents/files/2018_KTC_AF_Additional_disclosure_-_Burberry.pdf. Accessed 1 October 2020. 
*Burberry, "Burberry Ethical Trading Code of Conduct."
(4) Burberry (May 2020), "Burberry Group plc statement."
(5) *Burberry, "Responsibility Strategy: Product," https://www.burberryplc.com/en/responsibility/responsibility-strategy/product.html. Accessed 29 September 2020. 
*Burberry (2020), "Annual Report," https://www.burberryplc.com/content/dam/burberry/corporate/oar/2020/pdf/Burberry_Annual_Report_2019-20%20-%20FINAL.pdf, p. 65. Accessed 1 October 2020. </t>
  </si>
  <si>
    <t>(1) *Pou Chen, "Supply chain management," https://www.pouchen.com/index.php/en/csr/supply_chain. Accessed 4 November 2020. 
*Pou Chen, "Implementation of Supplier Development in 2020," https://www.pouchen.com/download/corp-governance/2020%20Implementation%20of%20Supplier%20Development-EN.pdf. Accessed 10 March 2021. 
*Pou Chen, "Code of Conduct," https://www.pouchen.com/download/corp-governance/00.%20code%20of%20conduct.pdf. Accessed 9 November 2020.
*Pou Chen (2021), "Additional Disclosure," https://knowthechain.org/wp-content/uploads/2021-02-Disclosure-KnowTheChain-AF-Benchmark_Pou-Chen.pdf. Accessed 10 March 2021. 
(4) *Pou Chen, "Implementation of Supplier Development in 2020," p. 3.</t>
  </si>
  <si>
    <t xml:space="preserve">(1) The company discloses its Standards for Suppliers and states that they apply to anyone supplying product to Walmart for resale and any agents they use. The standards prohibit forced labor, child labor, and discrimination. However, the standards limit the right to freedom of association and collective bargaining to conformance with applicable law only. 
(2) Yes [Home &gt; Our Company &gt; Suppliers: Minimum Requirements &gt; Standards for Suppliers] 
(3) The company states that "[its] standards and policies are regularly reviewed by [its] governance team" and that responsible sourcing policies were reviewed or updated more than twelve times in financial year 2019. In its 2021 additional disclosure the company states that the Standards for Suppliers is reviewed and updated regularly. However the Standards for Suppliers do not have a version number and are undated.
(4) The company states that its standards for suppliers are included in supplier agreements. It also reports that its responsible sourcing teams conduct onboarding training for suppliers on responsible sourcing. 
(5) Walmart's standards for suppliers state that "suppliers are responsible for compliance with these standards throughout their operations and throughout the entire product supply chain." </t>
  </si>
  <si>
    <t xml:space="preserve">Walmart, "Standards for Suppliers," https://corporate.walmart.com/media-library/document/standards-for-suppliers-english/_proxyDocument?id=0000015c-e70f-d3b4-a57e-ff4f3f510000. Accessed 9 March 2021. 
(3-4) Walmart, "Using our size and scale for positive change," https://corporate.walmart.com/responsible-sourcing/using-our-size-and-scale-for-positive-change. Accessed 27 October 2020.
*Walmart (2021), "Additional Disclosure," https://knowthechain.org/wp-content/uploads/2021-02-KTC-AF-Benchmark-Research_Additional-Disclosure_Walmart.xlsx. Accessed 9 March 2021. 
</t>
  </si>
  <si>
    <t xml:space="preserve">(1) The company discloses the parties responsible for relevant supply chain policies at multiple levels of the business. It reports that its supply chain and responsibility teams monitor its policies including the supplier code of conduct. Burberry states that it has a global responsibility team "consisting of 36 specialists in key locations globally." It also states "targets relating to working conditions in the supply chain are owned by our supply chain and relevant sourcing teams." It reports that "Ethical Trading teams based in London, Florence, Hong Kong and Tokyo visit supply chain partners on a regular basis."
The company discloses that the "Vice President of Corporate Responsibility reports to the Chief Executive Officer and is responsible for overseeing human rights in our supply chain" including supply chain policies that address forced labor.
Burberry discloses that its Sustainability Steering Group reviews ethical trading targets, which is "chaired by Burberry’s Chief Executive Officer, and attended by the Chief Operating and Financial Officer, Chief Merchandising Officer, Chief Supply Chain Officer, Chief People Officer, Senior Vice President of Strategy and Vice President of Corporate Responsibility."
 The company also discloses that "policies relating to human rights are reviewed and approved by the company's Ethics Committee." 
(2) Burberry states that the Ethics Committee reports to the Risk Committee, including on labor or human rights risks that have been identified, which reports to the Audit Committee at board level. In its 2021 additional disclosure the company states that the Risk Committee meets three times a year. 
It also states that the audit committee is chaired by an independent non-executive member of the board.
No further detail is disclosed. </t>
  </si>
  <si>
    <t xml:space="preserve">(1) *Burberry (May 2020), "Burberry Group plc statement," https://uk.burberry.com/legal-cookies/transparency-in-the-supply-chainmodern-slavery-statements/. Accessed 28 September 2020.
*Burberry, "Human Rights," https://www.burberryplc.com/content/burberry/corporate/en/responsibility/focus-areas/company/human_rights.html. Accessed 28 September 2020.  
 *Burberry, "Responsibility Strategy: Product," https://www.burberryplc.com/en/responsibility/responsibility-strategy/product.html. Accessed 29 September 2020. 
*Burberry (2021), "Additional Disclosure," https://knowthechain.org/wp-content/uploads/2021-02-KnowTheChain-Apparel-Footwear-Benchmark-Burberry.pdf, p. 2. Accessed 8 March 2021. 
(2) *Burberry, "Human Rights." 
*Burberry (2018), "2018 Additional Disclosure," https://media.business-humanrights.org/media/documents/files/2018_KTC_AF_Additional_disclosure_-_Burberry.pdf. Accessed 1 October 2020. </t>
  </si>
  <si>
    <t xml:space="preserve">*Fair Labor Association (June 2018), "Pou Chen Group Assessment for Accreditation," https://www.fairlabor.org/sites/default/files/documents/reports/pou_chen_accreditation_assessment_june_2018.pdf, p. 22. Accessed 4 November 2020. 
*Pou Chen, "CSR 2019 Report," https://www.pouchen.com/download/corp-governance/2019%20PCC%20CSR%20Report-EN.pdf, p. 19. Accessed 4 November 2020. 
*Pou Chen (2021), "Additional Disclosure," https://knowthechain.org/wp-content/uploads/2021-02-Disclosure-KnowTheChain-AF-Benchmark_Pou-Chen.pdf, p. 2. Accessed 10 March 2021. </t>
  </si>
  <si>
    <t>(1) *Walmart, "2020 Environmental, Social and Governance Report," https://cdn.corporate.walmart.com/90/0b/22715fd34947927eed86a72c788e/walmart-esg-report-2020.pdf, p. 66 and 51, 52. Accessed 27 October 2020.
*Walmart (2021), "Additional Disclosure," https://knowthechain.org/wp-content/uploads/2021-02-KTC-AF-Benchmark-Research_Additional-Disclosure_Walmart.xlsx. Accessed 9 March 2021. 
(2) Walmart, "Our responsible sourcing journey," https://corporate.walmart.com/responsible-sourcing/our-responsible-sourcing-journey. Accessed 27 October 2020.</t>
  </si>
  <si>
    <r>
      <t xml:space="preserve">(1) Burberry discloses "All Burberry employees are introduced to Burberry’s responsibility policies and programmes during their induction training to ensure a general understanding of Burberry’s responsibilities in this area." The company's responsibility policies includes the ethical trading code of conduct. It also states that training on the "risks of forced labour and human trafficking is conducted each year and is delivered to all relevant decision-makers and key employee groups who interact with Burberry’s supply chain networks."
It states it has also developed targeted training with the consultancy Impactt which is delivered to employees with supply chain responsibilities. It states the training focuses on "risk areas, likely indications of human rights abuses (including instances of modern slavery) and possible actions to take if an incident of modern slavery is identified."
The company further states that 168 employees were trained on modern slavery in 2020/21.
(2) The company states that it has trained its finished good suppliers, their key sub-contractors, and key raw material suppliers on identifying modern slavery, and "building systems to prevent the occurrence of modern slavery."
In its 2017 modern slavery statement, the company reports that training on modern slavery for its suppliers covered "finished goods vendors manufacturing 72% of [its] products [and that] Initially, this training has been provided to key finished goods and raw material suppliers." </t>
    </r>
    <r>
      <rPr>
        <sz val="11"/>
        <color rgb="FFFF0000"/>
        <rFont val="Calibri (Body)"/>
      </rPr>
      <t xml:space="preserve"> </t>
    </r>
    <r>
      <rPr>
        <sz val="11"/>
        <rFont val="Calibri"/>
        <family val="2"/>
        <scheme val="minor"/>
      </rPr>
      <t xml:space="preserve">
However, the company does not disclose the percentage of first-tier suppliers trained.</t>
    </r>
    <r>
      <rPr>
        <sz val="11"/>
        <color rgb="FFFF0000"/>
        <rFont val="Calibri"/>
        <family val="2"/>
        <scheme val="minor"/>
      </rPr>
      <t xml:space="preserve"> 
</t>
    </r>
    <r>
      <rPr>
        <sz val="11"/>
        <rFont val="Calibri"/>
        <family val="2"/>
        <scheme val="minor"/>
      </rPr>
      <t xml:space="preserve">
(3) See (2). 
The company also reports that modern slavery training designed in 2016/17 which required suppliers to "develop and implement plans around the recruitment and ongoing management of workers to reduce the risk of modern slavery in their operations and supply chain." It states training was given to key finished goods and raw material suppliers, third-party labor contractors and suppliers in high-risk sectors.</t>
    </r>
  </si>
  <si>
    <t xml:space="preserve">(1-3) *Burberry (May 2020), "Burberry Group plc statement," https://uk.burberry.com/legal-cookies/transparency-in-the-supply-chainmodern-slavery-statements/. Accessed 28 September 2020.
*Burberry (2021), "Additional Disclosure," https://knowthechain.org/wp-content/uploads/2021-02-KnowTheChain-Apparel-Footwear-Benchmark-Burberry.pdf, p. 3. Accessed 8 March 2021. 
(2) Burberry (May 2017), "Burberry Group plc statement," https://www.burberryplc.com/content/dam/burberry/corporate/Responsibility/Responsibility_docs/Policies_statements/Policies/Updated_Policies/Modern%20Slavery%20-%20California%20Statement%202017.pdf, p. 4. Accessed 1 October 2020. </t>
  </si>
  <si>
    <t xml:space="preserve">(1) As a Participating Supplier of the Fair Labor Association (FLA), the company is required to ensure that staff training is provided on the company’s commitment to standards, which must prohibit forced labor. 
In its 2021 additional disclosure, Pou Chen states that "23 supervisors and colleagues from the Groups procurement department and human rights management team" joined training on risks and policies that address forced labor and human trafficking.
(2) Pou Chen reports in its 2021 additional disclosure that it has held a human rights compliance meeting where training was provided to suppliers on risks and policies that address forced labor. It states "a total of 25 high-risk suppliers and 34 managements of suppliers...participated."
The company also states that "304 cooperative suppliers and 9 new suppliers have participated in the training sessions of the Group's Code of Conduct." 
It does not disclose the percentage of first-tier suppliers trained. 
(3) Not disclosed. </t>
  </si>
  <si>
    <t xml:space="preserve">(1) *Pou Chen, "CSR 2019 Report," https://www.pouchen.com/download/corp-governance/2019%20PCC%20CSR%20Report-EN.pdf, p. 2 and 15. Accessed 4 November 2020. 
*Pou Chen (2021), "Additional Disclosure," https://knowthechain.org/wp-content/uploads/2021-02-Disclosure-KnowTheChain-AF-Benchmark_Pou-Chen.pdf, p. 3. Accessed 10 March 2021. 
(2) *Pou Chen (2021), "Additional Disclosure," p. 2.
*Pou Chen, "Implementation of Supplier Sustainability Management in 2020," https://www.pouchen.com/download/corp-governance/2020%20Implementation%20of%20Supplier%20Sustainability%20Management-EN.pdf, p. 2. Accessed 10 March 2021. </t>
  </si>
  <si>
    <t xml:space="preserve">(1) Walmart, "Using our size and scale for positive change," https://corporate.walmart.com/responsible-sourcing/using-our-size-and-scale-for-positive-change. Accessed 27 October 2020.
(2) *Walmart, "2020 Environmental, Social and Governance Report," https://cdn.corporate.walmart.com/90/0b/22715fd34947927eed86a72c788e/walmart-esg-report-2020.pdf, p. 96. Accessed 27 October 2020.
*Walmart, "Fostering worker dignity and safety," https://corporate.walmart.com/responsible-sourcing/fostering-worker-dignity-and-safety. Accessed 28 October 2020. 
*Walmart (2021), "Additional Disclosure," https://knowthechain.org/wp-content/uploads/2021-02-KTC-AF-Benchmark-Research_Additional-Disclosure_Walmart.xlsx. Accessed 9 March 2021. 
</t>
  </si>
  <si>
    <t>(1)  *Amazon (2020), "Modern day slavery statement," https://d39w7f4ix9f5s9.cloudfront.net/14/0d/f9913702400ab91704c0bf5b6f9a/amazon-modern-slavery-statement-september-2020-final-17sept2020.pdf, p. 10-11. Accessed 11 March 2021. 
(2) *Amazon (September 2020), "All in: Staying the Course on Our Commitment to Sustainability," https://sustainability.aboutamazon.com/pdfBuilderDownload?name=sustainability-all-in-september-2020, p. 77. Accessed 5 October 2020. 
 *Amazon (2020), "Modern day slavery statement," pp. 10-11.</t>
  </si>
  <si>
    <t>(1) Not disclosed. 
Uyghur forced labor: the company does not disclose how it works with relevant groups to prevent and remediate Uyghur forced labor, such as exiled Uyghur groups or the Coalition to End Uyghur Forced Labor.
(2) Pou Chen discloses that it is a supplier member of the Fair Labor Association and became accredited in June 2018. However, the company disclose active engagement on forced labor as part of this or another initiative.
The company also states that it has signed the FLA and AAFA Commitment to Responsible Recruitment but does not disclose how it is actively engaging on forced labor as part of this. (See 1.1)</t>
  </si>
  <si>
    <t xml:space="preserve">*Pou Chen, "CSR 2019 Report," https://www.pouchen.com/download/corp-governance/2019%20PCC%20CSR%20Report-EN.pdf, p. 2. Accessed 4 November 2020. 
*Pou Chen (2021), "Additional Disclosure," https://knowthechain.org/wp-content/uploads/2021-02-Disclosure-KnowTheChain-AF-Benchmark_Pou-Chen.pdf, p. 3. Accessed 10 March 2021. </t>
  </si>
  <si>
    <t xml:space="preserve">*Walmart, "Fostering worker dignity and safety," https://corporate.walmart.com/responsible-sourcing/fostering-worker-dignity-and-safety. Accessed 27 October 2020.
*Walmart (2021), "Additional Disclosure," https://knowthechain.org/wp-content/uploads/2021-02-KTC-AF-Benchmark-Research_Additional-Disclosure_Walmart.xlsx. Accessed 9 March 2021. </t>
  </si>
  <si>
    <t xml:space="preserve">*Burberry (May 2020), "Burberry Group plc statement," https://uk.burberry.com/legal-cookies/transparency-in-the-supply-chainmodern-slavery-statements/. Accessed 28 September 2020. 
(1) *Burberry (2021), "Additional Disclosure," https://knowthechain.org/wp-content/uploads/2021-02-KnowTheChain-Apparel-Footwear-Benchmark-Burberry.pdf, p. 3. Accessed 8 March 2021. 
(3) *Burberry, "Cotton," https://www.burberryplc.com/en/responsibility/focus-areas/product/cotton.html. Accessed 8 March 2021.
*Burberry, "Cashmere," https://www.burberryplc.com/en/responsibility/focus-areas/product/cashmere.html. Accessed 8 March 2021.
 *Burberry (2021), "Additional Disclosure," p. 5.
(4) *Burberry, "Responsibility Strategy: Product," https://www.burberryplc.com/en/responsibility/responsibility-strategy/product.html. Accessed 17 November 2020. </t>
  </si>
  <si>
    <t xml:space="preserve">The company states that its supplier categories are material suppliers, footwear manufacturing equipment suppliers, engineering contractors and service outsourcers. 
(1) Not disclosed. Pou Chen discloses the distribution of where it's suppliers are located: 24.8% Taiwan, 24.2% Vietnam, 24.1% China, 8.3% Indonesia, 7.6% Hong Kong, and 11% "others."  
In its 2021 additional disclosure, the company states that it has factories and suppliers "all over the world in China, Indonesia, Vietnam, Cambodia, Bangladesh and Myanmar."
The company discloses sourcing from China but does not disclose whether this includes the Xinjiang Uyghur Autonomous Region. It does not disclose a supplier list with supplier names and addresses, nor a full list of sourcing countries of where its suppliers are located. 
[The company also states "the group recently disclosed the owned shoe factories information on...Open Apparel Registry." It also states that it "cooperate[s] with suppliers to disclose the supplier information."] 
(2) Not disclosed. The company also does not disclose whether its suppliers source from the Xinjiang Uyghur Autonomous Region. 
(3) Not disclosed. The company also does not disclose whether its raw materials originate from the Xinjiang Uyghur Autonomous Region. See (1)
(4) Not disclosed. </t>
  </si>
  <si>
    <t xml:space="preserve">*Pou Chen, "CSR 2019 Report," https://www.pouchen.com/download/corp-governance/2019%20PCC%20CSR%20Report-EN.pdf, pp. 66-67. Accessed 4 November 2020. 
*Pou Chen (2021), "Additional Disclosure," https://knowthechain.org/wp-content/uploads/2021-02-Disclosure-KnowTheChain-AF-Benchmark_Pou-Chen.pdf, p. 4. Accessed 10 March 2021. 
*Pou Chen (19 February 2021), "Factory and Supplier List of Pou Chen Group - Traceability and Supply Chain Transparency," https://www.pouchen.com/index.php/en/csr/csr_news/58-csr_2021/817-pcc-csr-news-210219-en. Accessed 10 March 2021. </t>
  </si>
  <si>
    <t xml:space="preserve">(1) Not disclosed. Walmart states that "due to proprietary information and confidentiality restrictions, we are unable to disclose supplier or facility lists to the public." 
The company does not disclose whether it sources from Xinjiang.
(2) Not disclosed.
The company does not disclose whether its suppliers source from Xinjiang.
(3) Not disclosed. 
The company does not disclose whether its raw materials originate from Xinjiang. 
(4) Not disclosed. </t>
  </si>
  <si>
    <t>(1) Not disclosed.
Pou Chen refers to its audit compliance requirements but does not disclose a human rights risk assessment conducted on its supply chains. 
(2) Not disclosed. The company does not disclose whether it identified risks of Uyghur forced labor in its supply chains.</t>
  </si>
  <si>
    <t xml:space="preserve">*Pou Chen (2021), "Additional Disclosure," https://knowthechain.org/wp-content/uploads/2021-02-Disclosure-KnowTheChain-AF-Benchmark_Pou-Chen.pdf, p. 4. Accessed 10 March 2021. </t>
  </si>
  <si>
    <t>(1) *Burberry, "Responsible Sourcing Policy," https://www.burberryplc.com/content/dam/burberry/corporate/Responsibility/Responsibility_docs/Policies_statements/Policies/Responsible%20Sourcing%20Policy%20-%20website%20version%20(10.09.19).pdf. Accessed 29 September 2020. 
*Burberry, "Creating tomorrow's heritage," https://www.burberryplc.com/en/responsibility/creating-tomorrows-heritage.html. Accessed 1 October 2020. 
*Burberry (May 2020), "Burberry Group plc statement," https://uk.burberry.com/legal-cookies/transparency-in-the-supply-chainmodern-slavery-statements/. Accessed 28 September 2020. 
*Burberry (2018), "2018 Additional Disclosure," https://media.business-humanrights.org/media/documents/files/2018_KTC_AF_Additional_disclosure_-_Burberry.pdf. Accessed 1 October 2020. 
*Burberry (2021), "Additional Disclosure," https://knowthechain.org/wp-content/uploads/2021-02-KnowTheChain-Apparel-Footwear-Benchmark-Burberry.pdf, p. 5. Accessed 8 March 2021. 
(2) *Burberry (May 2020), "Burberry Group plc statement."
*Burberry (2020), "Advanced Communication on Progress," https://www.burberryplc.com/content/dam/burberry/corporate/Responsibility/Responsibility_docs/Policies-and-Commitments-assets/Burberry%20UN%20Global%20Compact%202020.pdf,  p. 4. 
*Burberry (2021), "Additional Disclosure," p. 5.
(4) *Burberry (May 2020), "Burberry Group plc statement."
* Burberry, "Business &amp; Human Rights Resource Centre – COVID-19 Questions," https://media.business-humanrights.org/media/documents/files/documents/Burberry_BHRC_Responses_-_Covid-_19.pdf. Accessed 8 March 2021.</t>
  </si>
  <si>
    <t>(1) *Pou Chen (2021), "Additional Disclosure," https://knowthechain.org/wp-content/uploads/2021-02-Disclosure-KnowTheChain-AF-Benchmark_Pou-Chen.pdf, p. 5. Accessed 10 March 2021. 
*Pou Chen, "CSR 2019 Report," https://www.pouchen.com/download/corp-governance/2019%20PCC%20CSR%20Report-EN.pdf, p. 2. Accessed 4 November 2020. 
(3) *Pou Chen (2021), "Additional Disclosure," p. 5.</t>
  </si>
  <si>
    <r>
      <t xml:space="preserve">(1) Burberry states that before any new supplier is approved, "they are risk assessed for social compliance and any indication of forced, bonded or trafficked labour." It states that if geographical risk or vulnerable groups are identified, a full audit will be carried out. It reports that remediation plans are reviewed before deciding if the supplier is approved or not.
In addition, in relation to finished goods suppliers, it states that it assesses compliance with the Principles and its responsibility team must be satisfied that the supplier will uphold the Principles before giving approval for production. 
Burberry discloses its ethical trade monitoring results year-on-year from FY2017 until FY 2020. It shows the percentage of suppliers rejected, the percentage accepted with improvements, and the percentage deemed satisfactory. However, it is not clear that this refers to supplier selection audits (rather than ongoing audits of existing suppliers).
[The company previously disclosed the outcomes of supplier selection for FY2016 but this data is too old to fall within the research timeframe.]
(2) The company discloses that "Business Associates are not authorised to sub-contract any part of their business related to the production of goods or services they provide either directly or indirectly to Burberry without the prior written consent and approval of Burberry." It states that where unauthorized sub-contracting has taken place, "all production and raw materials </t>
    </r>
    <r>
      <rPr>
        <b/>
        <sz val="11"/>
        <rFont val="Calibri"/>
        <family val="2"/>
        <scheme val="minor"/>
      </rPr>
      <t>should be</t>
    </r>
    <r>
      <rPr>
        <sz val="11"/>
        <rFont val="Calibri"/>
        <family val="2"/>
        <scheme val="minor"/>
      </rPr>
      <t xml:space="preserve"> immediately removed."</t>
    </r>
    <r>
      <rPr>
        <sz val="11"/>
        <color rgb="FFFF0000"/>
        <rFont val="Calibri (Body)"/>
      </rPr>
      <t xml:space="preserve"> </t>
    </r>
    <r>
      <rPr>
        <sz val="11"/>
        <rFont val="Calibri"/>
        <family val="2"/>
        <scheme val="minor"/>
      </rPr>
      <t xml:space="preserve">It does not report on the outcomes of this process in practice. </t>
    </r>
  </si>
  <si>
    <t xml:space="preserve">(1) *Burberry (May 2020), "Burberry Group plc statement," https://uk.burberry.com/legal-cookies/transparency-in-the-supply-chainmodern-slavery-statements/. Accessed 28 September 2020. 
*Burberry (2021), "Additional Disclosure," https://knowthechain.org/wp-content/uploads/2021-02-KnowTheChain-Apparel-Footwear-Benchmark-Burberry.pdf, p. 7. Accessed 8 March 2021. 
(2) *Burberry, "Burberry Ethical Trading Code of Conduct," https://www.burberryplc.com/content/dam/burberry/corporate/Responsibility/Responsibility_docs/Policies-and-Commitments-assets/Ethical%20Trading%20Code%20of%20Conduct_February%202021.pdf. Accessed 8 March 2021. 
*Burberry, "Burberry Partner Non-Compliance Policy," https://www.burberryplc.com/content/dam/burberry/corporate/Responsibility/Responsibility_docs/Policies_statements/Policies/Updated_Policies/RESPONSIBLE%20BUSINESS%20PRINCIPLES%20-%204.%20Burberry%20Partner%20Non-Compliance%20Policy.pdf. Accessed 29 September 2020. </t>
  </si>
  <si>
    <t xml:space="preserve">(1) It states that suppliers must fill out self-assessment forms and that survey items include the code of conduct. The company's code of conduct prohibits forced labor.  Pou Chen states that it selects new suppliers on quality and environmental standards, and states that new suppliers undergo additional evaluation which includes assessment of the code of conduct. It states that it conducts on-site visits and "after completing the two procedures of self-assessment and sampling on-site visits, it is then decided whether [the supplier will] be included as a supplier of Pou Chen."
The company does not disclose the outcomes of this process. 
[Pou Chen further discloses that it conducts "on-site field visits for new suppliers every year. After completing the two procedures of self-assessment form and sampling on-site visit to the plant, it is then decided whether to be included as a supplier of Pou Chen." However it is unclear whether the audits include an assessment of forced labor risks.
It discloses that audits are conducted against sustainable development management. It discloses the categories assessed under each topic, which do not include forced labor.]
(2) Not disclosed. </t>
  </si>
  <si>
    <t>*Pou Chen, "Supply Chain Management," https://www.pouchen.com/index.php/en/supply-chain-management. Accessed 10 March 2021. 
*Pou Chen, "CSR 2019 Report," https://www.pouchen.com/download/corp-governance/2019%20PCC%20CSR%20Report-EN.pdf, pp. 67-69. Accessed 4 November 2020. 
*Pou Chen, "Code of Conduct," https://www.pouchen.com/download/corp-governance/00.%20code%20of%20conduct.pdf. Accessed 9 November 2020.</t>
  </si>
  <si>
    <r>
      <t xml:space="preserve">(1) Burberry states that its Responsible Business Principles are included in its contracts with business associates. The company states that its "supply chain activities have long been guided by our </t>
    </r>
    <r>
      <rPr>
        <b/>
        <sz val="11"/>
        <rFont val="Calibri"/>
        <family val="2"/>
        <scheme val="minor"/>
      </rPr>
      <t>Responsible Business Principles</t>
    </r>
    <r>
      <rPr>
        <sz val="11"/>
        <rFont val="Calibri"/>
        <family val="2"/>
        <scheme val="minor"/>
      </rPr>
      <t xml:space="preserve">, which include the </t>
    </r>
    <r>
      <rPr>
        <b/>
        <sz val="11"/>
        <rFont val="Calibri"/>
        <family val="2"/>
        <scheme val="minor"/>
      </rPr>
      <t>Burberry Ethical Trading Code of Conduct</t>
    </r>
    <r>
      <rPr>
        <sz val="11"/>
        <rFont val="Calibri"/>
        <family val="2"/>
        <scheme val="minor"/>
      </rPr>
      <t>, Migrant Worker and Homeworker Policy, and which are underpinned by the United Nations Universal Declaration of Human Rights, the Fundamental Conventions of the International Labour Organization and the Ethical Trading Initiative Base Code." It does not disclose the language of its contracts.
[The company also discloses that it has a letter of undertaking which suppliers are required to sign and states that it is a legal document. It tates that suppliers agree to comply with the supplier code in the letter of undertaking. However, it is not clear that this refers to contracts with suppliers.]
(2) Not disclosed. [The company discloses that 100% of suppliers are required to sign the letter of undertaking, but it is not clear that this refers to contracts with suppliers.]
(3) Not disclosed.</t>
    </r>
  </si>
  <si>
    <t xml:space="preserve">*Burberry (May 2020), "Burberry Group plc statement," https://uk.burberry.com/legal-cookies/transparency-in-the-supply-chainmodern-slavery-statements/. Accessed 28 September 2020. 
 *Burberry, "Responsibility Strategy: Product," https://www.burberryplc.com/en/responsibility/responsibility-strategy/product.html. Accessed 29 September 2020. 
*Burberry (2021), "Additional Disclosure," https://knowthechain.org/wp-content/uploads/2021-02-KnowTheChain-Apparel-Footwear-Benchmark-Burberry.pdf, p. 8. Accessed 8 March 2021. </t>
  </si>
  <si>
    <t xml:space="preserve">(1) The company states that its standards for suppliers are included in supplier agreements. However, the standards for suppliers limit freedom of association to conformance with applicable laws. Further, the contract language is not disclosed.
(2) Not disclosed. Walmart states that "a signed supplier agreement, acceptance of a purchase order, and/or provision of merchandise to Walmart constitutes acceptance of these Standards" but does not disclose a percentage of suppliers' contracts which include these standards. 
(3) Not disclosed. 
The company states that suppliers are responsible for compliance with the Standards through the process of providing products to Walmart, including their suppliers and subcontractors. However it does not disclose that suppliers are required to integrate compliance with the Standards into their contracts with their own suppliers. </t>
  </si>
  <si>
    <t xml:space="preserve">*Walmart, "Using our size and scale for positive change," https://corporate.walmart.com/responsible-sourcing/using-our-size-and-scale-for-positive-change. Accessed 27 October 2020.
*Walmart, "Standards for Suppliers," https://corporate.walmart.com/media-library/document/standards-for-suppliers-english/_proxyDocument?id=0000015c-e70f-d3b4-a57e-ff4f3f510000. Accessed 9 March 2021. 
*Walmart (2021), "Additional Disclosure," https://knowthechain.org/wp-content/uploads/2021-02-KTC-AF-Benchmark-Research_Additional-Disclosure_Walmart.xlsx. Accessed 9 March 2021. </t>
  </si>
  <si>
    <t xml:space="preserve">*Burberry, "Burberry Ethical Trading Code of Conduct," https://www.burberryplc.com/content/dam/burberry/corporate/Responsibility/Responsibility_docs/Policies-and-Commitments-assets/Ethical%20Trading%20Code%20of%20Conduct_February%202021.pdf. Accessed 8 March 2021. 
*Burberry, "Migrant Worker Policy," https://www.burberryplc.com/content/dam/burberry/corporate/Responsibility/Responsibility_docs/Policies_statements/Policies/Updated_Policies/BURBERRY%20MIGRANT%20WORKER%20POLICY.pdf. Accessed 8 March 2021. </t>
  </si>
  <si>
    <t>(1) Not disclosed. 
(2) Walmart's standards for suppliers state that suppliers should hold "your agents and any labor brokers and recruiters you use to the same standards." The company's standards for suppliers address discrimination, child labor and forced labor, but limit the rights to freedom of association and collective bargaining to local law.
(3) The company is a member of the Leadership Group on Responsible Recruitment, and as such is required to map supply chains for recruitment risk. However, the company does not disclose information about the recruitment agencies in its supply chains or any related risks identified.</t>
  </si>
  <si>
    <t xml:space="preserve">*Walmart, "Standards for Suppliers," https://corporate.walmart.com/media-library/document/standards-for-suppliers-english/_proxyDocument?id=0000015c-e70f-d3b4-a57e-ff4f3f510000. Accessed 9 March 2021. </t>
  </si>
  <si>
    <t xml:space="preserve">(1) *Burberry, "Burberry Ethical Trading Code of Conduct," https://www.burberryplc.com/content/dam/burberry/corporate/Responsibility/Responsibility_docs/Policies-and-Commitments-assets/Ethical%20Trading%20Code%20of%20Conduct_February%202021.pdf. Accessed 8 March 2021. 
*Burberry, "Migrant Worker Policy," https://www.burberryplc.com/content/dam/burberry/corporate/Responsibility/Responsibility_docs/Policies_statements/Policies/Updated_Policies/BURBERRY%20MIGRANT%20WORKER%20POLICY.pdf. Accessed 8 March 2021. 
(2) Burberry (May 2020), "Burberry Group plc statement," https://uk.burberry.com/legal-cookies/transparency-in-the-supply-chainmodern-slavery-statements/. Accessed 28 September 2020. </t>
  </si>
  <si>
    <t xml:space="preserve">(1) Not disclosed. Pou Chen discloses that it has signed the American Apparel &amp; Footwear Association and FLA's Responsible Recruitment commitment which includes that no employee pays for a job. It states that it implements this into its daily operations "to ensure that no forced labor will happen in Pou Chen production sites." The company states that it has since established its Guidelines on employment standards to suppliers which state that no workers in its supply chains pay for a job, including recruitment fees and related costs, and that fees must be repaid to workers if charged. However, the policy is not publicly disclosed.  
(2) Not disclosed. </t>
  </si>
  <si>
    <t xml:space="preserve">*Pou Chen, "CSR 2019 Report," https://www.pouchen.com/download/corp-governance/2019%20PCC%20CSR%20Report-EN.pdf, p. 33. Accessed 4 November 2020. 
*Pou Chen (2021), "Additional Disclosure," https://knowthechain.org/wp-content/uploads/2021-02-Disclosure-KnowTheChain-AF-Benchmark_Pou-Chen.pdf, p. 6. Accessed 10 March 2021. </t>
  </si>
  <si>
    <t>*Walmart, "Standards for Suppliers," https://corporate.walmart.com/media-library/document/standards-for-suppliers-english/_proxyDocument?id=0000015c-e70f-d3b4-a57e-ff4f3f510000. Accessed 9 March 2021. 
*Walmart, "Statement of Principles on Responsible Recruitment in Global Supply Chains," https://corporate.walmart.com/media-library/document/responsible-recruitment-statement-of-principles/_proxyDocument?id=00000168-cf0d-d9f9-a7f8-df6d1b500001. Accessed 27 October 2020.</t>
  </si>
  <si>
    <t xml:space="preserve">(1) In its 2021 additional disclosure, Burberry states that all ethical audits in its supply chains cover "employment and, where relevant, recruitment agencies" and that agents are assessed against the standards of the ethical trading code and migrant worker policy. The company does not disclose evidence that such audits are undertaken, such as the number or percentage of agencies audited, summary of audit outcomes, or details on progress made over time.
(2) Burberry states that it has been working with the NGO Issara Institute and two suppliers on "developing an ethical recruitment route for workers in the future." 
The company discloses that as a result of its human rights impact assessment it has implemented action plans including mapping recruitment journeys in "identified hotspots." 
In its 2017 modern slavery statement the company reports that it provided training to suppliers and labor agents, where participants were asked to implement plans around recruitment and management of workers to reduce forced labor risks. </t>
  </si>
  <si>
    <t xml:space="preserve">(1) *Burberry (2021), "Additional Disclosure," https://knowthechain.org/wp-content/uploads/2021-02-KnowTheChain-Apparel-Footwear-Benchmark-Burberry.pdf, p. 10. Accessed 8 March 2021. 
(2) *Burberry (May 2020), "Burberry Group plc statement," https://uk.burberry.com/legal-cookies/transparency-in-the-supply-chainmodern-slavery-statements/. Accessed 28 September 2020. 
*Burberry (May 2017), "Burberry Group plc statement," https://www.burberryplc.com/content/dam/burberry/corporate/Responsibility/Responsibility_docs/Policies_statements/Policies/Updated_Policies/Modern%20Slavery%20-%20California%20Statement%202017.pdf, p. 4. Accessed 1 October 2020. </t>
  </si>
  <si>
    <r>
      <t>(1) The company is a member of the Leadership Group on Responsible Recruitment, and as such is required to audit recruitment agencies in its supply chain. 
Walmart's Standards for Suppliers state that suppliers should hold agents, labor brokers and recruiters to the standards in the code. In its 2021 additional disclosure, the company states it monitors for compliance with these standards.
However it does not disclose evidence that audits of labor agencies have been undertaken: such as the number or percentage of agencies audited, or a summary of audit outcomes. 
(2) The company is a member of the</t>
    </r>
    <r>
      <rPr>
        <b/>
        <sz val="11"/>
        <rFont val="Calibri"/>
        <family val="2"/>
        <scheme val="minor"/>
      </rPr>
      <t xml:space="preserve"> Leadership Group on Responsible Recruitment</t>
    </r>
    <r>
      <rPr>
        <sz val="11"/>
        <rFont val="Calibri"/>
        <family val="2"/>
        <scheme val="minor"/>
      </rPr>
      <t>, and as such is required to brief suppliers and offer guidance and training for hiring managers on the Employer Pays Principle, share tools and guidance in the Responsible Recruitment Resource Bank, and promote the Employer Pays Principle within its sector.
Additionally, Walmart's statement of principles on recruitment states "when utilizing labor agents, use agents that adhere to the Employer Pays Principle" with a view to increasing demand for agents that use responsible recruitment.
Walmart reports that it engaged the</t>
    </r>
    <r>
      <rPr>
        <b/>
        <sz val="11"/>
        <rFont val="Calibri"/>
        <family val="2"/>
        <scheme val="minor"/>
      </rPr>
      <t xml:space="preserve"> IOM </t>
    </r>
    <r>
      <rPr>
        <sz val="11"/>
        <rFont val="Calibri"/>
        <family val="2"/>
        <scheme val="minor"/>
      </rPr>
      <t xml:space="preserve">to "understand the scope and scale of migrant labor in Walmart's supply chains in Thailand and Malaysia." It states that the project delivered training on responsible recruitment practices and how to improve recruitment process of migrant workers to for suppliers and their recruiters. 
The company discloses that in December 2018 it hosted a Forced Labor Forum which brought together "50 representatives from across audit programs, audit firms, NGOs and industry experts" to discuss the role of audit programs in responsible recruitment and the Employer Pays Principle, and how programs can better identify and remediate forced labor. </t>
    </r>
  </si>
  <si>
    <t>(1) Walmart, "Fostering worker dignity and safety," https://corporate.walmart.com/responsible-sourcing/fostering-worker-dignity-and-safety. Accessed 27 October 2020.
*Walmart, "Standards for Suppliers," https://corporate.walmart.com/media-library/document/standards-for-suppliers-english/_proxyDocument?id=0000015c-e70f-d3b4-a57e-ff4f3f510000. Accessed 9 March 2021. 
*Walmart (2021), "Additional Disclosure," https://knowthechain.org/wp-content/uploads/2021-02-KTC-AF-Benchmark-Research_Additional-Disclosure_Walmart.xlsx. Accessed 9 March 2021. 
(2) *Walmart, "2020 Environmental, Social and Governance Report," https://cdn.corporate.walmart.com/90/0b/22715fd34947927eed86a72c788e/walmart-esg-report-2020.pdf, p. 70. Accessed 27 October 2020.
*Walmart, "Statement of Principles on Responsible Recruitment in Global Supply Chains," https://corporate.walmart.com/media-library/document/responsible-recruitment-statement-of-principles/_proxyDocument?id=00000168-cf0d-d9f9-a7f8-df6d1b500001. Accessed 27 October 2020.
*Walmart, "Using our size and scale for positive change," https://corporate.walmart.com/responsible-sourcing/using-our-size-and-scale-for-positive-change. Accessed 27 October 2020.</t>
  </si>
  <si>
    <t xml:space="preserve">Not disclosed. 
Pou Chen discloses that it has signed the American Apparel &amp; Footwear Association and FLA's Responsible Recruitment commitment which includes that employees retain control of their documents and they are informed of the basic terms of their employment before leaving home. It states that it implements this into its daily operations "to ensure that no forced labor will happen in Pou Chen production sites." 
The company states that in its new guidelines for suppliers it has included in the recruitment chapter that suppliers must ensure every worker understands the terms and conditions of their employment and prohibits the restriction of workers' movement and the withholding of workers' passports. However, the guidelines do not appear to be publicly available. </t>
  </si>
  <si>
    <t xml:space="preserve">*Pou Chen, "CSR 2019 Report," https://www.pouchen.com/download/corp-governance/2019%20PCC%20CSR%20Report-EN.pdf, p. 33. Accessed 4 November 2020. 
*Pou Chen (2021), "Additional Disclosure," https://knowthechain.org/wp-content/uploads/2021-02-Disclosure-KnowTheChain-AF-Benchmark_Pou-Chen.pdf, p. 7. Accessed 10 March 2021. </t>
  </si>
  <si>
    <t xml:space="preserve">(1) Walmart's standards for suppliers state that migrant workers should be provided with "an understandable and accurate employment contract in their native language prior to departure from their home country." It states that it audits for compliance with the requirements but does not disclose detail on its efforts to ensure this policy provision is implemented, such as through pre-departure orientation training for workers on the terms and conditions of their employment. 
(2) Walmart's standards for suppliers prohibit the retention of workers' personal identity documents. It states that it audits for compliance with this requirement does not disclose detail on its efforts to ensure this policy provision is implemented. 
(3) Not disclosed. </t>
  </si>
  <si>
    <t xml:space="preserve">*Walmart, "Standards for Suppliers," https://corporate.walmart.com/media-library/document/standards-for-suppliers-english/_proxyDocument?id=0000015c-e70f-d3b4-a57e-ff4f3f510000. Accessed 9 March 2021. 
*Walmart (2021), "Additional Disclosure," https://knowthechain.org/wp-content/uploads/2021-02-KTC-AF-Benchmark-Research_Additional-Disclosure_Walmart.xlsx. Accessed 9 March 2021. </t>
  </si>
  <si>
    <t xml:space="preserve">(1) Amazon, "Amazon Supply Chain Standards," https://d39w7f4ix9f5s9.cloudfront.net/de/48/a468a0be42da83d58b72019bb1c7/amazon-supply-chain-standards-2019.pdf. Accessed 5 October 2020. 
(2) *Amazon (September 2020), "All in: Staying the Course on Our Commitment to Sustainability," https://sustainability.aboutamazon.com/pdfBuilderDownload?name=sustainability-all-in-september-2020, p. 78. Accessed 5 October 2020. 
*Amazon (2020), "Modern day slavery statement," https://d39w7f4ix9f5s9.cloudfront.net/14/0d/f9913702400ab91704c0bf5b6f9a/amazon-modern-slavery-statement-september-2020-final-17sept2020.pdf, p. 9, 11 and 13. Accessed 11 March 2021. </t>
  </si>
  <si>
    <t>(1) *Burberry (2021), "Additional Disclosure," https://knowthechain.org/wp-content/uploads/2021-02-KnowTheChain-Apparel-Footwear-Benchmark-Burberry.pdf, p. 10. Accessed 8 March 2021. 
(2) *Burberry (May 2020), "Burberry Group plc statement," https://uk.burberry.com/legal-cookies/transparency-in-the-supply-chainmodern-slavery-statements/. Accessed 28 September 2020. 
*Burberry (2021), "Additional Disclosure," p. 12.
(3) *Burberry (2021), "Additional Disclosure," p. 12.</t>
  </si>
  <si>
    <t xml:space="preserve">*Pou Chen (2021), "Additional Disclosure," https://knowthechain.org/wp-content/uploads/2021-02-Disclosure-KnowTheChain-AF-Benchmark_Pou-Chen.pdf, p. 8. Accessed 10 March 2021. </t>
  </si>
  <si>
    <t xml:space="preserve">(1) Walmart, "Standards for Suppliers," https://corporate.walmart.com/media-library/document/standards-for-suppliers-english/_proxyDocument?id=0000015c-e70f-d3b4-a57e-ff4f3f510000. Accessed 9 March 2021. 
(2) *Walmart, "Apparel in Bangladesh," https://corporate.walmart.com/responsible-sourcing/apparel-in-bangladesh. Accessed 28 October 2020. 
*Walmart, "Fostering worker dignity and safety," https://corporate.walmart.com/responsible-sourcing/fostering-worker-dignity-and-safety. Accessed 27 October 2020.
*Walmart, "2020 Environmental, Social and Governance Report," https://cdn.corporate.walmart.com/90/0b/22715fd34947927eed86a72c788e/walmart-esg-report-2020.pdf, p. 69. Accessed 27 October 2020.
(4) *Walmart (2021), "Additional Disclosure," https://knowthechain.org/wp-content/uploads/2021-02-KTC-AF-Benchmark-Research_Additional-Disclosure_Walmart.xlsx. Accessed 9 March 2021. </t>
  </si>
  <si>
    <t xml:space="preserve">(3) *Burberry, "Human Rights Policy," https://www.burberryplc.com/content/dam/burberry/corporate/oar/2020/pdf/Burberry%20Human%20Rights%20Policy%20FY201920.pdf. Accessed 1 October 2020. 
*Burberry (2021), "Additional Disclosure," https://knowthechain.org/wp-content/uploads/2021-02-KnowTheChain-Apparel-Footwear-Benchmark-Burberry.pdf, p. 14. Accessed 8 March 2021. 
(4) *Burberry, "Responsibility Strategy: Product," https://www.burberryplc.com/en/responsibility/responsibility-strategy/product.html. Accessed 29 September 2020. 
*Burberry (May 2020), "Burberry Group plc statement," https://uk.burberry.com/legal-cookies/transparency-in-the-supply-chainmodern-slavery-statements/. Accessed 28 September 2020. </t>
  </si>
  <si>
    <t xml:space="preserve">Not disclosed. The company discloses the number of workers per its sites that are under collective bargaining agreements but this is applicable to its own operations only. 
The company also states that it provides best practice examples on freedom of association in its guidelines for suppliers, but the policy is not publicly available. </t>
  </si>
  <si>
    <t xml:space="preserve">*Pou Chen, "CSR 2019 Report," https://www.pouchen.com/download/corp-governance/2019%20PCC%20CSR%20Report-EN.pdf, p. 33. Accessed 4 November 2020. 
*Pou Chen (2021), "Additional Disclosure," https://knowthechain.org/wp-content/uploads/2021-02-Disclosure-KnowTheChain-AF-Benchmark_Pou-Chen.pdf, p. 8. Accessed 10 March 2021. </t>
  </si>
  <si>
    <t xml:space="preserve">Not disclosed.
The company states that it audits for compliance with its code including that the right to freedom of association and collective bargaining should be respected in accordance with applicable law but does not disclose how it goes beyond policy to support freedom of association, and does not disclose engagement with unions. </t>
  </si>
  <si>
    <t xml:space="preserve">*Walmart (2021), "Additional Disclosure," https://knowthechain.org/wp-content/uploads/2021-02-KTC-AF-Benchmark-Research_Additional-Disclosure_Walmart.xlsx. Accessed 9 March 2021. </t>
  </si>
  <si>
    <t xml:space="preserve">*Burberry (May 2020), "Burberry Group plc statement," https://uk.burberry.com/legal-cookies/transparency-in-the-supply-chainmodern-slavery-statements/. Accessed 28 September 2020. 
*Burberry, "Burberry Ethical Trading Code of Conduct," https://www.burberryplc.com/content/dam/burberry/corporate/Responsibility/Responsibility_docs/Policies-and-Commitments-assets/Ethical%20Trading%20Code%20of%20Conduct_February%202021.pdf. Accessed 8 March 2021. 
(2) Burberry, "Human Rights Policy," https://www.burberryplc.com/content/dam/burberry/corporate/oar/2020/pdf/Burberry%20Human%20Rights%20Policy%20FY201920.pdf, p. 3. Accessed 1 October 2020. 
(4) Burberry (2021), "Additional Disclosure," https://knowthechain.org/wp-content/uploads/2021-02-KnowTheChain-Apparel-Footwear-Benchmark-Burberry.pdf, p. 15. Accessed 8 March 2021. </t>
  </si>
  <si>
    <t>(1) *Pou Chen, "Implementation of Supplier Development in 2020," https://www.pouchen.com/download/corp-governance/2020%20Implementation%20of%20Supplier%20Development-EN.pdf, p. 2. Accessed 10 March 2021.  
*Pou Chen, "CSR 2019 Report," https://www.pouchen.com/download/corp-governance/2019%20PCC%20CSR%20Report-EN.pdf, p. 16. Accessed 4 November 2020. 
(4) *Pou Chen, "Implementation of Supplier Development in 2020," p. 2.</t>
  </si>
  <si>
    <t xml:space="preserve">*Burberry (May 2020), "Burberry Group plc statement," https://uk.burberry.com/legal-cookies/transparency-in-the-supply-chainmodern-slavery-statements/. Accessed 28 September 2020. 
*Burberry, "Responsibility Strategy: Product," https://www.burberryplc.com/en/responsibility/responsibility-strategy/product.html. Accessed 29 September 2020. 
*Burberry (2018), "2018 Additional Disclosure," https://media.business-humanrights.org/media/documents/files/2018_KTC_AF_Additional_disclosure_-_Burberry.pdf. Accessed 1 October 2020. 
(3) Burberry (2021), "Additional Disclosure," https://knowthechain.org/wp-content/uploads/2021-02-KnowTheChain-Apparel-Footwear-Benchmark-Burberry.pdf, p. 16. Accessed 8 March 2021. </t>
  </si>
  <si>
    <r>
      <t>The company discloses that it accepts third-party audits from a number of programs which include Better Work, amfori BSCI, SMETA, and SA8000.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and SMETA. On this basis, it is assumed that some suppliers are audited against these standards, which include a review of employment contracts, wage records and personnel files but it is unclear whether all auditing standards used include such a review of relevant documents.</t>
    </r>
    <r>
      <rPr>
        <sz val="11"/>
        <color rgb="FFFF0000"/>
        <rFont val="Calibri"/>
        <family val="2"/>
        <scheme val="minor"/>
      </rPr>
      <t xml:space="preserve"> </t>
    </r>
    <r>
      <rPr>
        <sz val="11"/>
        <rFont val="Calibri"/>
        <family val="2"/>
        <scheme val="minor"/>
      </rPr>
      <t>(In its 2021 additional disclosure the company states "each of the third-party audit programs we accept review relevant documents" but does not provide detail.)
(3) The company's suppliers are audited against (either) the SA 8000 auditing standard / the amfori BSCI auditing system / SMETA audits, which include interviews with managers as well as workers. However there is no indication that interviews are undertaken off-site. 
(4) The company audits suppliers against (either) the amfori BSCI auditing system / SMETA / SA 8000 standards, which include visits of production facilities. Some of these audit programs require assessment of worker housing and others do not.
(5) Walmart discloses that suppliers "have primary responsibility for monitoring compliance throughout their supply chains and correcting non-compliances, including in facilities producing product for Walmart."</t>
    </r>
  </si>
  <si>
    <t>(1-4) Walmart, "Using our size and scale for positive change," https://corporate.walmart.com/responsible-sourcing/using-our-size-and-scale-for-positive-change. Accessed 27 October 2020.
*Walmart (2021), "Additional Disclosure," https://knowthechain.org/wp-content/uploads/2021-02-KTC-AF-Benchmark-Research_Additional-Disclosure_Walmart.xlsx. Accessed 9 March 2021. 
(5) Walmart, "Resources for suppliers: facility expectations," https://corporate.walmart.com/responsible-sourcing/resources-for-suppliers. Accessed 28 October 2020.</t>
  </si>
  <si>
    <t xml:space="preserve">(1) Pou Chen, "2020 Implementation of Supplier Sustainability Management," https://www.pouchen.com/download/corp-governance/2020%20Implementation%20of%20Supplier%20Sustainability%20Management-EN.pdf. Accessed 10 March 2021. </t>
  </si>
  <si>
    <t>(1) *Walmart, "2020 Environmental, Social and Governance Report," https://cdn.corporate.walmart.com/90/0b/22715fd34947927eed86a72c788e/walmart-esg-report-2020.pdf, p. 67. Accessed 27 October 2020.
*Walmart, "Using our size and scale for positive change," https://corporate.walmart.com/responsible-sourcing/using-our-size-and-scale-for-positive-change. Accessed 27 October 2020.
(4) *Walmart, "Using our size and scale for positive change."
*Walmart, "2020 Environmental, Social and Governance Report," p. 69.
*Walmart (2021), "Additional Disclosure," https://knowthechain.org/wp-content/uploads/2021-02-KTC-AF-Benchmark-Research_Additional-Disclosure_Walmart.xlsx. Accessed 9 March 2021. 
*ASPCA, "Competency Framework," https://www.theapsca.org/wp-content/uploads/2020/11/APSCA-Competency-Framework-D-011.pdf, p. 13. Accessed 9 March 2021. 
(5) Walmart, "2020 Environmental, Social and Governance Report," p. 67.</t>
  </si>
  <si>
    <t>(1) The company states that it supported its suppliers in achieving 100% improvement from the non-compliances it found in audit. 
Pou Chen discloses that its sustainable development staff "closely monitor the development and implementation" of corrective action plans and record progress and verification status. It also states that in tracking the improvement of the non-compliance, it may include supplementary training and policy revision.
(2) The company states that its sustainable development staff conduct follow-up audits. 
(3) Pou Chen states that where suppliers cannot meet its standards, it supports guidance for them to improve, and states that "if suppliers fail to complete the improvement within the time limit, we will moderately reduce the proportion of procurement." 
(4) Not disclosed.</t>
  </si>
  <si>
    <t xml:space="preserve">*Pou Chen (2021), "Additional Disclosure," https://knowthechain.org/wp-content/uploads/2021-02-Disclosure-KnowTheChain-AF-Benchmark_Pou-Chen.pdf, p. 10. Accessed 10 March 2021. </t>
  </si>
  <si>
    <t xml:space="preserve">(1) *Burberry, "Human Rights," https://www.burberryplc.com/content/burberry/corporate/en/responsibility/focus-areas/company/human_rights.html. Accessed 28 September 2020.  
*Burberry (2021), "Additional Disclosure," https://knowthechain.org/wp-content/uploads/2021-02-KnowTheChain-Apparel-Footwear-Benchmark-Burberry.pdf, p. 17. Accessed 8 March 2021. 
</t>
  </si>
  <si>
    <t xml:space="preserve">(2) *Burberry (May 2020), "Burberry Group plc statement," https://uk.burberry.com/legal-cookies/transparency-in-the-supply-chainmodern-slavery-statements/. Accessed 28 September 2020. 
*Burberry, "Human Rights." 
C(1) *Burberry (2021), "Additional Disclosure," https://knowthechain.org/wp-content/uploads/2021-02-KnowTheChain-Apparel-Footwear-Benchmark-Burberry.pdf, p. 17. Accessed 8 March 2021. </t>
  </si>
  <si>
    <t xml:space="preserve">(1) Adidas (January 2016), "Workplace Standards," https://www.adidas-group.com/media/filer_public/23/b4/23b41dce-85ba-45a7-b399-28f5835d326f/adidas_workplace_standards_2017_en.pdf. Accessed 9 October 2020. 
(3) *Adidas (2018), "Additional Disclosure," https://www.business-humanrights.org/sites/default/files/2018-02%20KTC%20AF%20methodology_Adidas%20Response.xlsx. Accessed 20 October 2020. 
*Adidas, "Policy on Modern Slavery," https://www.adidas-group.com/media/filer_public/07/85/07852297-dc8b-4471-aee7-4e5547559d38/adidas_policy_on_modern_slavery_2020.pdf. Accessed 12 October 2020. 
(4) *Adidas, "Policy on Modern Slavery," p. 1.
(5) *Adidas (March 2016), "Guidelines on Employment Standards," https://www.adidas-group.com/media/filer_public/02/86/0286659a-40ea-427f-9f26-64eb3013b1ca/2016_employment_guidelines.pdf, p. 31. Accessed 12 October 2020.
*Adidas (2018), "Additional Disclosure," https://www.business-humanrights.org/sites/default/files/2018-02%20KTC%20AF%20methodology_Adidas%20Response.xlsx.
*Adidas (2021), "Additional Disclosure," https://knowthechain.org/wp-content/uploads/2021-02-Adidas-submission-KnowTheChain.pdf, p. 1. Accessed 2 March 2021. </t>
  </si>
  <si>
    <t>(1) The company discloses its Sustainability Commitment which it states replaced its code for suppliers in 2016. The Sustainability Commitment includes "fundamental" and "aspirational" principles. 
The policy prohibits child labor, forced labor, and discrimination. In relation to freedom of association, it states "all workers, without exception or distinction, have the right to join or form a trade union of their own choosing and to bargain collectively." It states that where the right is restricted, the employer must encourage and not hinder the development of parallel means of association and bargaining. 
(2) Yes. Home &gt; Sustainability &gt; Standards and Policies &gt; Sustainability Commitment. 
(3) The company states it launched its code of conduct in 1997 and in 2016 replaced it with the Sustainability Commitment. It does not disclose further information as to whether the code is reviewed and updated on a regular basis. [It states it launched its migrant worker guidelines in 2019 to compliment the Sustainability Commitment.]
(4) H&amp;M states that all suppliers must sign its Sustainability Commitment before entering into a relationship with the company. It also states that all new suppliers are trained on its Sustainability Commitment as part of the onboarding process. In addition H&amp;M states that 100% of suppliers have signed the Sustainability Commitment. 
(5) The Sustainability Commitment states "H&amp;M also expects Business Partners to apply the requirements and approach outlined in this Commitment in their supply chains." Where suppliers must sign and agree to the policy, it states: "we commit to complying with the Fundamental requirements on the issues outlined in this Sustainability Commitment, and to implement them in our operations as well as aim to realize them throughout our supply chain." 
H&amp;M states that it uses its Sustainable Impact Partnership Programme (SIPP) to build supplier capacity to deliver leading social practices. [Further information is not disclosed.]</t>
  </si>
  <si>
    <t>H&amp;M, "Sustainability Commitment," https://hmgroup.com/content/dam/hmgroup/groupsite/documents/en/CSR/Sustainability%20Commitment/Business%20Partner%20Sustainability%20Commitment_en.pdf. Accessed 22 October 2020. 
(3) H&amp;M, Sustainability Commitment," https://hmgroup.com/sustainability/sustainability-reporting/standards-and-policies/sustainability-commitment.html. Accessed 22 October 2020. 
*H&amp;M (2021), "Additional Disclosure," https://knowthechain.org/wp-content/uploads/2021-02-Disclosure-KnowTheChain-AF-Benchmark_HM-Group.pdf, p. 1. Accessed 5 March 2021.
(4) *H&amp;M, Sustainability Commitment," https://hmgroup.com/sustainability/sustainability-reporting/standards-and-policies/sustainability-commitment.html.
*H&amp;M, "Modern slavery statement financial year 2018-2019," https://hmgroup.com/content/dam/hmgroup/groupsite/documents/masterlanguage/CSR/reports/HM_2019_Modern_Slavery_Statement_final.pdf p. 11. Accessed 22 October 2020.
*H&amp;M, "Sustainability Performance Report 2019," https://sustainabilityreport.hmgroup.com/wp-content/uploads/2020/10/Sustainability_Peformance_Report_2019.pdf, p. 78. Accessed 22 October 2020.
(5) *H&amp;M, "Sustainability Commitment," p. 1 and 9. 
*H&amp;M, "Sustainability Performance Report 2019," https://sustainabilityreport.hmgroup.com/wp-content/uploads/2020/10/Sustainability_Peformance_Report_2019.pdf, p. 78. Accessed 22 October 2020.</t>
  </si>
  <si>
    <t>(1) Lululemon discloses its vendor code of ethics, which prohibits forced labor, child labor, and discrimination. In relation to freedom of association and collective bargaining, it states that suppliers must allow workers the right to choose or form a union or other type of employee organization, or take part in related activities. 
(2) Yes. Home &gt; Sustainability &gt; Responsible Supply Chain &gt; Vendor Code of Ethics.
(3) The company also states that the code is reviewed annually and was last reviewed in January 2021./ [The code no longer has a version number however.]
(4) The company states that suppliers "must agree to our VCoE requirements as a condition of their legal contract with lululemon athletica inc. and sign a Certificate of Compliance." It also states that annual training on the vendor code is conducted for all finished goods suppliers. In addition, it discloses that it holds quarterly vendor performance reviews, which include performance on sustainability.
(5) Lululemon states in its modern slavery statement that its vendor code is applicable to its suppliers and to their supply chains. The vendor code states: "Requirements in this Code apply to owned facilities as well as subcontractors, and upstream suppliers." 
In its 2020 additional disclosure, the company states that its contracts with suppliers requires that suppliers certify "all of its facilities, suppliers, contractors, subcontractors, employees and vendors that manufacture or assemble the Products or components of the Products comply with this VCoE and VCoE Manual." It states that a subcontractor request form requires suppliers to educate the subcontractor's management on the vendor code requirements. Lululemon also states that its code applies directly to second tier suppliers.</t>
  </si>
  <si>
    <t>(1) *Adidas, "Annual Report 2019," https://report.adidas-group.com/2019/en/servicepages/downloads/files/adidas_annual_report_2019.pdf, p. 84 and 79. Accessed 14 October 2020. 
*Adidas (2021), "Additional Disclosure," https://knowthechain.org/wp-content/uploads/2021-02-Adidas-submission-KnowTheChain.pdf, p. 3. Accessed 2 March 2021. 
(2) *Adidas (2018), "Additional Disclosure," https://www.business-humanrights.org/sites/default/files/2018-02%20KTC%20AF%20methodology_Adidas%20Response.xlsx. Accessed 20 October 2020. 
*Adidas (2021), "Additional Disclosure," p. 2.</t>
  </si>
  <si>
    <t xml:space="preserve">(1) H&amp;M reports that it has dedicated sustainability staff who make regular visits and audits to suppliers to ensure suppliers live up to its agreement [to the Sustainability Commitment]. 
The company states that its Head of Sustainability reviews KPI performance and works with the whole sustainability team to implement strategy. It states that its global sustainability team comprises 40 experts who set strategies and policies and lead progress on KPIs. The company also reports that it has 80 managers who work to implement sustainability and work with suppliers to assess performance against the Sustainability Commitment and support improvements through capacity-building activities.
The company discloses that all business functions assess sustainability risks including risks to human rights on an annual basis. 
(2) H&amp;M states that its head of sustainability reports twice yearly to the board of directors on key sustainability indicators. [As the head of sustainability leads the whole sustainability team including those responsible for implementation of the Sustainability Commitment, it is implied that this may include oversight of supply chain policies on forced labor.]
The company also discloses that every six months "the head of sustainability provides an update on the group’s sustainability work with reference to key indicators and targets, such as compliance with the Code of Conduct, sustainable materials, climate impact, anti-corruption, etc." It states the board of directors is presented with the company's modern slavery statement which it reviews and approves. 
No further detail is disclosed as to board oversight of forced labor in the company's supply chains specifically. </t>
  </si>
  <si>
    <t>(1) *H&amp;M, "Let's be fair," https://www2.hm.com/en_gb/hm-sustainability/lets-change.html/fair. Accessed 26 October 2020.
*H&amp;M, "Sustainability Performance Report 2019," https://sustainabilityreport.hmgroup.com/wp-content/uploads/2020/10/Sustainability_Peformance_Report_2019.pdf, p. 14. Accessed 22 October 2020.
*H&amp;M, "Modern slavery statement financial year 2018-2019," https://hmgroup.com/content/dam/hmgroup/groupsite/documents/masterlanguage/CSR/reports/HM_2019_Modern_Slavery_Statement_final.pdf p. 7. Accessed 22 October 2020.
(2) *H&amp;M, "Sustainability Performance Report 2019," https://sustainabilityreport.hmgroup.com/wp-content/uploads/2020/10/Sustainability_Peformance_Report_2019.pdf, p. 14. Accessed 22 October 2020.
*H&amp;M, "Work of the board in 2019," https://hmgroup.com/about-us/corporate-governance/board-of-directors/work-of-the-board-2015.html. Accessed 11 November 2020. 
*H&amp;M (2021), "Additional Disclosure," https://knowthechain.org/wp-content/uploads/2021-02-Disclosure-KnowTheChain-AF-Benchmark_HM-Group.pdf, p. 2. Accessed 5 March 2021.</t>
  </si>
  <si>
    <t>(1)  Lululemon, "Vendor Code of Ethics," https://pnimages.lululemon.com/content/dam/lululemon/www-images/Sustainabilty/VendorCodeofEthicsv3.pdf. Accessed 3 March 2021.
*Lululemon, "How we partner," https://info.lululemon.com/sustainability/responsible-supply-chain/building-partnerships/how-we-partner. Accessed 16 October 2020.
*Lululemon (June 2020), "KnowTheChain Apparel &amp; Footwear Benchmark: Engagement Questions," https://pnimages.lululemon.com/content/dam/lululemon/www-images/Footer/Sustainability/lululemon_KnowTheChain_Disclosure_2020_June_Update.pdf, p. 7 and 9. Accessed 19 October 2020. 
(2) *Lululemon (June 2020), "Modern Slavery Statement 2019-2020," https://info.lululemon.com/about/modern-slavery-statement. Accessed 15 October 2020.
*Lululemon (June 2020 - updated February 2021), "KnowTheChain Apparel &amp; Footwear Benchmark" https://knowthechain.org/wp-content/uploads/lululemon-KnowTheChain-Disclosure_2021-03-02.pdf, p. 8. Accessed 3 March 2021. 
*Lululemon, "Committee Composition," https://investor.lululemon.com/corporate-governance/committee-composition. Accessed 8 March 2021.</t>
  </si>
  <si>
    <t xml:space="preserve">(1) *Adidas, "Modern Slavery Progress Report - Looking Back at 2019," https://www.adidas-group.com/media/filer_public/52/b7/52b75d25-1b7f-4071-b810-8e3fd4c97350/modern_slavery_progress_report_looking_back_at_2019.pdf, p. 3. Accessed 12 October 2020.
*Adidas, "Policy on Modern Slavery," https://www.adidas-group.com/media/filer_public/07/85/07852297-dc8b-4471-aee7-4e5547559d38/adidas_policy_on_modern_slavery_2020.pdf, p. 5. Accessed 12 October 2020. 
(2) *Adidas, "Supply Chain Approach," https://www.adidas-group.com/en/sustainability/managing-sustainability/human-rights/supply-chain-approach/#/training-and-empowering-suppliers/. Accessed 14 October 2020. 
*Adidas, "Policy on Modern Slavery," p. 4.
*Adidas, "Human Rights," https://www.adidas-group.com/en/sustainability/managing-sustainability/human-rights/#/2016/2018/our-progress/.
*Adidas, "Modern Slavery Progress Report - Looking Back at 2019," p. 2.
*Adidas (2021), "Additional Disclosure," https://knowthechain.org/wp-content/uploads/2021-02-Adidas-submission-KnowTheChain.pdf, p. 3. Accessed 2 March 2021. 
(3) Adidas, "Policy on Modern Slavery," p. 5.
*Adidas, "Modern Slavery Progress Report - Looking Back at 2019," p. 2.
*Adidas, "Annual Report 2019," https://report.adidas-group.com/2019/en/servicepages/downloads/files/adidas_annual_report_2019.pdf, p. 84. Accessed 14 October 2020. </t>
  </si>
  <si>
    <t xml:space="preserve">(1) Gap, "California Transparency in Supply Chains Act and UK Modern Slavery Act statement," https://www.gapinc.com/en-us/policy/uk-modern-slavery-act. Accessed 30 October 2020.
(2) *Gap, "Foreign migrant workers and recruitment," https://www.gapincsustainability.com/foreign-contract-workers. Accessed 1 March 2021. 
*Gap, "Supplier partnerships," https://www.gapincsustainability.com/people/improving-factory-working-conditions/partnering-factories. Accessed 30 October 2020.
(3) Gap, "Our approach to protecting the rights of foreign contract workers in tier 2 mills," https://www.gapincsustainability.com/foreign-contract-workers-case. Accessed 1 March 2021. </t>
  </si>
  <si>
    <t xml:space="preserve">(1) H&amp;M reports that its employees are continuously trained in human rights policies. It states that sustainability-related e-learning courses are also available and that in-depth training on the UNGPs on Business and Human Rights, and human rights due diligence, are given to specific roles. In its 2021 additional disclosure, the company states that training on forced labor is provided to production staff. It also states that staff in its own operations are given training on global social policies and its sustainability workplace standard. In its 2017 sustainability report, H&amp;M reports that its sustainability and quality teams in Cambodia and Vietnam received training on forced labor and human trafficking by the International Organisation on Migration and Corporate Responsibility for Eliminating Slavery and Trafficking. However, the company does not disclose training for procurement staff on its supplier code addressing forced labor. 
(2) The company discloses that all new suppliers are trained on the content of its Sustainability Commitment as part of onboarding, "then continuously as an integral aspect of monitoring and capacity building."
It does not disclose the percentage of first-tier suppliers trained. 
(3) Not disclosed. </t>
  </si>
  <si>
    <t>(1) *H&amp;M, "Modern slavery statement financial year 2018-2019," https://hmgroup.com/content/dam/hmgroup/groupsite/documents/masterlanguage/CSR/reports/HM_2019_Modern_Slavery_Statement_final.pdf p. 5. Accessed 22 October 2020.
*H&amp;M, "Sustainability Report 2017," https://about.hm.com/content/dam/hmgroup/groupsite/documents/masterlanguage/CSR/reports/2017%20Sustainability%20report/HM_group_SustainabilityReport_2017_FullReport.pdf, p. 66. Accessed 11 November 2020. 
*H&amp;M (2021), "Additional Disclosure," https://knowthechain.org/wp-content/uploads/2021-02-Disclosure-KnowTheChain-AF-Benchmark_HM-Group.pdf, p. 2. Accessed 5 March 2021.
(2) H&amp;M, "Modern slavery statement financial year 2018-2019," p. 11.</t>
  </si>
  <si>
    <t xml:space="preserve">(1)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7. Accessed 19 October 2020. 
(2) *Lululemon (June 2020), "Modern Slavery Statement 2019-2020."
*Lululemon (June 2020 - updated February 2021), "KnowTheChain Apparel &amp; Footwear Benchmark" https://knowthechain.org/wp-content/uploads/lululemon-KnowTheChain-Disclosure_2021-03-02.pdf, p. 9. Accessed 3 March 2021. 
(3) *Lululemon (June 2020), "Modern Slavery Statement 2019-2020." 
*Lululemon (June 2020), "KnowTheChain Apparel &amp; Footwear Benchmark: Engagement Questions," p. 4 and 9. </t>
  </si>
  <si>
    <t xml:space="preserve">(1) *Lululemon (June 2020), "KnowTheChain Apparel &amp; Footwear Benchmark: Engagement Questions," https://pnimages.lululemon.com/content/dam/lululemon/www-images/Footer/Sustainability/lululemon_KnowTheChain_Disclosure_2020_June_Update.pdf, p. 10. Accessed 19 October 2020. 
(2) *Lululemon (June 2020 - updated February 2021), "KnowTheChain Apparel &amp; Footwear Benchmark" https://knowthechain.org/wp-content/uploads/lululemon-KnowTheChain-Disclosure_2021-03-02.pdf, p. 12. Accessed 3 March 2021. </t>
  </si>
  <si>
    <t>* Gap, "Gap Inc. Statement on Xinjiang," https://www.gapincsustainability.com/xinjiang. Accessed 30 October 2020.
(1) *Gap, "Respecting human rights," https://www.gapincsustainability.com/people/supply-chain-working-conditions/respecting-human-rights. Accessed 30 October 2020. 
*Gap (September 2020), "Gap Inc. Factory List," https://www.gapincsustainability.com/sites/default/files/Gap%20Inc%20Factory%20List.pdf. Accessed 30 October 2020.
(2) *Gap (October 2020), "Written evidence submitted by Gap Inc.," https://committees.parliament.uk/writtenevidence/13173/pdf/, p. 1. 
(3) *Gap (October 2020), "Written evidence submitted by Gap Inc.," https://committees.parliament.uk/writtenevidence/13173/pdf/, p. 1. 
*Gap, "Raw materials: selecting sustainable fibers," https://www.gapincsustainability.com/product/sustainably-sourcing-raw-material. Accessed 1 March 2021. 
(4) "Gap Inc. Factory List."</t>
  </si>
  <si>
    <t>(1) *Lululemon (June 2020), "Modern Slavery Statement 2019-2020," https://info.lululemon.com/about/modern-slavery-statement. Accessed 15 October 2020.
*Lululemon (May 2020), "Lululemon Supplier List," https://pnimages.lululemon.com/content/dam/lululemon/www-images/Footer/Sustainability/lululemon-Supplier-List-Final-5-14-20.pdf. Accessed 16 October 2020.
*Lululemon (June 2020 - updated February 2021), "KnowTheChain Apparel &amp; Footwear Benchmark" https://knowthechain.org/wp-content/uploads/lululemon-KnowTheChain-Disclosure_2021-03-02.pdf, p. 13. Accessed 3 March 2021. 
(2) *Lululemon (June 2020 - updated February 2021), "KnowTheChain Apparel &amp; Footwear Benchmark" p. 13 and 43.
(3) Lululemon (June 2020 - updated February 2021), "KnowTheChain Apparel &amp; Footwear Benchmark" p. 13.
(3) *Lululemon (May 2020), "Lululemon Supplier List."</t>
  </si>
  <si>
    <r>
      <t xml:space="preserve">(1) The company discloses that it has signed the </t>
    </r>
    <r>
      <rPr>
        <b/>
        <sz val="11"/>
        <rFont val="Calibri"/>
        <family val="2"/>
        <scheme val="minor"/>
      </rPr>
      <t>Responsible Sourcing Network's pledge to end forced labor in Uzbek cotton</t>
    </r>
    <r>
      <rPr>
        <sz val="11"/>
        <rFont val="Calibri"/>
        <family val="2"/>
        <scheme val="minor"/>
      </rPr>
      <t xml:space="preserve">. As a signatory the company commits to not knowingly source Uzbek cotton and collaborates with a multi-stakeholder coalition to press for the elimination of forced labor in the sector. It states that it prohibits suppliers from sourcing cotton from Uzbekistan, Turkmenistan, and Xinjiang, and reports that enforcement processes for these policies include country of origin declarations from suppliers, fiber-tracing technologies, and "the collection of various documents that provide visibility into the flow of cotton and other materials that may enter our supply chain." 
Gap also reports that </t>
    </r>
    <r>
      <rPr>
        <b/>
        <sz val="11"/>
        <rFont val="Calibri"/>
        <family val="2"/>
        <scheme val="minor"/>
      </rPr>
      <t>57%</t>
    </r>
    <r>
      <rPr>
        <sz val="11"/>
        <rFont val="Calibri"/>
        <family val="2"/>
        <scheme val="minor"/>
      </rPr>
      <t xml:space="preserve"> of its cotton is certified by the </t>
    </r>
    <r>
      <rPr>
        <b/>
        <sz val="11"/>
        <rFont val="Calibri"/>
        <family val="2"/>
        <scheme val="minor"/>
      </rPr>
      <t xml:space="preserve">Better Cotton Initiative </t>
    </r>
    <r>
      <rPr>
        <sz val="11"/>
        <rFont val="Calibri"/>
        <family val="2"/>
        <scheme val="minor"/>
      </rPr>
      <t>(which covers forced labor).
Gap states that it is aware that a significant amount of the world's cotton is grown and spun in Xinjiang, and as such states "we have taken steps to better understand how our global supply chain may be indirectly impacted, including working with our suppliers and actively engaging with industry trade groups, expert stakeholders, and other partners to learn more." However it does not provide detail on the steps it is taking with its suppliers and expert stakeholders. 
It states that it has "implemented a new policy that explicitly prohibits Gap Inc. vendors from directly or indirectly sourcing any products, components, or materials from Xinjiang in the process of manufacturing any orders for Gap Inc." However, it is unclear how it ensures that materials (e.g., cotton, cashmere, or wool) are not sourced from Xinjiang. 
(2) Gap states that it shared its Better Buying results with its sourcing teams "enabling them to examine how their planning affects lead times and our visibility into our supplier’s capacity to fulfill orders." It states these staff are working on developing systems to more appropriately place orders depending on suppliers' capacity to fill them." It states that it has "streamlined [its] approved list of facilities from more than 1,200 to approximately 750" in order to work with a smaller number of strategic suppliers so that it can develop closer relationships.  However it does not disclose further details or details on planning and forecasting. Further, Gap states that it has extended its payment times from 45 days to 90 days during the Covid-19 pandemic.
(3) Not disclosed.</t>
    </r>
    <r>
      <rPr>
        <sz val="11"/>
        <color rgb="FFFF0000"/>
        <rFont val="Calibri"/>
        <family val="2"/>
        <scheme val="minor"/>
      </rPr>
      <t xml:space="preserve"> </t>
    </r>
    <r>
      <rPr>
        <sz val="11"/>
        <rFont val="Calibri"/>
        <family val="2"/>
        <scheme val="minor"/>
      </rPr>
      <t>The company reports that it measures supplier performance</t>
    </r>
    <r>
      <rPr>
        <sz val="11"/>
        <color rgb="FFFF0000"/>
        <rFont val="Calibri"/>
        <family val="2"/>
        <scheme val="minor"/>
      </rPr>
      <t xml:space="preserve"> </t>
    </r>
    <r>
      <rPr>
        <sz val="11"/>
        <rFont val="Calibri"/>
        <family val="2"/>
        <scheme val="minor"/>
      </rPr>
      <t>using an integrated scorecard within its sourcing department, and states that integrating sustainability into its sourcing practices "</t>
    </r>
    <r>
      <rPr>
        <b/>
        <sz val="11"/>
        <rFont val="Calibri"/>
        <family val="2"/>
        <scheme val="minor"/>
      </rPr>
      <t>will</t>
    </r>
    <r>
      <rPr>
        <sz val="11"/>
        <rFont val="Calibri"/>
        <family val="2"/>
        <scheme val="minor"/>
      </rPr>
      <t xml:space="preserve"> play a key role in improving social and labor performance." It states that its goal is not to work with any red-rated facilities, and states that the number of green-rated facilities (i.e., those with " no critical and few violations") increased by 6% between 2018 and 2019. The company does not provide further information on how the scorecards are currently used in relation to business decisions or to incentivize suppliers' labor performance.</t>
    </r>
    <r>
      <rPr>
        <sz val="11"/>
        <color rgb="FFFF0000"/>
        <rFont val="Calibri"/>
        <family val="2"/>
        <scheme val="minor"/>
      </rPr>
      <t xml:space="preserve"> </t>
    </r>
    <r>
      <rPr>
        <sz val="11"/>
        <rFont val="Calibri"/>
        <family val="2"/>
        <scheme val="minor"/>
      </rPr>
      <t xml:space="preserve">
(4) Gap states that it has extended its payment times from 45 days to 90 days during the Covid-19 pandemic. It does not disclose a second data point.</t>
    </r>
  </si>
  <si>
    <t xml:space="preserve">(1) *Gap, "2019 Global Sustainability Report," https://www.gapincsustainability.com/sites/default/files/Gap%20Inc%202019%20Report.pdf, p. 78. Accessed 30 October 2020.
*Gap, "Gap Inc. Statement on Xinjiang," https://www.gapincsustainability.com/xinjiang. Accessed 30 October 2020.
*Gap, "Raw materials: selecting sustainable fibers," https://www.gapincsustainability.com/product/sustainably-sourcing-raw-material. Accessed 1 March 2021. 
(2) Gap, "2019 Global Sustainability Report," https://www.gapincsustainability.com/sites/default/files/Gap%20Inc%202019%20Report.pdf, p. 37. Accessed 30 October 2020.
*Gap, "Supplier partnerships," https://www.gapincsustainability.com/people/improving-factory-working-conditions/partnering-factories. Accessed 30 October 2020.
* Gap, "Gap response," https://media.business-humanrights.org/media/documents/Gap_response.pdf. Accessed 25 November 2020.
(3) *Gap, "Respecting human rights," https://www.gapincsustainability.com/people/supply-chain-working-conditions/respecting-human-rights. Accessed 30 October 2020. 
*Gap, "2019 Global Sustainability Report," https://www.gapincsustainability.com/sites/default/files/Gap%20Inc%202019%20Report.pdf, p. 33. 
(4) Gap, "Gap response." </t>
  </si>
  <si>
    <t>(1) *Lululemon, "Industry Collaboration," https://info.lululemon.com/sustainability/responsible-supply-chain/building-partnerships/industry-collaboration. Accessed 16 October 2020.
*Lululemon, "Cotton," https://info.lululemon.com/sustainability/responsible-supply-chain/raw-material-sources/cotton. Accessed 16 October 2020.
*Lululemon (June 2020 - updated February 2021), "KnowTheChain Apparel &amp; Footwear Benchmark" https://knowthechain.org/wp-content/uploads/lululemon-KnowTheChain-Disclosure_2021-03-02.pdf, p. 13. Accessed 3 March 2021. 
(2) *Lululemon (June 2020), "KnowTheChain Apparel &amp; Footwear Benchmark: Engagement Questions," p. 17. 
(3) -(4)*Lululemon, "Vendor Code of Ethics," https://info.lululemon.com/sustainability/responsible-supply-chain/vendor-code-of-ethics. Accessed 15 October 2020.
*Lululemon (June 2020 - updated February 2021), "KnowTheChain Apparel &amp; Footwear Benchmark" p. 18.
* Lululemon, "Lululemon response," https://media.business-humanrights.org/media/documents/Lululemon_response.pdf. Accessed 25 November 2020.</t>
  </si>
  <si>
    <t>(1) Primark, "FAQs," https://www.primark.com/en/primark-cares/frequently-asked-questions. Accessed 21 May 2020. 
*Primark (December 2019), "Primark Ltd. Modern Slavery Statement 2019," https://primark.a.bigcontent.io/v1/static/Primark-MSA_2019, p. 14. 
*Primark (2021), "Additional Disclosure," https://knowthechain.org/wp-content/uploads/2021-02-Disclosure-KnowTheChain-AF-Benchmark-Primark.pdf, p. 1. Accessed 4 March 2021. 
(2) Primark, "FAQs." 
*Primark (December 2019), "Primark Ltd. Modern Slavery Statement 2019," p. 8 and 12. 
*Primark (31 July 2020), "Primark commits to pay for outstanding finished goods and suppliers' fabric liabilities," https://www.primark.com/en/primark-cares/newsroom/primark-commits-to-pay-for-outstanding-finished-goods-and-suppliers-fabric-liabilities/a/e1f1caa6-a434-4aba-9463-2e12d251fb2d. Accessed 9 October 2020. 
*Primark (December 2020), "Primark Ltd. Modern Slavery Statement 2020," https://primark.a.bigcontent.io/v1/static/Primark-MSA-2020, p. 4 and 11. Accessed 5 January 2021. 
(3) *Primark (December 2019), "Primark Ltd. Modern Slavery Statement 2019," p. 8
*Primark (September 2018), "KnowTheChain Apparel &amp; Footwear Benchmark Methodology," https://media.business-humanrights.org/media/documents/files/defenders/2018-09_KTC_AF_Additional_disclosure_-_Primark.pdf.
(4) *Primark (December 2019), "Primark Ltd. Modern Slavery Statement 2019," p. 8.
* Primark, "Primark Response," https://media.business-humanrights.org/media/documents/files/documents/Primark_response.pdf. Accessed 25 November 2020.</t>
  </si>
  <si>
    <r>
      <t xml:space="preserve">(1) The company reports that all potential new suppliers are assessed by the adidas social and environmental affairs (SEA) team to ensure they can meet the company standards. In its policy on modern slavery, it states that these initial assessments evaluate suppliers against certain zero tolerance issues including "prison labor, serious, life-threatening health and safety conditions and repeated or systematic abuse" and other issues such as serious employment issues are included. It states that sourcing teams will only be able to place orders with suppliers that have been approved by the SEA team. Adidas states that those who do not meet the standards will be rejected but if the issues can be remediated they will be given a timeline for improvement.  It additionally states that suppliers who have "threshold" issues are given three months to remediate before being re-audited. 
Adidas states that the first-time rejection rate of new factories at the end of 2018 was 30%, and the final rejection rate was at 3%.
In its 2019 annual report the company discloses that 49 factories were rejected directly after initial assessment or with a second visit (with a first-time rejection rate of 34% and a final rejection rate of 4%).
(2) The company's responsible sourcing and purchasing policy states that such practices must be embedded in "product development, order placement/purchasing, and production lead times that reduce the risk of ... unauthorized subcontracting." 
Adidas discloses that prior to authorizing a supplier for production it conducts an analysis to understand capacity for orders placed. It also states that unauthorized subcontracting may lead to termination of the business relationship. 
</t>
    </r>
    <r>
      <rPr>
        <b/>
        <sz val="11"/>
        <rFont val="Calibri"/>
        <family val="2"/>
        <scheme val="minor"/>
      </rPr>
      <t>Adidas states that some suppliers use specialist subcontractors such as embellishers and states that these fall within the scope of its monitoring program.</t>
    </r>
    <r>
      <rPr>
        <sz val="11"/>
        <rFont val="Calibri"/>
        <family val="2"/>
        <scheme val="minor"/>
      </rPr>
      <t xml:space="preserve"> 
However, it does not disclose outcomes relating to this process. </t>
    </r>
  </si>
  <si>
    <t xml:space="preserve">(1) *Adidas, "Supply Chain Approach," https://www.adidas-group.com/en/sustainability/managing-sustainability/human-rights/supply-chain-approach/#/risk-mapping/. Accessed 14 October 2020. 
*Adidas, "Policy on Modern Slavery," https://www.adidas-group.com/media/filer_public/07/85/07852297-dc8b-4471-aee7-4e5547559d38/adidas_policy_on_modern_slavery_2020.pdf, p. 4. Accessed 12 October 2020. 
*Adidas, "Annual Report 2019," https://report.adidas-group.com/2019/en/servicepages/downloads/files/adidas_annual_report_2019.pdf, p. 85. Accessed 14 October 2020. 
(2) *Adidas (2017), "Responsible Sourcing &amp; Purchasing Policy," https://www.adidas-group.com/media/filer_public/ca/ba/caba936a-7da7-4710-9d88-d437bac87923/adidas_responsible_sourcing___purchasing_policy_en.pdf.
*Adidas (2018), "Additional Disclosure," https://www.business-humanrights.org/sites/default/files/2018-02%20KTC%20AF%20methodology_Adidas%20Response.xlsx. Accessed 21 October 2020. 
*Adidas (2021), "Additional Disclosure," https://knowthechain.org/wp-content/uploads/2021-02-Adidas-submission-KnowTheChain.pdf, p. 7. Accessed 2 March 2021. </t>
  </si>
  <si>
    <t>(1)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18. Accessed 19 October 2020. 
(2) *Lululemon, "Vendor Code of Ethics," https://info.lululemon.com/sustainability/responsible-supply-chain/vendor-code-of-ethics. Accessed 15 October 2020.
* Lululemon, "Vendor Code of Ethics," https://pnimages.lululemon.com/content/dam/lululemon/www-images/Sustainabilty/VendorCodeofEthicsv3.pdf. Accessed 3 March 2021.
*Lululemon (June 2020), "KnowTheChain Apparel &amp; Footwear Benchmark: Engagement Questions," p. 19.</t>
  </si>
  <si>
    <t>(1) *Adidas, "Annual Report 2019," https://report.adidas-group.com/2019/en/servicepages/downloads/files/adidas_annual_report_2019.pdf, p. 84. Accessed 14 October 2020. 
*Adidas (2018), "Additional Disclosure," https://media.business-humanrights.org/media/documents/files/2018_KTC_AF_Additional_disclosure_Adidas.pdf, p. 3. Accessed 12 October 2020. 
*Adidas (2021), "Additional Disclosure," https://knowthechain.org/wp-content/uploads/2021-02-Adidas-submission-KnowTheChain.pdf, p. 8. Accessed 2 March 2021. 
(2) *Adidas (2021), "Additional Disclosure," p. 9.
(3) *Adidas (2021), "Additional Disclosure," p. 9.</t>
  </si>
  <si>
    <t xml:space="preserve">(1) Gap discloses that suppliers are required to sign its Vendor Compliance Agreement, which it states incorporates the Code of Vendor Conduct. 
The company states that its vendor compliance agreement is "a legally binding agreement signed by all our manufacturers and is a condition of doing business with Gap Inc."
However, the company does not disclose the vendor compliance agreement, nor the language used in the agreement in relation to the ILO core labor standards. 
(2) The company states that the agreement must be signed by "all" manufacturers and is a condition of doing business with the company. It does not provide a percentage. 
(3) Not disclosed. 
The company refers to its work with second-tier suppliers in Taiwan, where it has required them to comply with its foreign contract worker policy. However, it does not disclose that suppliers must integrate its standards into their contracts with suppliers (and does not disclose contracts with second-tier suppliers directly). </t>
  </si>
  <si>
    <t>*Gap, "California Transparency in Supply Chains Act and UK Modern Slavery Act statement," https://www.gapinc.com/en-us/policy/uk-modern-slavery-act. Accessed 30 October 2020.
*Gap, "Improving supply chain working conditions," https://www.gapincsustainability.com/people/improving-factory-working-conditions. Accessed 1 March 2021.
*Gap (2021), "Additional Disclosure,"  https://knowthechain.org/wp-content/uploads/2021-02-Disclosure-KnowTheChain-AF-Benchmark-Gap-Inc.pdf, p. 4.</t>
  </si>
  <si>
    <t>*H&amp;M (2021), "Additional Disclosure," https://knowthechain.org/wp-content/uploads/2021-02-Disclosure-KnowTheChain-AF-Benchmark_HM-Group.pdf, p. 4. Accessed 5 March 2021.</t>
  </si>
  <si>
    <t xml:space="preserve">(1) *Lululemon (June 2020), "Modern Slavery Statement 2019-2020," https://info.lululemon.com/about/modern-slavery-statement. Accessed 15 October 2020.
*Lululemon (June 2020), "KnowTheChain Apparel &amp; Footwear Benchmark: Engagement Questions," https://pnimages.lululemon.com/content/dam/lululemon/www-images/Footer/Sustainability/lululemon_KnowTheChain_Disclosure_2020_June_Update.pdf, p. 19. Accessed 19 October 2020. 
(2) *Lululemon (June 2020), "KnowTheChain Apparel &amp; Footwear Benchmark: Engagement Questions," p. 20.
(3) *Lululemon (June 2020 - updated February 2021), "KnowTheChain Apparel &amp; Footwear Benchmark" https://knowthechain.org/wp-content/uploads/lululemon-KnowTheChain-Disclosure_2021-03-02.pdf, p. 22. Accessed 3 March 2021. 
*Lululemon https://pnimages.lululemon.com/content/dam/lululemon/www-images/Sustainabilty/VendorCodeofEthicsv3BenchmarksDocument.pdf, p. </t>
  </si>
  <si>
    <r>
      <t xml:space="preserve">(1) The company discloses that the code of conduct "forms part of Primark's Business Terms and Conditions with its first-tier suppliers." In its 2018 additional disclosure, the company discloses the contract language: </t>
    </r>
    <r>
      <rPr>
        <i/>
        <sz val="11"/>
        <rFont val="Calibri"/>
        <family val="2"/>
        <scheme val="minor"/>
      </rPr>
      <t>“The Seller warrants, represents and undertakes that it will at all times: (a) comply with the Code and agrees to apply the same in its own business and those of its suppliers."</t>
    </r>
    <r>
      <rPr>
        <sz val="11"/>
        <rFont val="Calibri"/>
        <family val="2"/>
        <scheme val="minor"/>
      </rPr>
      <t xml:space="preserve">
(2) Not disclosed. 
In its 2021 additional disclosure Primark discloses that 100% of first-tier supplier factories were audited against the code in 2019 but does not disclose the percentage of suppliers whose contracts include its supply chain standards.
(3) Not disclosed. 
The company states that first-tier suppliers are required to cascade the code to their suppliers, but does not disclose that suppliers are required to include this in their own contracts with their suppliers. </t>
    </r>
  </si>
  <si>
    <t xml:space="preserve">(1) * Primark (December 2019), "Primark Ltd. Modern Slavery Statement 2019," https://primark.a.bigcontent.io/v1/static/Primark-MSA_2019, p. 3. Accessed 16 September 2020.
* Primark (September 2018), "KnowTheChain Apparel &amp; Footwear Benchmark Methodology," https://media.business-humanrights.org/media/documents/files/defenders/2018-09_KTC_AF_Additional_disclosure_-_Primark.pdf. Accessed 17 November 2020. 
(2) *Primark (2021), "Additional Disclosure," https://knowthechain.org/wp-content/uploads/2021-02-Disclosure-KnowTheChain-AF-Benchmark-Primark.pdf, p. 2. Accessed 4 March 2021. </t>
  </si>
  <si>
    <t xml:space="preserve">(1) *Gap, "Code of Vendor Conduct," https://gapinc-prod.azureedge.net/gapmedia/gapcorporatesite/media/images/docs/codeofvendorconduct_final.pdf, pp. 17-18. Accessed 30 October 2020.
 *Gap, "California Transparency in Supply Chains Act and UK Modern Slavery Act statement," https://www.gapinc.com/en-us/policy/uk-modern-slavery-act. Accessed 30 October 2020.
(2) *Gap, "Foreign migrant workers and recruitment," https://www.gapincsustainability.com/foreign-contract-workers. Accessed 30 October 2020.
*Gap, "Our approach to protecting the rights of foreign contract workers in tier 2 mills," https://www.gapincsustainability.com/foreign-contract-workers-case. Accessed 1 March 2021.
* Gap (October 2020), "Written evidence submitted by Gap Inc.," https://committees.parliament.uk/writtenevidence/13173/pdf/, p. 4.  </t>
  </si>
  <si>
    <t>(1) The company's sustainability commitment states that "the employer is responsible for payment of employment eligibility fees of contract and/or foreign workers, including recruitment fees." 
H&amp;M's migrant worker guidelines state that contracts between the employer and the labor agency must include that recruitment fees are not paid by workers, and a detailed list of the fees and costs covered by the employer and the labor agency. 
(2) The company's sustainability commitment states that employers are responsible for the payment of recruitment fees. In addition, it's migrant worker guidelines set out recruitment and related costs that employers must be responsible for paying.
Prevention: Limited details - see 4.3(2).
Remediation: Not disclosed.
[In its 2021 additional disclosure the company outlines its general process for dealing with human rights incidents but does not disclose evidence that fees have been repaid to supply chain workers.]</t>
  </si>
  <si>
    <t>*H&amp;M, "Sustainability Commitment," https://hmgroup.com/content/dam/hmgroup/groupsite/documents/en/CSR/Sustainability%20Commitment/Business%20Partner%20Sustainability%20Commitment_en.pdf. Accessed 22 October 2020. 
*H&amp;M, "Migrant workers fair recruitment and treatment guidelines," https://hmgroup.com/content/dam/hmgroup/groupsite/documents/masterlanguage/CSR/Policies/Migrant%20Worker%20Guideline.pdf, p. 4. Accessed 22 October 2020. 
*H&amp;M (2021), "Additional Disclosure," https://knowthechain.org/wp-content/uploads/2021-02-Disclosure-KnowTheChain-AF-Benchmark_HM-Group.pdf, p. 5. Accessed 5 March 2021.</t>
  </si>
  <si>
    <t xml:space="preserve">(1)  *Adidas (March 2016), "Guidelines on Employment Standards," https://www.adidas-group.com/media/filer_public/02/86/0286659a-40ea-427f-9f26-64eb3013b1ca/2016_employment_guidelines.pdf, p. 31. Accessed 12 October 2020.
*Adidas (2018), "Additional Disclosure," https://media.business-humanrights.org/media/documents/files/2018_KTC_AF_Additional_disclosure_Adidas.pdf, p. 4. Accessed 12 October 2020. 
(2) *Adidas, "Modern Slavery Progress Report - Looking Back at 2019," https://www.adidas-group.com/media/filer_public/52/b7/52b75d25-1b7f-4071-b810-8e3fd4c97350/modern_slavery_progress_report_looking_back_at_2019.pdf, p. 2. Accessed 12 October 2020.
*Adidas, "Human rights," https://www.adidas-group.com/en/sustainability/managing-sustainability/human-rights/#/20162018/. Accessed 14 October 2020.
*Adidas (2021), "Additional Disclosure," https://knowthechain.org/wp-content/uploads/2021-02-Adidas-submission-KnowTheChain.pdf, p. 9. Accessed 2 March 2021. </t>
  </si>
  <si>
    <r>
      <t xml:space="preserve">(1) Gap's vendor code states that suppliers should "have in place a mechanism to ensure that all third-party employment agencies (in sending and receiving countries, as applicable) recruit workers ethically and in compliance with relevant laws and the COVC." It also states that suppliers should maintain documentation that demonstrates agency compliance with the code. 
The company does not disclose evidence that monitoring of agencies have been undertaken, such as the number or percentage of agencies assessed.
In addition, it states "we regularly assess their existing recruitment agencies on their legal and ethical recruitment practices." </t>
    </r>
    <r>
      <rPr>
        <sz val="11"/>
        <color rgb="FFFF0000"/>
        <rFont val="Calibri"/>
        <family val="2"/>
        <scheme val="minor"/>
      </rPr>
      <t xml:space="preserve">
</t>
    </r>
    <r>
      <rPr>
        <sz val="11"/>
        <rFont val="Calibri"/>
        <family val="2"/>
        <scheme val="minor"/>
      </rPr>
      <t xml:space="preserve">
(2) The company discloses that it conducted surveys of second-tier suppliers in South Korea, Taiwan, and Turkey to understand how many foreign contract workers were employed. It states that as a next step, it worked with apparel industry peers who have suppliers in Taiwan and conducted on-site interviews with workers. It states that it communicated its foreign contract worker requirements to second-tier suppliers in Taiwan, which included provided training on these requirements. It states it has worked with other brands such as Adidas, Lululemon, and Patagonia to align expectations on the topic for shared suppliers. (see also 1.4.3 and 2.2.2) </t>
    </r>
  </si>
  <si>
    <t xml:space="preserve">(1) *Gap, "Code of Vendor Conduct," https://gapinc-prod.azureedge.net/gapmedia/gapcorporatesite/media/images/docs/codeofvendorconduct_final.pdf, p. 17. Accessed 30 October 2020.
*Gap, "Foreign migrant workers and recruitment," https://www.gapincsustainability.com/foreign-contract-workers. Accessed 30 October 2020.
(2) *Gap, "Our approach to protecting the rights of foreign contract workers in tier 2 mills," https://www.gapincsustainability.com/foreign-contract-workers-case. Accessed 1 March 2021. </t>
  </si>
  <si>
    <t xml:space="preserve">(1) *Adidas, "Policy on Responsible Recruitment," https://www.adidas-group.com/media/filer_public/13/5a/135a8242-c209-4de4-b858-5861fad7071f/policy_on_responsible_recruitment_2019.pdf. Accessed 12 October 2020.
*Adidas (March 2016), "Guidelines on Employment Standards," https://www.adidas-group.com/media/filer_public/02/86/0286659a-40ea-427f-9f26-64eb3013b1ca/2016_employment_guidelines.pdf, p. 37 and 121. Accessed 12 October 2020. 
*Adidas (2018), "Additional Disclosure," https://media.business-humanrights.org/media/documents/files/2018_KTC_AF_Additional_disclosure_Adidas.pdf, p. 3. Accessed 12 October 2020. 
(2) *Adidas (March 2016), "Guidelines on Employment Standards," p. 17, 38, and 118. 
*Adidas, "Policy on Modern Slavery," https://www.adidas-group.com/media/filer_public/07/85/07852297-dc8b-4471-aee7-4e5547559d38/adidas_policy_on_modern_slavery_2020.pdf. Accessed 12 October 2020. 
*Adidas (2018), "Additional Disclosure," p. 3.
*Adidas (2018), "Additional Disclosure," https://www.business-humanrights.org/sites/default/files/2018-02%20KTC%20AF%20methodology_Adidas%20Response.xlsx. Accessed 21 October 2020. 
(3) *Adidas (2021), "Additional Disclosure," https://knowthechain.org/wp-content/uploads/2021-02-Adidas-submission-KnowTheChain.pdf, p. 11. Accessed 2 March 2021. </t>
  </si>
  <si>
    <t>(1) The company's Sustainability Commitment states that every worker is entitled to their own contract in their own language that outlines the terms and conditions of employment.
Its migrant worker guidelines state that "all migrant workers must have received, before leaving their country/region of origin and anyway before deployment, a written contract in a language that they understand or, if they are illiterate, they must have received an explanation of the conditions of work and salary." 
The migrant worker guidelines, which set the company's expectations for suppliers in relation to migrant workers' rights, state that "agencies should deliver - prior to departure and upon arrival - to workers orientation and training" on their rights and responsibilities, terms and conditions of employment, and living conditions. 
(2) The company's Sustainability Commitment states that workers must not be required to lodge their identification documents with their employer and that they must be free to leave after reasonable notice. The company's migrant worker guidelines state that the practice of confiscating identification documents is prohibited and that workers must be able to access their valuables within 24 hours if safekeeping is provided. However, it does not disclose evidence of implementation. [In its 2021 additional disclosure the company refers to data on the violations of its minimum requirements, however these are broadly categorized and do not give detail on the practice of passport retention specifically.]
(3) Not disclosed. 
[The company previously disclosed audit findings which included whether foreign and migrant workers have equal employment terms as local workers [as well as whether they have access to residential permit/working permits]. However these could no longer be identified on the company's website.]</t>
  </si>
  <si>
    <t>(1) *H&amp;M, "Sustainability Commitment," https://hmgroup.com/content/dam/hmgroup/groupsite/documents/en/CSR/Sustainability%20Commitment/Business%20Partner%20Sustainability%20Commitment_en.pdf. Accessed 22 October 2020. 
*H&amp;M, "Migrant workers fair recruitment and treatment guidelines," https://hmgroup.com/content/dam/hmgroup/groupsite/documents/masterlanguage/CSR/Policies/Migrant%20Worker%20Guideline.pdf, pp. 2-3. Accessed 22 October 2020. 
(2)  *H&amp;M, "Sustainability Commitment." 
*H&amp;M, "Migrant workers fair recruitment and treatment guidelines,"  p. 2. 
*H&amp;M (2021), "Additional Disclosure," https://knowthechain.org/wp-content/uploads/2021-02-Disclosure-KnowTheChain-AF-Benchmark_HM-Group.pdf, p. 5. Accessed 5 March 2021.</t>
  </si>
  <si>
    <t xml:space="preserve">(1) *Lululemon (June 2020 - updated February 2021), "KnowTheChain Apparel &amp; Footwear Benchmark" https://knowthechain.org/wp-content/uploads/lululemon-KnowTheChain-Disclosure_2021-03-02.pdf, p. 26 and 28. Accessed 3 March 2021. 
(2) *Lululemon (June 2020 - updated February 2021), "KnowTheChain Apparel &amp; Footwear Benchmark" p. 27.
(3) Lululemon (June 2020 - updated February 2021), "KnowTheChain Apparel &amp; Footwear Benchmark" p. 28-29. </t>
  </si>
  <si>
    <t xml:space="preserve">(1-2) *Primark, "The Primark Code of Conduct," https://www.primark.com/en/primark-cares/code-of-conduct. Accessed 16 September 2020. 
*Primark (2021), "Additional Disclosure," https://knowthechain.org/wp-content/uploads/2021-02-Disclosure-KnowTheChain-AF-Benchmark-Primark.pdf, p. 3-4. Accessed 4 March 2021. </t>
  </si>
  <si>
    <t xml:space="preserve">(1) Adidas, "Policy on Modern Slavery," https://www.adidas-group.com/media/filer_public/07/85/07852297-dc8b-4471-aee7-4e5547559d38/adidas_policy_on_modern_slavery_2020.pdf. Accessed 12 October 2020. 
(2) *Adidas (2018), "Additional Disclosure," https://www.business-humanrights.org/sites/default/files/2018-02%20KTC%20AF%20methodology_Adidas%20Response.xlsx. Accessed 21 October 2020. 
*Adidas (2018), "Additional Disclosure," https://media.business-humanrights.org/media/documents/files/2018_KTC_AF_Additional_disclosure_Adidas.pdf, p. 6. Accessed 12 October 2020. 
*Adidas, "Annual Report 2019," https://report.adidas-group.com/2019/en/servicepages/downloads/files/adidas_annual_report_2019.pdf, p. 86. Accessed 14 October 2020. 
*Adidas, "Factory Workers," https://www.adidas-group.com/en/sustainability/people/factory-workers/#/women-in-the-supply-chain/. Accessed 14 October 2020.
(3) *Adidas (2021), "Additional Disclosure," https://knowthechain.org/wp-content/uploads/2021-02-Adidas-submission-KnowTheChain.pdf, pp. 12 and 15. Accessed 2 March 2021. </t>
  </si>
  <si>
    <t xml:space="preserve">(1) Gap, "Code of Vendor Conduct," https://gapinc-prod.azureedge.net/gapmedia/gapcorporatesite/media/images/docs/codeofvendorconduct_final.pdf, p. 8. Accessed 30 October 2020.
(2) *Gap, "2019 Global Sustainability Report," https://www.gapincsustainability.com/sites/default/files/Gap%20Inc%202019%20Report.pdf, p. 40. Accessed 30 October 2020.
*Gap, "California Transparency in Supply Chains Act and UK Modern Slavery Act statement," https://www.gapinc.com/en-us/policy/uk-modern-slavery-act. Accessed 30 October 2020.
*Gap, "P.A.C.E. - Empowering Women," https://www.gapincsustainability.com/people/pace-changing-one-million-lives. Accessed 2 November 2020. 
(3) Gap, "2019 Global Sustainability Report," p. 40.
(4) Gap, "Our approach to protecting the rights of foreign contract workers in tier 2 mills," https://www.gapincsustainability.com/foreign-contract-workers-case. Accessed 1 March 2021. </t>
  </si>
  <si>
    <t>(1) *H&amp;M (2021), "Additional Disclosure," https://knowthechain.org/wp-content/uploads/2021-02-Disclosure-KnowTheChain-AF-Benchmark_HM-Group.pdf, p. 6. Accessed 5 March 2021.
(2) *H&amp;M, "Fair living wages," https://hmgroup.com/sustainability/fair-and-equal/wages.html. Accessed 22 October 2020. 
*H&amp;M, "Modern slavery statement financial year 2018-2019," https://hmgroup.com/content/dam/hmgroup/groupsite/documents/masterlanguage/CSR/reports/HM_2019_Modern_Slavery_Statement_final.pdf, p. 10. Accessed 22 October 2020.
*H&amp;M, "Sustainability Performance Report 2019," https://hmgroup.com/content/dam/hmgroup/groupsite/documents/masterlanguage/CSR/reports/2019_Sustainability_report/H%26M%20Group%20Sustainability%20Performance%20Report%202019.pdf, p. 57. Accessed 22 October 2020.
*H&amp;M (2021), "Additional Disclosure," p. 6.</t>
  </si>
  <si>
    <r>
      <t xml:space="preserve">(1) The company's vendor code of ethics requires that the code be posted in facilities in the languages of workers. The company states that during assessments, it checks that the code has been posted in the relevant languages. 
(2) Lululemon states that 2,900 foreign migrant workers have been trained on their rights as employees in a foreign country among its second-tier Taiwanese suppliers [see also 4.4.1]. The company also reports that it has trained workers of two of its suppliers in Taiwan on worker rights under the vendor code, health and safety, and grievance mechanisms. 
[The company states that it is a participating brand within ILO's Better Work programme in Vietnam, Cambodia, Indonesia, and Haiti and discloses that it encourages "suppliers to participate in training and programmes offered by Better Work in these countries" but does not disclose how supply chain workers learn about their labor rights as a result. 
It states that it engaged a third-party organization to conduct an assessment of worker voice and grievance mechanisms which included stakeholder engagement and worker education but provides no further information.]
(3) Not disclosed. 
[ See 7.2: In relation to an allegation, Lululemon reports some information on positive outcomes related to worker feedback via a grievance mechanism [not related to example under (2) - worker engagement via a grievance mechanism]. It states that it engaged a consultancy to investigate allegations at a first-tier supplier in </t>
    </r>
    <r>
      <rPr>
        <b/>
        <sz val="11"/>
        <rFont val="Calibri"/>
        <family val="2"/>
        <scheme val="minor"/>
      </rPr>
      <t>Bangladesh</t>
    </r>
    <r>
      <rPr>
        <sz val="11"/>
        <rFont val="Calibri"/>
        <family val="2"/>
        <scheme val="minor"/>
      </rPr>
      <t xml:space="preserve"> and develop a worker grievance hotline, which it states "is now frequently used by workers" to raise concerns and has led to a change in overtime procedures, simplifying sick and annual leave policies and responding to health concerns in relation to Covid-19. 
It states that it has carried out a worker survey for 275 workers and 49 supervisors in August 2020 to follow up and found that 87% of workers felt comfortable raising their concerns with supervisors or via a grievance channel, and 92% of workers and supervisors were aware that "no retaliation will occur if they refuse to work overtime." The company notes this constitutes a "substantial increase in worker satisfaction", but provides no further detail, nor examples beyond this supplier.]
(4) See (2) for examples of worker training in Taiwan. 
Lululemon further discloses that it has worked with one of its strategic suppliers with factories in Bangladesh, Cambodia, China, Indonesia, Vietnam, which is taking steps to educate its workers on their rights to collective bargaining and freedom of association. This includes training during the recruitment process on labor rights standards, annual worker training on workers rights, quarterly worker surveys on working conditions and satisfaction with the workplace. Lululemon discloses it is consulted by the supplier in developing, implementing and evaluating this program. </t>
    </r>
  </si>
  <si>
    <t xml:space="preserve">(1) * Lululemon, "Vendor Code of Ethics," https://pnimages.lululemon.com/content/dam/lululemon/www-images/Sustainabilty/VendorCodeofEthicsv3.pdf. Accessed 3 March 2021.
*Lululemon (June 2020 - updated February 2021), "KnowTheChain Apparel &amp; Footwear Benchmark" https://knowthechain.org/wp-content/uploads/lululemon-KnowTheChain-Disclosure_2021-03-02.pdf, p. 27 and 29. Accessed 3 March 2021. 
(2) *Lululemon (June 2020 - updated February 2021), "KnowTheChain Apparel &amp; Footwear Benchmark, p. 30 and 29.
(3) *Lululemon (June 2020 - updated February 2021), "KnowTheChain Apparel &amp; Footwear Benchmark, p. 30-31.
(4) Lululemon (2018), “Additional Disclosure,” https://info.lululemon.com/content/dam/lululemon/www-images/Footer/Sustainability/Responsive%20Supply%20Chain/2018%2008%2024%20lululemon%20KnowTheChain%20Disclosure%20final.pdf, p. 23. </t>
  </si>
  <si>
    <t>(1) Primark (December 2019), "Primark Ltd. Modern Slavery Statement 2019," https://primark.a.bigcontent.io/v1/static/Primark-MSA_2019, p. 9. Accessed 16 September 2020.
(2) *Primark (December 2019), "Primark Ltd. Modern Slavery Statement 2019," p. 10 and 11.
*Primark (December 2020), "Primark Ltd. Modern Slavery Statement 2020," https://primark.a.bigcontent.io/v1/static/Primark-MSA-2020, p. 8. Accessed 5 January 2021. 
(3) *Primark (December 2020), "Primark Ltd. Modern Slavery Statement 2020," p. 13-16. 
*Primark (2021), "Additional Disclosure," https://knowthechain.org/wp-content/uploads/2021-02-Disclosure-KnowTheChain-AF-Benchmark-Primark.pdf, p. 3-4. Accessed 4 March 2021. 
[Primark (June 2016), "Additional Disclosure," https://www.business-humanrights.org/sites/default/files/documents/KTC_Primark%20response%20June2016_v2.pdf.]
(4) *Primark (December 2020), "Primark Ltd. Modern Slavery Statement 2020," p. 14 and 15.</t>
  </si>
  <si>
    <t xml:space="preserve">(1) Adidas, "Factory workers," https://www.adidas-group.com/en/sustainability/people/factory-workers/#//. Accessed 14 October 2020.
(2) Adidas (March 2019), "adidas continues its support for the Accord on Fire and Building Safety in Bangladesh," https://www.adidas-group.com/media/filer_public/8d/ba/8dba49ed-2c07-4be0-918d-f9bdbb71c811/2019_adidas_continues_to_support_the_accord.pdf. Accessed 20 October 2020. 
(3) Fair Labor Association (October 2017), "Adidas Group Assessment for Reaccreditation," https://www.fairlabor.org/sites/default/files/documents/reports/adidas_reaccreditation_assessment_october_2017.pdf, p. 14. 
(4) *Adidas (2019), "Engagement with local NGOs, Myanmar," https://www.adidas-group.com/media/filer_public/c6/b9/c6b99328-d0a0-476b-8c24-ef2571b720fa/2019_engagement_myanmar.pdf. Accessed 21 October 2020. 
*Adidas, "2019 case analysis third party complaints," https://www.adidas-group.com/media/filer_public/68/03/6803451e-45d7-43e1-84a4-ac3a76c69dea/2019_summary_of_cases.pdf. Accessed 20 October 2020. 
*Adidas (2021), "Additional Disclosure," https://knowthechain.org/wp-content/uploads/2021-02-Adidas-submission-KnowTheChain.pdf, p. 14. Accessed 2 March 2021. </t>
  </si>
  <si>
    <t>(1) *Gap, "2019 Global Sustainability Report," https://www.gapincsustainability.com/sites/default/files/Gap%20Inc%202019%20Report.pdf, p. 37. Accessed 30 October 2020.
*Gap, "Freedom of association." gapincsustainability.com/freedom-association-0. Accessed 1 March 2021. 
(3) * Gap, "2019 Global Sustainability Report," p. 40.
* ILO Better Work (Nov 2020), "Discussion Paper 40: Impacts on the Shop Floor – An Evaluation of the Better Work – Gap Inc. program on Workplace Cooperation," p. 2. (Link provided via Gap, "Supplier Partnerships," https://www.gapincsustainability.com/people/improving-factory-working-conditions/partnering-factories. Accessed 07 January 2020.
(4) Gap, "2019 Global Sustainability Report," p. 37.</t>
  </si>
  <si>
    <t>(1) Lululemon (June 2020 - updated February 2021), "KnowTheChain Apparel &amp; Footwear Benchmark," https://knowthechain.org/wp-content/uploads/lululemon-KnowTheChain-Disclosure_2021-03-02.pdf, p. 30. Accessed 3 March 2021. 
(2)  Lululemon (June 2020 - updated February 2021), "KnowTheChain Apparel &amp; Footwear Benchmark," p. 31.
(3) Lululemon (June 2020 - updated February 2021), "KnowTheChain Apparel &amp; Footwear Benchmark," p. 32.
(4) *Lululemon, "Vendor Code of Ethics: Focus Areas," https://info.lululemon.com/sustainability/responsible-supply-chain/human-rights-and-working-conditions/vendor-code-of-ethics-focus-areas. Accessed 16 October 2020.
*Lululemon (June 2020 - updated February 2021), "KnowTheChain Apparel &amp; Footwear Benchmark," p. 33.</t>
  </si>
  <si>
    <t>(1)  Primark (December 2019), "Primark Ltd. Modern Slavery Statement 2019," https://primark.a.bigcontent.io/v1/static/Primark-MSA_2019, p. 11. Accessed 16 September 2020.
(2) *Primark, "FAQs," https://www.primark.com/en/primark-cares/frequently-asked-questions. Accessed 21 May 2020. 
*Primark (December 2020), "Primark Ltd. Modern Slavery Statement 2020," https://primark.a.bigcontent.io/v1/static/Primark-MSA-2020, p. 9. Accessed 5 January 2021. 
(3) *Primark (December 2020), "Primark Ltd. Modern Slavery Statement 2020," p. 16.
*Primark (2021), "Additional Disclosure," https://knowthechain.org/wp-content/uploads/2021-02-Disclosure-KnowTheChain-AF-Benchmark-Primark.pdf, p. 7. Accessed 4 March 2021. 
*Primark (September 2018), "KnowTheChain Apparel &amp; Footwear Benchmark Methodology," https://media.business-humanrights.org/media/documents/files/defenders/2018-09_KTC_AF_Additional_disclosure_-_Primark.pdf.
(4) Primark (December 2019), "Primark Ltd. Modern Slavery Statement 2019," p. 11.
*Primark (December 2020), "Primark Ltd. Modern Slavery Statement 2020," p. 17.
*Primark (2021), "Additional Disclosure," p. 7.</t>
  </si>
  <si>
    <t xml:space="preserve">(1) *Gap, "2019 Global Sustainability Report," https://www.gapincsustainability.com/sites/default/files/Gap%20Inc%202019%20Report.pdf, p. 36. Accessed 1 March 2021. 
*Gap, "Grievance mechanisms," https://www.gapincsustainability.com/grievance-mechanisms-0. Accessed 1 March 2021. 
*Gap, "Code of Business Conduct Hotline," https://www.gapinc.com/en-us/investors/corporate-compliance/code-of-business-conduct-hotline. Accessed 2 November 2020.
(2) Gap, "Grievance mechanisms," https://www.gapincsustainability.com/grievance-mechanisms-0. Accessed 1 March 2021.
(3) *Gap, "2019 Global Sustainability Report," p. 40.
(4) *Gap, "2019 Global Sustainability Report," p. 40.
Gap, "Grievance mechanisms."  </t>
  </si>
  <si>
    <t>Gap reports that it monitors all first-tier suppliers and that "Facilities from Tier 1 suppliers include cut-and-sew production, sub-contractors, and supporting units such as dyeing, embroidery, and wash units."
(1) The company states that it conducts both announced and unannounced audits. It discloses that it aims for 50% of assessments to be unannounced or semi-announced. It also notes that an increasing number of its supplier facilities participate in Better Work and as such undergo 100% unannounced audits.
(2) Gap states that during assessments, its teams review records. In its 2018 additional disclosure, Gap reports that it reviews documents such as time and wage records.
(3) The company states that assessments include interviews with workers to help ascertain that workers have voluntarily agreed to all employment terms, are free to end their employment, and "can freely enter and exit their work spaces and living quarters." In its 2018 additional disclosure, Gap states that interviews are conducted both on and off-site.
(4) Gap states that it requires access to factory facilities for observation. In its 2021 additional disclosure, it states that dormitories are included as part of its assessment program. 
(5) Gap discloses that it has "expanded an augmented version of our Assessment and Remediation program into our Tier 2 strategic textile mills, enabling us to directly evaluate working conditions at the mill level." [It also states that in the longer term it plans to enrol its "strategic Tier 2 mill vendors into industry initiatives such as the Social Labor Convergence Program, which includes assessments on the risk of forced labor."]</t>
  </si>
  <si>
    <t>(1) *Gap, "California Transparency in Supply Chains Act and UK Modern Slavery Act statement," https://www.gapinc.com/en-us/policy/uk-modern-slavery-act. Accessed 30 October 2020.
*Gap, "Improving supply chain working conditions," https://www.gapincsustainability.com/people/improving-factory-working-conditions. Accessed 1 March 2021. 
(2-3) *Gap, "Human trafficking and forced labor," https://www.gapincsustainability.com/forcedlabor. Accessed 30 October 2020.
*Gap (2018), "Additional Disclosure," https://media.business-humanrights.org/media/documents/files/2018-08_KTC_AF_Additional_disclosure_-_GAP_INC.pdf, p. 8. Accessed 2 November 2020.
(4) Gap, "Improving supply chain working conditions." 
*Gap (2021), "Additional Disclosure,"  https://knowthechain.org/wp-content/uploads/2021-02-Disclosure-KnowTheChain-AF-Benchmark-Gap-Inc.pdf, p. 8.
(5) Gap, "California Transparency in Supply Chains Act and UK Modern Slavery Act statement."</t>
  </si>
  <si>
    <t xml:space="preserve">The company states that its audit and monitoring programme covers 100% of its first-tier manufacturing units.
It states that as part of its Sustainable Impact Partnership Programme, suppliers complete self-assessments. Based on the results, the company may carry out desktop validation for low-risk suppliers on on-site checks and third-party verification for higher risk suppliers. [It also states that it aims to replace its own social assessment process with the Social Labor Convergence Project by 2022.] 
(1) The company states "H&amp;M reserves the right to request sustainability performance data from Business Partners and to conduct unannounced visits to facilities producing goods or services for H&amp;M." It is not clear that unannounced audits are undertaken in practice. H&amp;M also states that its audits are generally announced.
(2) In its 2021 additional disclosure the company states that audits include document review but does not provide information on the types of documents reviewed. 
(3) H&amp;M states that the SIPP includes interviews with workers, but does not indicate that any interviews are undertaken off-site. (It states that its process involves management interviews and when the information does not correspond to document review, it will conduct worker interviews.)
(4) The company states that it conducts on-site checks but does not disclose whether this includes worker accommodation. 
(5) H&amp;M states that its audit programme includes second-tier component suppliers of fabric and yarn comprising 67% of its total production volume. </t>
  </si>
  <si>
    <t>*H&amp;M, "Modern slavery statement financial year 2018-2019," https://hmgroup.com/content/dam/hmgroup/groupsite/documents/masterlanguage/CSR/reports/HM_2019_Modern_Slavery_Statement_final.pdf p. 7. Accessed 22 October 2020.
*H&amp;M, "Sustainability Performance Report 2019," https://sustainabilityreport.hmgroup.com/wp-content/uploads/2020/10/Sustainability_Peformance_Report_2019.pdf, p. 78. Accessed 22 October 2020.
(1) *H&amp;M, "Sustainability Commitment," https://hmgroup.com/content/dam/hmgroup/groupsite/documents/en/CSR/Sustainability%20Commitment/Business%20Partner%20Sustainability%20Commitment_en.pdf, p. 2. Accessed 22 October 2020. 
*H&amp;M, "CA Supply Chains Act," https://www2.hm.com/en_us/customer-service/legal-and-privacy/ca-supply-chains-act.html. Accessed 11 November 2020.
(2) *H&amp;M (2021), "Additional Disclosure," https://knowthechain.org/wp-content/uploads/2021-02-Disclosure-KnowTheChain-AF-Benchmark_HM-Group.pdf, p. 8. Accessed 5 March 2021.
(3) H&amp;M, "Sustainability Report 2017," https://about.hm.com/content/dam/hmgroup/groupsite/documents/masterlanguage/CSR/reports/2017%20Sustainability%20report/HM_group_SustainabilityReport_2017_FullReport.pdf, p. 94. Accessed 11 November 2020. 
*H&amp;M (2021), "Additional Disclosure," p. 8
(5) H&amp;M, "Modern slavery statement financial year 2018-2019," https://hmgroup.com/content/dam/hmgroup/groupsite/documents/masterlanguage/CSR/reports/HM_2019_Modern_Slavery_Statement_final.pdf p. 7. Accessed 22 October 2020.</t>
  </si>
  <si>
    <r>
      <t>(1) Primark states that it carries out announced, semi-announced, and unannounced audits "as well as hundreds of unannounced spot checks" which relate to specific issues.  
(2) The company discloses that paperwork is reviewed as part of audits. 
It states that audits include whether trade unions or worker representatives are in place, and how many workers are covered by collective bargaining agreements. It states that factories are required to supply documentary evidence such as copies of collective bargaining agreements, lists of committee members, minutes of meetings, election procedures, and registers of grievance or suggestion boxes.
(3) The company states that confidential worker interviews "are an essential and mandatory component" of its audits. It states that "we may also conduct worker interviews off-site if we deem it necessary and may use support from NGOs or other experts." However it is unclear whether off-site interviews take place in practice.
(4) It discloses that audits include visits to associated production facilities and checks of worker accommodation. Primark also states that "if accommodation is provided by agents or contractors, our team will visit and inspect the accommodation as part of the audit process."
(5) Not disclosed. In its 2017 modern slavery statement (covering activities for the year ending in September 2017) the company reports that it expanded its audit and monitoring programme to some second-tier sites in Turkey, in response to the risks associated with modern slavery risks and Syrian refugees.</t>
    </r>
    <r>
      <rPr>
        <sz val="11"/>
        <rFont val="Calibri"/>
        <family val="2"/>
      </rPr>
      <t xml:space="preserve"> It is not clear whether such audits are still taking place. </t>
    </r>
    <r>
      <rPr>
        <sz val="11"/>
        <rFont val="Calibri"/>
        <family val="2"/>
        <scheme val="minor"/>
      </rPr>
      <t xml:space="preserve">
The company states that it conducts audits at first-tier sites and does not indicate that audits are conducted below the first tier. It states "our suppliers are...responsible for compliance and implementation across their supply chain, factories, and contractors."  The company also reports that it has assessed cotton bales at spinning mills in India and Bangladesh to determine their origin, but it is not clear that this has included an assessment of labor conditions at mill-level. Primark also discloses that it is a member of an ETI working group on training and engagement with selected mills (as part of its efforts to addressing poor recruitment and working practices at spinning mills and factories in South India) but does not provide further detail. 
In its 2021 additional disclosure the company reports that it assesses first and second-tier suppliers in Bangladesh, Pakistan, and Myanmar for safety standards and structural integrity but does not disclose that it assesses for forced labor risks. </t>
    </r>
  </si>
  <si>
    <t xml:space="preserve">Primark, "Conducting checks and audits," https://www.primark.com/en/primark-cares/people-and-production/conducting-checks-and-audits/a/40bfb47c-f8d5-42b8-ad29-e733ca520277. Accessed 20 May 2020. 
(3) *Primark (December 2020), "Primark Ltd. Modern Slavery Statement 2020," https://primark.a.bigcontent.io/v1/static/Primark-MSA-2020, p. 20. Accessed 5 January 2021.
(4)  *Primark (December 2019), "Primark Ltd. Modern Slavery Statement 2019," p. 9. 
(5) *Primark (2017), "Modern Slavery Statement 2017," https://www.primark.com/en/modern-slavery-act/msa-statement-2017. Accessed 28 September 2020. 
*Primark (December 2019), "Primark Ltd. Modern Slavery Statement 2019," p. 12. 
*Primark (2021), "Additional Disclosure," https://knowthechain.org/wp-content/uploads/2021-02-Disclosure-KnowTheChain-AF-Benchmark-Primark.pdf, p. 8. Accessed 4 March 2021. </t>
  </si>
  <si>
    <t>(1) *Lululemon (June 2020 - updated February 2021), "KnowTheChain Apparel &amp; Footwear Benchmark" https://knowthechain.org/wp-content/uploads/lululemon-KnowTheChain-Disclosure_2021-03-02.pdf, p. 39. Accessed 3 March 2021. 
(2) *Lululemon (June 2020 - updated February 2021), "KnowTheChain Apparel &amp; Footwear Benchmark" p. 39.
(4) *Lululemon (June 2020), "Modern Slavery Statement 2019-2020," https://info.lululemon.com/about/modern-slavery-statement. Accessed 15 October 2020.
*Lululemon, "Vendor Code of Ethics: Focus Areas," https://info.lululemon.com/sustainability/responsible-supply-chain/human-rights-and-working-conditions/vendor-code-of-ethics-focus-areas. Accessed 16 October 2020.
*Lululemon (June 2020 - updated February 2021), "KnowTheChain Apparel &amp; Footwear Benchmark" p. 39.
(5) *Lululemon (June 2020 - updated February 2021), "KnowTheChain Apparel &amp; Footwear Benchmark" p. 40.</t>
  </si>
  <si>
    <t xml:space="preserve">(1) The company discloses that 100% of suppliers' factories are audited annually. It reports that in the 2018 calendar year, 3,319 audits were conducted. In its 2020 modern slavery statement, the company reports that 3,234 audits were conducted in 2019. 
(2) Primark states that 100% of audits are unannounced, excluding initial pre-production audits. [It also reports that for 2018, 77.4% of audits were unannounced, 3.3% were semi-announced and 19.3% were announced.]
(3) The company states that it follows SMETA best practice guidance on the number of workers interviewed but does not provide further information on what this includes. 
(4) Primark states that its auditors are trained to SA8000 standards. In its 2018 additional disclosure it reports that it uses translators where it does not have native language speakers for migrant workers. 
(5) The company states that 0.43% of non-compliances identified related to forced labor in 2019 [but does not provide further detail on its audit findings.] 
Primark states that in 2019, 30% of suppliers were rated grade 3 (meaning ethical compliance has not been achieved and there are significant or numerous issues remaining), 67% grade 2 (evidence of good systems but not achieved full ethical compliance) and 3% grade 1 (minor issues only). It states the most frequent issues occur in the category of working conditions including living wages, working hours and excessive overtime. </t>
  </si>
  <si>
    <t xml:space="preserve">(1-3) Primark (December 2019), "Primark Ltd. Modern Slavery Statement 2019," https://primark.a.bigcontent.io/v1/static/Primark-MSA_2019, p. 12. 
*Primark (December 2020), "Primark Ltd. Modern Slavery Statement 2020," https://primark.a.bigcontent.io/v1/static/Primark-MSA-2020, p. 4. Accessed 5 January 2021. 
(2) Primark, "FAQs," https://www.primark.com/en/primark-cares/frequently-asked-questions. Accessed 18 September 2020. 
(4) *Primark (December 2019), "Primark Ltd. Modern Slavery Statement 2019," p. 12.
*Primark (September 2018), "KnowTheChain Apparel &amp; Footwear Benchmark Methodology," https://media.business-humanrights.org/media/documents/files/defenders/2018-09_KTC_AF_Additional_disclosure_-_Primark.pdf.
(5) *Primark (December 2020), "Primark Ltd. Modern Slavery Statement 2020," p. 21.
*Primark, "Our Performance 2019," https://primark.a.bigcontent.io/v1/static/Our-Performance-2019, p. 2. Accessed 4 March 2021. 
</t>
  </si>
  <si>
    <t xml:space="preserve">(1-2) *Gap, "California Transparency in Supply Chains Act and UK Modern Slavery Act statement," https://www.gapinc.com/en-us/policy/uk-modern-slavery-act. Accessed 30 October 2020.
*Gap, "Improving supply chain working conditions," https://www.gapincsustainability.com/people/improving-factory-working-conditions. Accessed 1 March 2021.
*Gap (2018), "Additional Disclosure," https://media.business-humanrights.org/media/documents/files/2018-08_KTC_AF_Additional_disclosure_-_GAP_INC.pdf, p. 9. Accessed 2 November 2020.
(3) *Gap, "Improving supply chain working conditions." 
(4)  *Gap, "Improving supply chain working conditions." </t>
  </si>
  <si>
    <t xml:space="preserve">Gap, "Improving supply chain working conditions," https://www.gapincsustainability.com/people/improving-factory-working-conditions. Accessed 1 March 2021. </t>
  </si>
  <si>
    <t>(1) Not disclosed. 
H&amp;M states that where there are human rights impacts, it applies "a systematic approach to analysing [its] responsibilities under the UNGPs and determining appropriate remediation measures." [It refers to a global grievance policy but this appears to be applicable internally rather than for its supply chains.]
H&amp;M states that its "local sustainability teams are tasked with investigating claims and addressing complaints" and that it follows up on all cases reported. 
In its 2021 additional disclosure the company states that it tracks all issues raised to its teams and follows them until resolved. It states sometimes solutions are reached at factory level and sometimes it will play a more leading role and involve other parties. It also states that it will facilitate dialogue between trade unions and employers. 
However it does not disclose any detail on its process for responding to reported violations of policies, such as the team responsible, how it engages affected stakeholders, or timelines for dealing with allegations.</t>
  </si>
  <si>
    <t>*H&amp;M, "Modern slavery statement financial year 2018-2019," https://hmgroup.com/content/dam/hmgroup/groupsite/documents/masterlanguage/CSR/reports/HM_2019_Modern_Slavery_Statement_final.pdf p. 8. Accessed 22 October 2020.
*H&amp;M, "CA Supply Chains Act," https://www2.hm.com/en_us/customer-service/legal-and-privacy/ca-supply-chains-act.html. Accessed 11 November 2020.
*H&amp;M (2021), "Additional Disclosure," https://knowthechain.org/wp-content/uploads/2021-02-Disclosure-KnowTheChain-AF-Benchmark_HM-Group.pdf, p. 9. Accessed 5 March 2021.</t>
  </si>
  <si>
    <t xml:space="preserve">A(2) *Gap, "California Transparency in Supply Chains Act and UK Modern Slavery Act statement," https://www.gapinc.com/en-us/policy/uk-modern-slavery-act. Accessed 30 October 2020.
C(1) *Gap, "Gap Inc. Statement on Xinjiang," https://www.gapincsustainability.com/xinjiang. Accessed 1 March 2021. 
*Gap, "Raw materials: selecting sustainable fibers," https://www.gapincsustainability.com/product/sustainably-sourcing-raw-material. Accessed 1 March 2021. 
*Gap (October 2020), "Written evidence submitted by Gap Inc.," https://committees.parliament.uk/writtenevidence/13173/pdf/, p. 1. </t>
  </si>
  <si>
    <t>A(2)  *Lululemon (June 2020 - updated February 2021), "KnowTheChain Apparel &amp; Footwear Benchmark" https://knowthechain.org/wp-content/uploads/lululemon-KnowTheChain-Disclosure_2021-03-02.pdf, p. 43. Accessed 3 March 2021. 
C(1) *Lululemon (June 2020 - updated February 2021), "KnowTheChain Apparel &amp; Footwear Benchmark" p. 13 and 43.</t>
  </si>
  <si>
    <t xml:space="preserve">*Asia Floor Wage Alliance &amp; ors. (1 May 2018), "Gender Based Violence in the GAP Garment Supply Chain", https://www.globallaborjustice.org/wp-content/uploads/2018/06/GBV-Gap-May-2018.pdf. 
*Gap (19 June 2018), "Gap Response", https://www.business-humanrights.org/sites/default/files/documents/AFW%20BHRRC%20Response_June%2019%202018.pdf. 
*Gap, "Discrimination and Harassment," https://www.gapincsustainability.com/discrimination-and-harassment. Accessed 1 March 2021. </t>
  </si>
  <si>
    <r>
      <t xml:space="preserve">(2) H&amp;M states that it has responded directly to Global Labor Justice and Asia Floor Wage Alliance and that it is open to meeting with them. It states that it is investigating the allegations and collaborates with NGOs and other organizations such as Better Work and the ILO on the ground. 
It states "we have been in contact with the management of the factory, the </t>
    </r>
    <r>
      <rPr>
        <b/>
        <sz val="11"/>
        <rFont val="Calibri"/>
        <family val="2"/>
        <scheme val="minor"/>
      </rPr>
      <t>workers directly involved</t>
    </r>
    <r>
      <rPr>
        <sz val="11"/>
        <rFont val="Calibri"/>
        <family val="2"/>
        <scheme val="minor"/>
      </rPr>
      <t xml:space="preserve"> in the accidents and the trade unions." It states it is "trying [its] best to facilitate the dialogue between the parties involved to get to a solution." 
(3)-(4) Not disclosed. [The company discloses: "In many cases remediation is addressed and agreed upon between the affected parties. These remediations may or may not be publicly reported."]</t>
    </r>
  </si>
  <si>
    <t>*Asia Floor Wage Alliance &amp; ors. (1 May 2018), "Gender Based Violence in the H&amp;M Garment Supply Chain", https://www.globallaborjustice.org/wp-content/uploads/2018/05/GBV-HM-May-2018.pdf.
*H&amp;M (26 June 2018), "H&amp;M's Response", https://www.business-humanrights.org/sites/default/files/documents/H%26M%20response%20re%20gender%20based%20violence.docx.
* H&amp;M (February 2021), "KnowTheChain Apparel &amp; Footwear Benchmark - Additional Disclosure 2020/2021," https://knowthechain.org/wp-content/uploads/2021-02-Disclosure-KnowTheChain-AF-Benchmark_HM-Group.pdf, p. 9.</t>
  </si>
  <si>
    <t xml:space="preserve">*The Guardian (14 October 2019), "Workers making £88 Lululemon leggings claim they are beaten",
https://www.theguardian.com/global-development/2019/oct/14/workers-making-lululemon-leggings-claim-they-are-beaten. Accessed 19 October 2020.
*Lululemon, "Youngone's KSI Facility in Bangladesh," https://info.lululemon.com/sustainability/responsible-supply-chain/human-rights-and-working-conditions/youngones-ksi-facility-in-bangladesh. Accessed 19 October 2020. 
*Lululemon (June 2020 - updated February 2021), "KnowTheChain Apparel &amp; Footwear Benchmark" https://knowthechain.org/wp-content/uploads/lululemon-KnowTheChain-Disclosure_2021-03-02.pdf, p. 44 and 31. Accessed 3 March 2021. </t>
  </si>
  <si>
    <r>
      <rPr>
        <b/>
        <sz val="11"/>
        <color theme="1"/>
        <rFont val="Calibri"/>
        <family val="2"/>
        <scheme val="minor"/>
      </rPr>
      <t>Cotton</t>
    </r>
    <r>
      <rPr>
        <sz val="11"/>
        <color theme="1"/>
        <rFont val="Calibri"/>
        <family val="2"/>
        <scheme val="minor"/>
      </rPr>
      <t xml:space="preserve">: Hanesbrands, "A Commitment to Environmental and Social Responsibility," https://hanesforgood.com/tshirt-story/. Accessed 21 September 2020. 
</t>
    </r>
    <r>
      <rPr>
        <b/>
        <sz val="11"/>
        <color theme="1"/>
        <rFont val="Calibri"/>
        <family val="2"/>
        <scheme val="minor"/>
      </rPr>
      <t>Viscose</t>
    </r>
    <r>
      <rPr>
        <sz val="11"/>
        <color theme="1"/>
        <rFont val="Calibri"/>
        <family val="2"/>
        <scheme val="minor"/>
      </rPr>
      <t xml:space="preserve">: Hanesbrands (25 February 2021), "2021 Additional Disclosure," https://knowthechain.org/wp-content/uploads/2021-02-KnowTheChain-Additional-Disclosure_Hanesbrands.pdf, p. 12.  
</t>
    </r>
    <r>
      <rPr>
        <b/>
        <sz val="11"/>
        <color theme="1"/>
        <rFont val="Calibri"/>
        <family val="2"/>
        <scheme val="minor"/>
      </rPr>
      <t>Wool</t>
    </r>
    <r>
      <rPr>
        <sz val="11"/>
        <color theme="1"/>
        <rFont val="Calibri"/>
        <family val="2"/>
        <scheme val="minor"/>
      </rPr>
      <t xml:space="preserve">: Hanesbrands,"Hanes Men' Thermowool Pant," https://www.hanes.com/hanes-men-thermowool-pant.html. Accessed 9 November 2020. 
</t>
    </r>
    <r>
      <rPr>
        <b/>
        <sz val="11"/>
        <color theme="1"/>
        <rFont val="Calibri"/>
        <family val="2"/>
        <scheme val="minor"/>
      </rPr>
      <t>China and Vietnam</t>
    </r>
    <r>
      <rPr>
        <sz val="11"/>
        <color theme="1"/>
        <rFont val="Calibri"/>
        <family val="2"/>
        <scheme val="minor"/>
      </rPr>
      <t xml:space="preserve">: Hanesbrands, "Collegiate," https://hanesforgood.com/content/uploads/2020/08/HBI-Collegiate-Market-082020.pdf. Accessed 21 September 2020. 
</t>
    </r>
    <r>
      <rPr>
        <b/>
        <sz val="11"/>
        <color theme="1"/>
        <rFont val="Calibri"/>
        <family val="2"/>
        <scheme val="minor"/>
      </rPr>
      <t>India and Thailand</t>
    </r>
    <r>
      <rPr>
        <sz val="11"/>
        <color theme="1"/>
        <rFont val="Calibri"/>
        <family val="2"/>
        <scheme val="minor"/>
      </rPr>
      <t xml:space="preserve">: Hanesbrands, "Strategic Contractors," https://hanesforgood.com/content/uploads/2020/08/HBI-Strategic-Contractors-082020.pdf. Accessed 21 September 2020. </t>
    </r>
  </si>
  <si>
    <t>*VF, "We Are Made For Change," https://d1io3yog0oux5.cloudfront.net/vfc/files/documents/Sustainability/Resources/VF+2018+Made+for+Change+report.pdf, p. 44. Accessed 24 August 2020.
*VF, "Better beyond our walls," https://www.vfc.com/sustainability-and-responsibility/worker-wellbeing. Accessed 24 August 2020. 
*VF, "Responsible Recruitment and Anti-Forced Labor Commitment," https://d1io3yog0oux5.cloudfront.net/vfc/files/documents/Sustainability/Responsible+Recruitment+and+Anti+Forced+Labor+Committment+.pdf. Accessed 1 March 2021. 
* VF, "Human Rights Report 2020," https://d1io3yog0oux5.cloudfront.net/vfc/files/documents/Sustainability/VF_HumanRightsReport-020421+FINAL.pdf, p. 26.</t>
  </si>
  <si>
    <t xml:space="preserve">*Hanesbrands, "California Transparency in Supply Chains &amp; UK Modern Slavery Acts, " https://hanesforgood.com/social-responsibility/california-transparency-in-supply-chains-act/. Accessed 21 September 2020. 
*Hanesbrands (25 February 2021), "2021 Additional Disclosure," https://knowthechain.org/wp-content/uploads/2021-02-KnowTheChain-Additional-Disclosure_Hanesbrands.pdf, p. 3.  </t>
  </si>
  <si>
    <t xml:space="preserve">(1) Hanesbrands' supplier code of conduct addresses forced labor, child labor, discrimination and freedom of association and collective bargaining. The company is an accredited company of the Fair Labor Association (FLA) and as such is required to establish and articulate a clear, written workplace standard that meet or exceed those articulated in the FLA Workplace Code of Conduct which prohibits the use of forced labor, child labor and protects freedom of association and non-discrimination.
(2) Yes [Home &gt; Social Responsibility &gt; Social Responsibility &gt; Global Standards for Suppliers (under Ethical Standards)]
(3) Hanesbrands states that its "Global Standards for Suppliers and Global Human Rights Policy are updated regularly as part of [its] engagement with the Fair Labor Association" but does not disclose details on the frequency.
The FLA states that Hanesbrands fully is aligned its supplier code of conduct with the FLA code by updating it in 2018. However, it does not disclose evidence that it is updated regularly, e.g. by disclosing a version history.
(4) The FLA reports that Hanesbrands requires all contract facilities to sign its "Finished Goods Agreement" and an acknowledgment of its supplier code of conduct before being approved and annually thereafter.
(5) Not disclosed.
</t>
  </si>
  <si>
    <t>(1) *Hanesbrands, "Global Standards for Suppliers," https://hanesforgood.com/content/uploads/2019/05/HBI-GSS-2018-Poster-English.pdf.
*Hanesbrands, "California Transparency in Supply Chains &amp; UK Modern Slavery Acts, " https://hanesforgood.com/social-responsibility/california-transparency-in-supply-chains-act/. Accessed 21 September 2020. 
(3) *FLA (October 2019), "Assessment for Reaccreditation," https://www.fairlabor.org/sites/default/files/documents/reports/hanesbrands_reaccreditation_report_final_report_for_public.pdf, p. 7. 
*Hanesbrands (25 February 2021), "2021 Additional Disclosure," https://knowthechain.org/wp-content/uploads/2021-02-KnowTheChain-Additional-Disclosure_Hanesbrands.pdf, p. 2.  
(4) *"Assessment for Reaccreditation," pp. 8-9.
*"California Transparency in Supply Chains &amp; UK Modern Slavery Acts."</t>
  </si>
  <si>
    <t>(1) Hugo Boss (April 2020), "Hugo Boss Supplier Code of Conduct," https://group.hugoboss.com/fileadmin/media/pdf/sustainability/company_commitments_EN/2020_04_HUGO_BOSS_Supplier_Code_of_Conduct_EN.pdf, pp. 2-5.
(3) *Hugo Boss, "Social Aspects of the Supply Chain," https://group.hugoboss.com/en/responsibility/partners/social-aspects. Accessed 4 March 2021.
(4) *Hugo Boss, "Suppliers," https://group.hugoboss.com/en/responsibility/partners/suppliers. Accessed 30 September 2020. 
*Hugo Boss, "Hugo Boss Sourcing and Production Activities," https://group.hugoboss.com/fileadmin/media/pdf/sustainability/HUGO-BOSS-Beschaffungs_und_Produktionsaktivitaeten_EN.pdf. Accessed 30 September 2020. 
*FLA (February 2018), "Assessment for Accreditation," https://www.fairlabor.org/sites/default/files/documents/reports/hugo_boss_accreditation_assessment_february_2018_0.pdf, p. 9. 
*Hugo Boss (April 2020), "Sustainability Report 2019," https://group.hugoboss.com/fileadmin/media/pdf/sustainability/sustainability_reports_EN/Sustainability_Report_2019.pdf, p. 20. 
(5) Hugo Boss (April 2020), "Hugo Boss Supplier Code of Conduct," https://group.hugoboss.com/fileadmin/media/pdf/sustainability/company_commitments_EN/2020_04_HUGO_BOSS_Supplier_Code_of_Conduct_EN.pdf, p. 7.</t>
  </si>
  <si>
    <t>(1) VF requires that suppliers and subcontractors adhere to its "Terms of Engagement" which include "Global Compliance Principles" that address forced labor, child labor, discrimination, freedom of association and collective bargaining.
(2) Yes [Home &gt; (hover over Sustainability) &gt; Resources]
(3) It states that its "Global Compliance Principles" are expanded on by its Facility Guidelines which are updated annually. Its Terms of Engagement themselves state that they were revised in May 2019. 
(4) VF states that it requires its suppliers to sign its supplier code before they commence production. It also states that it distributes its responsible materials and sourcing policies, including its supplier code to all first-tier suppliers and to nominated second-tier suppliers on an annual basis and that it is incorporated into its updated supplier terms and conditions on an annual basis. 
(5) It states that nominated second-tier suppliers are required to adhere to its supplier code of conduct and that it is distributed annually. However, this requirement does not appear to be included in its supplier code of conduct or another formal policy.</t>
  </si>
  <si>
    <t xml:space="preserve">(1) VF, "Terms of Engagement" (May 2019), https://s3.amazonaws.com/content.stockpr.com/vfcsustainability/files/pages/resources/policies-standards/VFFC+TOE+20190511.pdf. 
(3) VF, "Modern Slavery Statement," https://www.vfc.com/modern-slavery-statement. Accessed 24 August 2020.
(4) "Terms of Engagement," p. 4. 
*VF, "2021 Additional Disclosure," https://knowthechain.org/wp-content/uploads/2021-02-KnowTheChain-Additional-Disclosure_VF.pdf, pp. 2-3.
(5) "Terms of Engagement," p. 1. 
*"2021 Additional Disclosure," p. 3. </t>
  </si>
  <si>
    <t xml:space="preserve">(1) Hanesbrands states that “[w]hile… company leadership sets high-level objectives and establishes policies for CSR, [it] must ensure that these objectives flow down to the facility level” and that it “rel[ies] on local employees across the world to execute [its] CSR programs…” It states that oversight at the executive level rests with its chief administrative officer and sustainability executive steering committee that meets quarterly to assess the effectiveness of the program. It states that day-to-day responsibility for its sustainability program rests with its chief sustainability officer who leads a team that oversees its compliance program, among others. 
The company is an accredited company of the FLA and as such is required to identify staff responsible for administering and implementing its workplace standards compliance program.
(2) Hanesbrands states that its Board of Directors oversees its sustainability program.
The FLA states that “[a]dditional oversight comes through the Audit Committee of the HbI Board of Directors, which receives annual updates on the [CSR] program.” 
The company states in its 2018 additional disclosure that its board of directors (in particular the audit committee) has "direct oversight responsibility for [its] entire supplier compliance program (including forced labor)."
However, the company does disclose further details such as what issues relating to its supply chain policies on forced labor have been discussed. </t>
  </si>
  <si>
    <t>(1) *Hanesbrands, "CSR Governance," https://hanesforgood.com/governance/. Accessed 21 September 2020. 
*Hanesbrands, "California Transparency in Supply Chains &amp; UK Modern Slavery Acts, " https://hanesforgood.com/social-responsibility/california-transparency-in-supply-chains-act/. Accessed 21 September 2020. 
*Hanesbrands, "Sustainability Governance," https://hbisustains.com/sustainability-governance/. Accessed 2 February 2021. 
(2) *"Sustainability Governance."
*FLA (October 2019), "Assessment for Reaccreditation," https://www.fairlabor.org/sites/default/files/documents/reports/hanesbrands_reaccreditation_report_final_report_for_public.pdf, p. 7. 
*Hanesbrands (2018), “Additional Disclosure,” https://media.business-humanrights.org/media/documents/files/2018_KTC_AF_Additional_disclosure_Hanesbrands_0.pdf, p. 1.</t>
  </si>
  <si>
    <r>
      <t xml:space="preserve">
(1) Puma states that its sustainability team are responsible for monitoring and enforcing compliance with the Code of Conduct, which also applies to suppliers, through conducting audits. It states that its “sustainability department is in constant exchange with PUMA’s Managing Directors and top management on sustainability topics.” It also refers to an executive sustainability committee responsible for setting up its sustainability strategy. It discloses a chart of its sustainability committee structure. The FLA also reports that Puma's</t>
    </r>
    <r>
      <rPr>
        <sz val="11"/>
        <color theme="5"/>
        <rFont val="Calibri"/>
        <family val="2"/>
        <scheme val="minor"/>
      </rPr>
      <t xml:space="preserve"> </t>
    </r>
    <r>
      <rPr>
        <sz val="11"/>
        <rFont val="Calibri"/>
        <family val="2"/>
        <scheme val="minor"/>
      </rPr>
      <t>social sustainability team is integrated into its sourcing team to coordinate with responsible purchasing practices and that both teams report to the Global Director of Sourcing. The company is an accredited company of the FLA and as such is required to identify staff responsible for administering and implementing its workplace standards compliance program.
The FLA reports that its global director’s responsibilities include the implementation of sustainability standards with suppliers. It states that the social sustainability team has staff in key sourcing countries including China, Vietnam, Indonesia, El Salvador and Bangladesh.
(2) Not disclosed. Puma states that its "Board of Management reports to PUMA’s shareholders via the Supervisory Board as well as [its] Annual Report, which contains a detailed sustainability section." 
[It states that its management board compensation system "includes sustainability targets" and that Anne-Laure Descours, its chief sourcing officer is responsible for sourcing activities and sustainability including human rights and is a board member. ]
However, it does not disclose oversight of external board members / the supervisory board of its supply chain policies that address forced labor and human trafficking.</t>
    </r>
  </si>
  <si>
    <t xml:space="preserve">(1) Puma, "Modern Slavery and Human Trafficking Statement 2019," https://about.puma.com/-/media/files/pdf/sustainability/social/puma-modern-slavery-and-human-trafficking-statement-2019.ashx, p. 3.   Accessed 22 October 2020. 
*Puma, "Our Approach," https://about.puma.com/en/sustainability/our-approach. Accessed 22 October 2020. 
*Puma, "Annual Report 2019," https://annual-report-2019.puma.com/downloads/puma-ar-2019_annual-report.pdf, p. 60. Accessed 22 October 2020. 
*FLA (June 2019), "Puma SE: Assessment for Reaccreditation," https://www.fairlabor.org/sites/default/files/documents/reports/puma_reaccreditation-report_2019.pdf, p. 4. 
*Puma, "Stakeholder Dialogue," https://about.puma.com/en/sustainability/stakeholder. Accessed 22 October 2020.
*FLA (June 2019), "Puma SE: Assessment for Reaccreditation," https://www.fairlabor.org/sites/default/files/documents/reports/puma_reaccreditation-report_2019.pdf, p. 19. 
(2) *"Our Approach."
*Puma (26 February 2021), "2021 Additional Disclosure," https://knowthechain.org/wp-content/uploads/2021-02-Disclosure-KnowTheChain-AF-Benchmark_PUMA.pdf, pp. 1-2.  </t>
  </si>
  <si>
    <r>
      <t xml:space="preserve">(1) VF states that its responsible sourcing team manages the </t>
    </r>
    <r>
      <rPr>
        <b/>
        <sz val="11"/>
        <rFont val="Calibri"/>
        <family val="2"/>
        <scheme val="minor"/>
      </rPr>
      <t>social performance</t>
    </r>
    <r>
      <rPr>
        <sz val="11"/>
        <rFont val="Calibri"/>
        <family val="2"/>
        <scheme val="minor"/>
      </rPr>
      <t xml:space="preserve"> of its suppliers. It states that its VP of global responsible sourcing is responsible for the day-to-day oversight of the team's work with factories. Additionally, it states that its social compliance and auditing team conducts audits of first-tier and second-tier factories used by VF. VF states that its policies relating to forced labor and human trafficking are managed by its worker rights and safety team, which is part of its responsible sourcing team, in collaboration with its global factory compliance and worker community development teams. It also states that it has a responsible sourcing advisory council which provides independent expertise and recommendations on its responsible sourcing program.
(2) VF states that its governance and corporate responsibility committee oversees its policies related to social and environmental responsibility. It states that its vice president of global sustainability and responsibility reports to the board biannually and leads its corporate responsibility working group which addresses forced labor and reports to the board of directors annually.  
VF discloses that its chairman and CEO is responsible for approving strategies and goals related to social and environmental issues. 
The company notes that its factory compliance team reports to the VP of internal audit, who in turn reports to the audit committee of VF’s board of directors.
Furthermore, the company states that discussions with the board include a discussion of non-compliances with the Global Compliance Principles (the section of its supplier code that includes the prohibition of forced labor).
</t>
    </r>
  </si>
  <si>
    <r>
      <t>(1) VF, "We Are Made For Change," https://d1io3yog0oux5.cloudfront.net/vfc/files/documents/Sustainability/Resources/VF+2018+Made+for+Change+report.pdf, p. 18. Accessed 24 August 2020.</t>
    </r>
    <r>
      <rPr>
        <sz val="11"/>
        <color rgb="FFFF0000"/>
        <rFont val="Calibri"/>
        <family val="2"/>
        <scheme val="minor"/>
      </rPr>
      <t xml:space="preserve">
</t>
    </r>
    <r>
      <rPr>
        <sz val="11"/>
        <rFont val="Calibri"/>
        <family val="2"/>
        <scheme val="minor"/>
      </rPr>
      <t>*VF, "2021 Additional Disclosure," https://knowthechain.org/wp-content/uploads/2021-02-KnowTheChain-Additional-Disclosure_VF.pdf, p. 3. 
(2) *"2021 Additional Disclosure," p. 3. 
*CHRB, "2017 Company Scorecard," https://s3.amazonaws.com/content.stockpr.com/vfcsustainability/files/pages/vfcsustainability/db/334/description/CHRB17+VF+%281%29.pdf.</t>
    </r>
  </si>
  <si>
    <t xml:space="preserve">(1) Gildan Activewear states that it has a “company-wide compliance awareness training program to reinforce … ethical standards” including those in its Code of Conduct [which addresses forced labor and is also applicable to suppliers]. It states that as part of its induction training for all employees, they “are introduced to its Code of Conduct." It also states that its team responsible for monitoring and compliance at supplier facilities undergo training on labour and human rights risks and in 2019, completed web training sessions on topics including forced labor and fair compensation. The company is an accredited company of the Fair Labor Association (FLA) and as such is required to train specific staff responsible for implementing workplace standards and responsible purchasing practices.
(2) The company is an accredited company of the FLA and as such is required to provide and track the effectiveness of training to supplier management on the workplace standards. It states that for its contractors “Code of Conduct training is performed annually through a variety of mechanisms, including online platforms and interactive programs such as presentations and workshops”. It states that in 2019 it hosted a summit that covered its Code of Conduct in Shanghai to train suppliers in the region and states that it trained 40 suppliers on issues including “emerging risks and zero tolerance issues, including migrant workers, modern slavery, and child labour.”
It states that it is working on providing training on its Social &amp; Sustainable Compliance Guidebook (which expands on its Code of Conduct which covers forced labor) to all contractors but that it has not been able to do so due to COVID-19 and that this will be extended to 2021. It does not disclose the percentage of first-tier suppliers trained on risks and policies that address forced labor currently. 
(3) Not disclosed. Gildan Activewear states that its supplier code of conduct "references the application of the Code to [its] contractor suppliers, which is also included as a clause in [its] supplier and contractor documents..." It does not disclose engaging in capacity building or training for lower-tier suppliers on addressing forced labor and human trafficking in their own supply chains. </t>
  </si>
  <si>
    <t>(1) Gildan, "2019 Genuine Responsibility ESG Report," https://www.genuineresponsibility.com/media/uploads/reports/2019_genuine_responsibility_esg_report-compressed.pdf, pp. 21, 30, 51 and 68.  Accessed 15 September 2020.
(2) Gildan, "Supply Chain: Our Commitment," https://www.genuineresponsibility.com/en/priorities/caring-for-our-people/supply-chain/. Accessed 15 September 2020. 
*"2019 Genuine Responsibility ESG Report," pp. 22, 30, 32 and 74.
(3) Gildan, "2021 Additional Disclosure," https://knowthechain.org/wp-content/uploads/2021-02-Disclosure_KnowTheChain-AF-Benchmark_Gildan.pdf, pp. 4-5.</t>
  </si>
  <si>
    <t xml:space="preserve">(1) *Puma, "Modern Slavery and Human Trafficking Statement 2019," https://about.puma.com/-/media/files/pdf/sustainability/social/puma-modern-slavery-and-human-trafficking-statement-2019.ashx, p. 4.   Accessed 22 October 2020.
*Puma, "Code of Ethics," https://about.puma.com/en/sustainability/codes-and-handbooks, p. 11. Accessed 22 October 2020. 
*FLA (June 2019), "Puma SE: Assessment for Reaccreditation," https://www.fairlabor.org/sites/default/files/documents/reports/puma_reaccreditation-report_2019.pdf, pp. 8-9 and 19.
(2) *Puma, "Annual Report 2019," https://annual-report-2019.puma.com/downloads/puma-ar-2019_annual-report.pdf, p. 52. Accessed 22 October 2020. 
*"Modern Slavery and Human Trafficking Statement 2019," p. 4. 
*Puma, "Social Compliance," https://about.puma.com/en/sustainability/social. Accessed 22 October 2020. 
*Puma, "The Puma Forever Faster Sustainability Handbook: Social Standards," https://about.puma.com/-/media/files/pdf/sustainability/puma-sustainability-handbook_social-standards_1611.ashx, pp. 9 and 11. Accessed 22 October 2020. 
* "Puma SE: Assessment for Reaccreditation," p. 10.
(3) "Modern Slavery and Human Trafficking Statement 2019," p. 4. </t>
  </si>
  <si>
    <r>
      <t xml:space="preserve">(1)*VF, "VF Corporation's Human Rights Commitment," https://d1io3yog0oux5.cloudfront.net/vfc/files/documents/Sustainability/Resources/VF+Corporation+Human+Rights+Commitment+2020.pdf, p. 6. 
*VF, "Modern Slavery Statement," https://www.vfc.com/modern-slavery-statement. Accessed 24 August 2020.
*VF, "2021 Additional Disclosure," https://knowthechain.org/wp-content/uploads/2021-02-KnowTheChain-Additional-Disclosure_VF.pdf, p. 4. </t>
    </r>
    <r>
      <rPr>
        <sz val="11"/>
        <color rgb="FFFF0000"/>
        <rFont val="Calibri"/>
        <family val="2"/>
        <scheme val="minor"/>
      </rPr>
      <t xml:space="preserve">
</t>
    </r>
    <r>
      <rPr>
        <sz val="11"/>
        <rFont val="Calibri"/>
        <family val="2"/>
        <scheme val="minor"/>
      </rPr>
      <t xml:space="preserve">
(2) *"VF Corporation's Human Rights Commitment," p. 3.
* VF, "We Are Made For Change," https://d1io3yog0oux5.cloudfront.net/vfc/files/documents/Sustainability/Resources/VF+2018+Made+for+Change+report.pdf, pp. 19 and 57. Accessed 24 August 2020.
(3) *VF, "We Are Made For Change Report 2018," https://d1io3yog0oux5.cloudfront.net/vfc/files/documents/Sustainability/Resources/VF+2018+Made+for+Change+report.pdf, p. 57.
*VF, "2021 Additional Disclosure," https://knowthechain.org/wp-content/uploads/2021-02-KnowTheChain-Additional-Disclosure_VF.pdf, p. 17. 
* VF, "Human Rights Report 2020," https://d1io3yog0oux5.cloudfront.net/vfc/files/documents/Sustainability/VF_HumanRightsReport-020421+FINAL.pdf, p. 26.</t>
    </r>
  </si>
  <si>
    <t xml:space="preserve">(1) and (2) *Hanesbrands, "California Transparency in Supply Chains &amp; UK Modern Slavery Acts, " https://hanesforgood.com/social-responsibility/california-transparency-in-supply-chains-act/. Accessed 21 September 2020. 
*FLA (October 2019), "Assessment for Reaccreditation," https://www.fairlabor.org/sites/default/files/documents/reports/hanesbrands_reaccreditation_report_final_report_for_public.pdf, p. 24. 
*Hanesbrands, "A Commitment to Environmental and Social Responsibility," https://hanesforgood.com/tshirt-story/. Accessed 21 September 2020. 
*Hanesbrands (25 February 2021), "2021 Additional Disclosure," https://knowthechain.org/wp-content/uploads/2021-02-KnowTheChain-Additional-Disclosure_Hanesbrands.pdf, p. 10.  </t>
  </si>
  <si>
    <t>(1) *Puma (2018), “Additional Disclosure,” https://media.business-humanrights.org/media/documents/files/2018-02_PUMA_Resonse_KTC_Engagement_Questions.pdf, p. 2.
*Puma (26 February 2021), "2021 Additional Disclosure," https://knowthechain.org/wp-content/uploads/2021-02-Disclosure-KnowTheChain-AF-Benchmark_PUMA.pdf, p. 6.   
*Puma (26 February 2021), "2021 Additional Disclosure," https://knowthechain.org/wp-content/uploads/2021-02-Disclosure-KnowTheChain-AF-Benchmark_PUMA.pdf, p. 6.  
(1)-(2) *Puma, "Modern Slavery and Human Trafficking Statement 2019," https://about.puma.com/-/media/files/pdf/sustainability/social/puma-modern-slavery-and-human-trafficking-statement-2019.ashx, p. 4.   Accessed 22 October 2020.
*Puma, "Stakeholder Dialogue," https://about.puma.com/en/sustainability/stakeholder. Accessed 22 October 2020.</t>
  </si>
  <si>
    <t xml:space="preserve">(1) *VF, "Responsible Recruitment and Anti-Forced Labor Commitment," https://d1io3yog0oux5.cloudfront.net/vfc/files/documents/Sustainability/Responsible+Recruitment+and+Anti+Forced+Labor+Committment+.pdf, p. 4. 
*VF, "Modern Slavery Statement," https://www.vfc.com/modern-slavery-statement. Accessed 24 August 2020.
(2) "Responsible Recruitment and Anti-Forced Labor Commitment," p. 4. 
*VF, "We Are Made For Change," https://d1io3yog0oux5.cloudfront.net/vfc/files/documents/Sustainability/Resources/VF+2018+Made+for+Change+report.pdf, pp. 43, 47 and 54. Accessed 24 August 2020.
*VF, "Stakeholder Engagement," https://www.vfc.com/sustainability-and-responsibility/our-commitments. Accessed 24 August 2020.
*VF, "2021 Additional Disclosure," https://knowthechain.org/wp-content/uploads/2021-02-KnowTheChain-Additional-Disclosure_VF.pdf, pp. 5-6. </t>
  </si>
  <si>
    <t>Gildan, "Our Company," https://www.genuineresponsibility.com/en/approach/our-company/. Accessed 15 September 2020.
(1) and (4)*Gildan, "Our Factories," https://gildancorp.com/en/company/our-factories/. Accessed 15 September 2020.
*"Our Company."
*Gildan, "2021 Additional Disclosure," https://knowthechain.org/wp-content/uploads/2021-02-Disclosure_KnowTheChain-AF-Benchmark_Gildan.pdf, p. 9.
(1)-(3) Gildan, "Xinjiang Uyghur Autonomous Region Statement," https://gildancorp.com/en/responsibility/resources/xinjiang-uyghur-autonomous-region-statement/. Accessed 5 March 2021. 
(3) *Gildan, "Yarn-spinning," https://gildancorp.com/en/company/manufacturing-process/yarn-spinning/. Accessed 15 September 2020. 
*Gildan, "2019 Genuine Responsibility ESG Report," https://www.genuineresponsibility.com/media/uploads/reports/2019_genuine_responsibility_esg_report-compressed.pdf, p. 105.  Accessed 15 September 2020.</t>
  </si>
  <si>
    <t xml:space="preserve">Hanesbrands, "Our Approach to Operating During the Covid-19 Pandemic," https://hanesforgood.com/our-covid-19-approach/. Accessed 21 September 2020. 
(1) *Hanesbrands, "Human Rights and Responsible Sourcing," https://hbisustains.com/human-rights-responsible-sourcing/. Accessed 3 March 2021. 
*Hanesbrands, "Collegiate," https://hanesforgood.com/content/uploads/2020/08/HBI-Collegiate-Market-082020.pdf. Accessed 21 September 2020. 
*Hanesbrands, "Strategic Contractors," https://hanesforgood.com/content/uploads/2020/08/HBI-Strategic-Contractors-082020.pdf. Accessed 21 September 2020. 
(3) Hanesbrands, "A Commitment to Environmental and Social Responsibility," https://hanesforgood.com/tshirt-story/. Accessed 21 September 2020. </t>
  </si>
  <si>
    <t>(1) *VF, "Factory List," https://www.vfc.com/sustainability-and-responsibility/factory-list. Accessed 24 August 2020.
*VF, "Written Evidence Submitted by VF Corporation," https://committees.parliament.uk/writtenevidence/13180/pdf/, p. 1. 
(2) and (3) *"Factory List."
*VF, "2021 Additional Disclosure," https://knowthechain.org/wp-content/uploads/2021-02-KnowTheChain-Additional-Disclosure_VF.pdf, p. 6.
*VF, "We Are Made For Change," https://d1io3yog0oux5.cloudfront.net/vfc/files/documents/Sustainability/Resources/VF+2018+Made+for+Change+report.pdf, p. 42. Accessed 24 August 2020.
*VF, "Traceability Maps," https://www.vfc.com/sustainability-and-responsibility/traceability-maps. Accessed 24 August 2020.
*VF, "VF Corporation Policy on Cotton Fiber Sourcing," https://s3.amazonaws.com/content.stockpr.com/vfcsustainability/files/pages/resources/policies-standards/Cotton+Fiber+Sourcing+Policy.pdf. Accessed 24 August 2020.
*VF, "2018 Additional Disclosure," https://www.business-humanrights.org/sites/default/files/2018-08%20KTC%20AF%20Additional%20disclosure%20-%20VF.pdf, p. 4. 
*VF, "Human Rights Report 2020," https://d1io3yog0oux5.cloudfront.net/vfc/files/documents/Sustainability/VF_HumanRightsReport-020421+FINAL.pdf, p. 9. 
(3) VF, "Traceability Maps," https://www.vfc.com/sustainability-and-responsibility/traceability-maps (-&gt; Downloads). Accessed 10 March 2021.
(4) "Factory List."</t>
  </si>
  <si>
    <t xml:space="preserve">(1) Gildan, "2019 Genuine Responsibility ESG Report," https://www.genuineresponsibility.com/media/uploads/reports/2019_genuine_responsibility_esg_report-compressed.pdf, p. 66.  Accessed 15 September 2020.
(2) *"2019 Genuine Responsibility ESG Report," p. 66. 
*Gildan, "Cotton: Our Commitment," https://www.genuineresponsibility.com/en/priorities/conserving-the-environment/cotton/. Accessed 15 September 2020.
*Gildan, "Human Rights Policy," https://www.genuineresponsibility.com/media/uploads/policies/human_rights_policy_xLgN7ap.pdf, pp. 2-3. 
*Gildan, "Xinjiang Uyghur Autonomous Region Statement," https://gildancorp.com/en/responsibility/resources/xinjiang-uyghur-autonomous-region-statement/. Accessed 5 March 2021. </t>
  </si>
  <si>
    <t xml:space="preserve">(1) *Hanesbrands, "California Transparency in Supply Chains &amp; UK Modern Slavery Acts, " https://hanesforgood.com/social-responsibility/california-transparency-in-supply-chains-act/. Accessed 21 September 2020. 
*Hanesbrands (July 2018), "CHRB 2018 Assessment, " https://media.business-humanrights.org/media/documents/files/webform/Hanesbrands_2nd_Disclosure_-_July2018.pdf, p. 2. </t>
  </si>
  <si>
    <t>(1) *VF, "VF Corporation's Human Rights Commitment," https://d1io3yog0oux5.cloudfront.net/vfc/files/documents/Sustainability/Resources/VF+Corporation+Human+Rights+Commitment+2020.pdf, p. 2. 
*VF, "Modern Slavery Statement," https://www.vfc.com/modern-slavery-statement. Accessed 24 August 2020.
*VF, "We Are Made For Change," https://d1io3yog0oux5.cloudfront.net/vfc/files/documents/Sustainability/Resources/VF+2018+Made+for+Change+report.pdf, p. 51. Accessed 24 August 2020.
*VF, "Human Rights Report 2020," https://d1io3yog0oux5.cloudfront.net/vfc/files/documents/Sustainability/VF_HumanRightsReport-020421+FINAL.pdf, pp. 8-10 and 13. 
(2) *VF, "2021 Additional Disclosure," https://knowthechain.org/wp-content/uploads/2021-02-KnowTheChain-Additional-Disclosure_VF.pdf, p. 7. 
*VF, "Resources," https://www.vfc.com/sustainability-and-responsibility/resources. Accessed 24 August 2020.
*VF, "VF Corporation Policy on Cotton Fiber Sourcing," https://s3.amazonaws.com/content.stockpr.com/vfcsustainability/files/pages/resources/policies-standards/Cotton+Fiber+Sourcing+Policy.pdf. Accessed 24 August 2020.</t>
  </si>
  <si>
    <r>
      <t xml:space="preserve">(1) The company states that it has decided "to </t>
    </r>
    <r>
      <rPr>
        <b/>
        <sz val="11"/>
        <rFont val="Calibri"/>
        <family val="2"/>
        <scheme val="minor"/>
      </rPr>
      <t>primarily purchase U.S. cotton" partly due to the high social standards</t>
    </r>
    <r>
      <rPr>
        <sz val="11"/>
        <rFont val="Calibri"/>
        <family val="2"/>
        <scheme val="minor"/>
      </rPr>
      <t xml:space="preserve"> and labor laws in place” and that it requires third-party yarn suppliers to confirm that they do not use or procure cotton originating from </t>
    </r>
    <r>
      <rPr>
        <b/>
        <sz val="11"/>
        <rFont val="Calibri"/>
        <family val="2"/>
        <scheme val="minor"/>
      </rPr>
      <t>Uzbekistan</t>
    </r>
    <r>
      <rPr>
        <sz val="11"/>
        <rFont val="Calibri"/>
        <family val="2"/>
        <scheme val="minor"/>
      </rPr>
      <t xml:space="preserve">. It states that it is a manufacturing member of the </t>
    </r>
    <r>
      <rPr>
        <b/>
        <sz val="11"/>
        <rFont val="Calibri"/>
        <family val="2"/>
        <scheme val="minor"/>
      </rPr>
      <t>Better Cotton Initiative</t>
    </r>
    <r>
      <rPr>
        <sz val="11"/>
        <rFont val="Calibri"/>
        <family val="2"/>
        <scheme val="minor"/>
      </rPr>
      <t xml:space="preserve"> since 2016. It states that it "support[s] the initiative by purchasing BCI credits from farmers and passing these credits on to [its] retail customers."
However, it does not disclose taking strong action to improve working conditions at raw material level.
</t>
    </r>
    <r>
      <rPr>
        <b/>
        <sz val="11"/>
        <rFont val="Calibri"/>
        <family val="2"/>
        <scheme val="minor"/>
      </rPr>
      <t>Uyghur forced labor</t>
    </r>
    <r>
      <rPr>
        <sz val="11"/>
        <rFont val="Calibri"/>
        <family val="2"/>
        <scheme val="minor"/>
      </rPr>
      <t xml:space="preserve">: Gildan Activewear states that all of its third-party suppliers have certified that they do not have facilities located in Xinjiang; that it has no known cotton originating from Xinjiang in any of its manufacturing facilities; and that there are no known component parts or labor from Xinjiang used to manufacture its products. It states that it is conducting ongoing due diligence to monitor risks related to the region and that it has issued guidance to its suppliers specifying that they implement policies and procedures to comply with these actions and that they maintain records to evidence compliance. 
(2) The company discloses that it takes part in the </t>
    </r>
    <r>
      <rPr>
        <b/>
        <sz val="11"/>
        <rFont val="Calibri"/>
        <family val="2"/>
        <scheme val="minor"/>
      </rPr>
      <t>Better Work</t>
    </r>
    <r>
      <rPr>
        <sz val="11"/>
        <rFont val="Calibri"/>
        <family val="2"/>
        <scheme val="minor"/>
      </rPr>
      <t xml:space="preserve"> [Haiti and Nicaragua] program and as such is required to refrain from terminating or reducing orders at non-compliant factories found (provided factories make sufficient progress) and to review internal buying practices that may impact compliance at supplier facilities. 
Gildan is an </t>
    </r>
    <r>
      <rPr>
        <b/>
        <sz val="11"/>
        <rFont val="Calibri"/>
        <family val="2"/>
        <scheme val="minor"/>
      </rPr>
      <t>accredited company of the Fair Labor Association</t>
    </r>
    <r>
      <rPr>
        <sz val="11"/>
        <rFont val="Calibri"/>
        <family val="2"/>
        <scheme val="minor"/>
      </rPr>
      <t xml:space="preserve"> (FLA) and as such is required to work with suppliers to reduce negative impacts on working conditions, and to hold accountable relevant staff and any contracted agent/intermediary for the implementation of planning and purchasing practices that help avoid negative impacts on workers and working conditions. 
It states that it has a </t>
    </r>
    <r>
      <rPr>
        <b/>
        <sz val="11"/>
        <rFont val="Calibri"/>
        <family val="2"/>
        <scheme val="minor"/>
      </rPr>
      <t>policy</t>
    </r>
    <r>
      <rPr>
        <sz val="11"/>
        <rFont val="Calibri"/>
        <family val="2"/>
        <scheme val="minor"/>
      </rPr>
      <t xml:space="preserve"> upholding responsible purchasing practices throughout its supply chains and that it is the "policy's objective to align production planning, sourcing, material purchasing, and manufacturing practices" to its code of conduct. It states that this policy "identifies the sourcing, capacity planning, operations materials procurement, and senior management due diligence committees as key to achieve this objective." The FLA reports on how the company mitigates </t>
    </r>
    <r>
      <rPr>
        <b/>
        <sz val="11"/>
        <rFont val="Calibri"/>
        <family val="2"/>
        <scheme val="minor"/>
      </rPr>
      <t>retrenchment and closures</t>
    </r>
    <r>
      <rPr>
        <sz val="11"/>
        <rFont val="Calibri"/>
        <family val="2"/>
        <scheme val="minor"/>
      </rPr>
      <t xml:space="preserve"> in both owned and contract facilities. It states that "all owned and contract facilities receive a </t>
    </r>
    <r>
      <rPr>
        <b/>
        <sz val="11"/>
        <rFont val="Calibri"/>
        <family val="2"/>
        <scheme val="minor"/>
      </rPr>
      <t>forecast</t>
    </r>
    <r>
      <rPr>
        <sz val="11"/>
        <rFont val="Calibri"/>
        <family val="2"/>
        <scheme val="minor"/>
      </rPr>
      <t xml:space="preserve"> projecting the programs and capacity of Gildan's upcoming purchase orders and then a production plan from capacity planning staff to discuss purchase order completion."
Beyond avoiding closures, it does not disclose details on e.g., on forecasting timelines or a decrease of the % of orders placed or changed late or details on payment times.
[COVID response: Gildan states that it did not cancel any completed orders, that it providing contractors with clear timelines for additional orders, and that it is working with contractors to ensure that any supply chain workers suspended or terminated as a result of COVID-19 “receive all legally mandated pay and severance.”]
(3) The company is an accredited company of the FLA and as such is required to provide positive incentives for suppliers producing in a socially responsible and sustainable manner. The FLA reports that the company rewards suppliers with better workplace standards. It states that it integrates its audit scoring system into its facility ratings system which rates suppliers on aspects including CSR and that these ratings are taken into consideration when allocating "Gildan programs and purchase orders." 
The company does not provide detail on the labor aspects taken into account.
(4) Not disclosed.</t>
    </r>
  </si>
  <si>
    <t>(1) *Gildan, "Cotton: Our Commitment," https://www.genuineresponsibility.com/en/priorities/conserving-the-environment/cotton/. Accessed 15 September 2020.
*Gildan, "Xinjiang Uyghur Autonomous Region Statement," https://gildancorp.com/en/responsibility/resources/xinjiang-uyghur-autonomous-region-statement/. Accessed 5 March 2021. 
(2) and (3) *Gildan, "2019 Genuine Responsibility ESG Report," https://www.genuineresponsibility.com/media/uploads/reports/2019_genuine_responsibility_esg_report-compressed.pdf, p. 30.  Accessed 15 September 2020.
*Gildan, "Manufacturing Contractors," https://gildancorp.com/en/covid-19/manufacturing-contractors/. Accessed 15 September 2020.  
*Gildan, "2021 Additional Disclosure," https://knowthechain.org/wp-content/uploads/2021-02-Disclosure_KnowTheChain-AF-Benchmark_Gildan.pdf, p. 15.
*FLA (June 2019), "Gildan Activewear: Assessment for Reaccreditation," https://www.fairlabor.org/sites/default/files/documents/reports/reaccreditation_report_gildan_final_7.25.19.pdf, 19-23.</t>
  </si>
  <si>
    <t xml:space="preserve">(1)*VF, "VF Corporation Policy on Cotton Fiber Sourcing," https://s3.amazonaws.com/content.stockpr.com/vfcsustainability/files/pages/resources/policies-standards/Cotton+Fiber+Sourcing+Policy.pdf. Accessed 24 August 2020. 
*VF, "We Are Made For Change," https://d1io3yog0oux5.cloudfront.net/vfc/files/documents/Sustainability/Resources/VF+2018+Made+for+Change+report.pdf, pp. 15 and 44. Accessed 24 August 2020.
*VF, "2021 Additional Disclosure," https://knowthechain.org/wp-content/uploads/2021-02-KnowTheChain-Additional-Disclosure_VF.pdf, pp. 7-9. 
*VF (5 November 2020), "Oral evidence: Forced labour in UK value chains, HC 890," https://committees.parliament.uk/oralevidence/1161/pdf/, pp. 24-25. 
(2) *VF, "Supply Chain," https://vfc.com/our-company/supply-chain. Accessed 24 August 2020.
*VF, "Business &amp; Human Rights Resources Centre: COVID-19 Tracker," https://media.business-humanrights.org/media/documents/VF_BHRRC_COVID-19_Tracker_II_October_2020.pdf. Accessed 25 November 2020.
*VF (24 April 2020), "VF Corporation Letter to Global Suppliers," https://media.business-humanrights.org/media/documents/files/documents/VF_Corporation_Letter_to_Global_Suppliers_April_2020.pdf. 
*"2021 Additional Disclosure," p. 9. 
(3)*"2021 Additional Disclosure," p. 9. 
*VF, "Resources," https://www.vfc.com/sustainability-and-responsibility/resources. Accessed 3 March 2021. 
(4) * VF, "Business &amp; Human Rights Resources Centre: COVID-19 Tracker." </t>
  </si>
  <si>
    <t xml:space="preserve">
(1) The company states that “key attributes in selecting a vendor” include adherence to its supplier code of conduct.
The company is an accredited company of the Fair Labor Association (FLA) and as such is required to conduct pre-sourcing assessment of contract facilities to review compliance with the FLA workplace standards. The company does not disclose outcomes of this process, such as the number or percentage of potential suppliers rejected as part of this process.
(2) Not disclosed.</t>
  </si>
  <si>
    <t>(1) and (2) Gildan, "Our Company," https://www.genuineresponsibility.com/en/approach/our-company/. Accessed 15 September 2020.
(3) Gildan, "2021 Additional Disclosure," https://knowthechain.org/wp-content/uploads/2021-02-Disclosure_KnowTheChain-AF-Benchmark_Gildan.pdf, p. 19.</t>
  </si>
  <si>
    <t xml:space="preserve">(1) The company states that its component materials and parts suppliers are required to comply with its supply chain code "via the purchase order process." The "Global Standards for Suppliers" are also included in its "Finished Goods Agreement." It discloses its “Standard Terms of Purchase” which it states are part of each purchase order but do not reference its “Global Standards for Suppliers.” It does not disclose the relevant contract language that creates contractual obligations for its suppliers to adhere to its supplier code.
(2) It states that its "Global Standards for Suppliers" and "Global Human Rights Policy" form part of "all" supplier contracts. However, it does not disclose the percentage of suppliers that this represents.
(3) Not disclosed. </t>
  </si>
  <si>
    <t xml:space="preserve">(1) *Hanesbrands, "California Transparency in Supply Chains &amp; UK Modern Slavery Acts, " https://hanesforgood.com/social-responsibility/california-transparency-in-supply-chains-act/. Accessed 21 September 2020. 
*Hanesbrands, "2018 Additional Disclosure,"  https://www.business-humanrights.org/sites/default/files/2018%20KTC%20AF%20Additional%20disclosure_Hanesbrands_0.pdf, p. 3. 
*Hanesbrands, "Standard Terms of Purchase," https://www.hbiglobalprocurement.com/docs/STOP_-_US_2014_11.pdf. Accessed 21 September 2020. 
(2) Hanesbrands (25 February 2021), "2021 Additional Disclosure," https://knowthechain.org/wp-content/uploads/2021-02-KnowTheChain-Additional-Disclosure_Hanesbrands.pdf, p. 5.  
</t>
  </si>
  <si>
    <t xml:space="preserve">(1) Hugo Boss, "Suppliers," https://group.hugoboss.com/en/responsibility/partners/suppliers. Accessed 30 September 2020. 
(2) and (3) Hugo Boss (26 February 2021), "2021 Additional Disclosure," https://knowthechain.org/wp-content/uploads/2021-02-Disclosure-KnowTheChain-AF-Benchmark_HUGO-BOSS.pdf, pp. 3-4. </t>
  </si>
  <si>
    <t xml:space="preserve">
(1) It states that its supplier code of conduct “forms an essential part of [its] purchasing contracts.” However it does not disclose the purchasing contracts or the contract language used.
(2) Puma states that "all vendors" are required to sign a manufacturing agreement which includes a requirement to respect its code of conduct and sustainability requirements. However, it does not disclose the actual percentage of suppliers that this covers.
(3) Not disclosed. It states that “All PUMA Factories are contractually bound to pursue business relationships only with Subcontractors that are in compliance with the Handbooks.” However it does not disclose requiring lower-tier suppliers to integrate standards of its supplier code into contracts with their suppliers. </t>
  </si>
  <si>
    <t>(1) Puma, "Modern Slavery and Human Trafficking Statement 2019," https://about.puma.com/-/media/files/pdf/sustainability/social/puma-modern-slavery-and-human-trafficking-statement-2019.ashx, p. 2. Accessed 22 October 2020. 
(2) Puma (26 February 2021), "2021 Additional Disclosure," https://knowthechain.org/wp-content/uploads/2021-02-Disclosure-KnowTheChain-AF-Benchmark_PUMA.pdf, p. 4. 
(3) *Puma, "The Puma Forever Faster Sustainability Handbook: Social Standards," https://about.puma.com/-/media/files/pdf/sustainability/puma-sustainability-handbook_social-standards_1611.ashx, p. 9. Accessed 22 October 2020.</t>
  </si>
  <si>
    <r>
      <t xml:space="preserve">(1) The company states that its "Global Compliance Principles" which address the ILO core labor standards are included in supplier contracts. It discloses an excerpt of the supplier terms and conditions.
[The company also states that suppliers who violate the Terms of Engagement may have their contract or licensing agreement terminated, and the Terms of Engagement state: "VF Corporation and its subsidiaries reserve the right to cancel all current purchase orders with any contractor, supplier or agent found to be in violation of the Terms of Engagement Standards."] 
(2) It states that </t>
    </r>
    <r>
      <rPr>
        <b/>
        <sz val="11"/>
        <rFont val="Calibri"/>
        <family val="2"/>
        <scheme val="minor"/>
      </rPr>
      <t>all</t>
    </r>
    <r>
      <rPr>
        <sz val="11"/>
        <rFont val="Calibri"/>
        <family val="2"/>
        <scheme val="minor"/>
      </rPr>
      <t xml:space="preserve"> first tier and nominated second tier suppliers are required to adhere to these terms and conditions. However it does not disclose the percentage of its suppliers that this applies to.
(3) Not disclosed.</t>
    </r>
  </si>
  <si>
    <t>(1) *VF, "Terms of Engagement" (May 2019), https://s3.amazonaws.com/content.stockpr.com/vfcsustainability/files/pages/resources/policies-standards/VFFC+TOE+20190511.pdf, p. 6. 
*VF, "2018 Additional Disclosure," https://www.business-humanrights.org/sites/default/files/2018-08%20KTC%20AF%20Additional%20disclosure%20-%20VF.pdf, p. 5. 
*VF, "2021 Additional Disclosure," https://knowthechain.org/wp-content/uploads/2021-02-KnowTheChain-Additional-Disclosure_VF.pdf, p. 10.</t>
  </si>
  <si>
    <t>(2) Puma, "The Puma Forever Faster Sustainability Handbook: Social Standards," https://about.puma.com/-/media/files/pdf/sustainability/puma-sustainability-handbook_social-standards_1611.ashx, pp. 22 and 24. Accessed 11 March 2021.</t>
  </si>
  <si>
    <t>(1) VF states that “where possible, the facility must make every effort to employ migrant labor directly” and that any recruitment agencies used are required to be legally approved or registered. However, it does not explicitly require direct employment in its supply chains.
(2) Not disclosed. Its Factory Guidelines state that recruitment agencies are prohibited from making wage deductions and from holding workers' identity documents. However it does not state that it requires employment and recruitment agencies used by suppliers to respect the ILO core labor standards. 
(3) Not disclosed.</t>
  </si>
  <si>
    <t>(1) VF (1 February 2018), "Facility Guidelines," https://d1io3yog0oux5.cloudfront.net/vfc/files/documents/Sustainability/Resources/VF+Facility+Guidelines+Feb+1+2018+-+Final.pdf, p. 6.
(2) VF, "2021 Additional Disclosure," https://knowthechain.org/wp-content/uploads/2021-02-KnowTheChain-Additional-Disclosure_VF.pdf, p. 11.</t>
  </si>
  <si>
    <r>
      <t xml:space="preserve">VF has signed the American Apparel and Footwear Industry (AAFA) and the Fair Labor Association’s (FLA) Apparel and Footwear Industry Commitment to Responsible Recruitment. 
(1) VF has published a "Responsible Recruitment and Anti-Forced Labor Commitment" which prohibits worker-paid recruitment fees and related costs. It states that it fully supports the Employer Pays Principle and makes a commitment to implement it into its supply chains by 2026. 
VF's facility guidelines, a supplementary policy outlining supplier requirements, state that suppliers and recruitment agencies “may not deduct from wages (by way of garnishments, levies, deposits, guaranteed monies or otherwise) costs or fees associated with employment, including required visas, health checks, employment registration, work permit, management fee, or recruitment agency/placement firm fees greater than one month of the base salary” and that they are required to refrain from using recruitment agencies with a condition of applicants paying for goods or services such as travel or training. However, it does not disclose that any fees paid should be borne by the employer. </t>
    </r>
    <r>
      <rPr>
        <b/>
        <sz val="11"/>
        <rFont val="Calibri"/>
        <family val="2"/>
        <scheme val="minor"/>
      </rPr>
      <t>Furthermore, the company appears to allow fees to be charged where they are less than one month's base salary.</t>
    </r>
    <r>
      <rPr>
        <sz val="11"/>
        <rFont val="Calibri"/>
        <family val="2"/>
        <scheme val="minor"/>
      </rPr>
      <t xml:space="preserve"> [It states that it partnered with the IOM's CREST to drive the adoption of responsible recruitment practices, including a no-fee requirement for migrant workers.]
(2) Not disclosed.</t>
    </r>
  </si>
  <si>
    <t>(1) *VF (1 February 2018), "Facility Guidelines," https://d1io3yog0oux5.cloudfront.net/vfc/files/documents/Sustainability/Resources/VF+Facility+Guidelines+Feb+1+2018+-+Final.pdf, p. 6. 
*VF, "Responsible Recruitment and Anti-Forced Labor Commitment," https://d1io3yog0oux5.cloudfront.net/vfc/files/documents/Sustainability/Responsible+Recruitment+and+Anti+Forced+Labor+Committment+.pdf. Accessed 1 March 2021. 
*VF, "2021 Additional Disclosure," https://knowthechain.org/wp-content/uploads/2021-02-KnowTheChain-Additional-Disclosure_VF.pdf, pp. 11-12.</t>
  </si>
  <si>
    <r>
      <t xml:space="preserve">(1) Not disclosed. VF states that any recruitment agencies used are required to be legally approved or registered. However, it does not state that employment or recruitment agencies are monitored to address risks of forced labor and human trafficking.
(2) VF states that it has partnered with IOM's CREST "to implement ethical recruitment due diligence processes that address migrant workers' vulnerabilities throughout the entire labor migration process." It states that it engages with labor recruiters in countries of origin to allow it "to identify and build responsible channels, paid by the employer, for the ethical recruitment of migrant workers." 
It further discloses that "in December 2020, VF launched the pilot project “Your Voice Matters” with our partners Ulula3 and Quizrr and with support from the IOM. Through this project, we are engaging our
tier 2 suppliers in Jordan, Taiwan and Thailand </t>
    </r>
    <r>
      <rPr>
        <b/>
        <sz val="11"/>
        <rFont val="Calibri"/>
        <family val="2"/>
        <scheme val="minor"/>
      </rPr>
      <t>to proactively learn, understand and discuss
recruitment processes</t>
    </r>
    <r>
      <rPr>
        <sz val="11"/>
        <rFont val="Calibri"/>
        <family val="2"/>
        <scheme val="minor"/>
      </rPr>
      <t>, conditions for migrant workers, and how we can work together on improvements."  [Note: In its Human Rights Report the company notes that it will engage tier 2 suppliers, indicating that this may not yet have been undertaken] (also see 1.4.3)</t>
    </r>
  </si>
  <si>
    <t>(1) VF (1 February 2018), "Facility Guidelines," https://d1io3yog0oux5.cloudfront.net/vfc/files/documents/Sustainability/Resources/VF+Facility+Guidelines+Feb+1+2018+-+Final.pdf, p. 6.
(2) *VF, "2021 Additional Disclosure," https://knowthechain.org/wp-content/uploads/2021-02-KnowTheChain-Additional-Disclosure_VF.pdf, pp. 5 and 17.
*VF (12 March 2020), "VF Corporation Partners with the IOM to Uphold Migrant Worker Rights in a Pilot Recruitment Programme throughout South East Asia," VF Corporation Partners with the IOM to Uphold Migrant Worker Rights in a Pilot Recruitment Programme throughout South East Asia.
* VF, "Human Rights Report 2020," https://d1io3yog0oux5.cloudfront.net/vfc/files/documents/Sustainability/VF_HumanRightsReport-020421+FINAL.pdf, p. 26.</t>
  </si>
  <si>
    <t>(1) The company's guidance document for suppliers states that migrant workers should receive a copy of their labor contract prior to departure from their home country. It does not disclose evidence of implementation of this policy, eg. through providing pre-departure or post-arrival orientation.
[It also states that it is a signatory to the Commitment to Responsible Recruitment which includes a requirement that workers are informed of the terms of their employment prior to leaving their home country.] 
(2) It states in its guidance document that employment terms and practices should not restrict workers’ freedom of movement, including through passport retention. It states in its guidance that suppliers should provide storage for workers to store their documents. However, it does not disclose evidence of the implementation of this policy, such as providing evidence of implementing these preventative measures or of remediation. 
[It states that it is a signatory to the Commitment to Responsible Recruitment which includes a requirement that workers retain their travel documents and have freedom of movement.]
(3) Not disclosed.</t>
  </si>
  <si>
    <t xml:space="preserve">VF, "2021 Additional Disclosure," https://knowthechain.org/wp-content/uploads/2021-02-KnowTheChain-Additional-Disclosure_VF.pdf, p. 12. 
(1) VF (1 February 2018), "Facility Guidelines," https://d1io3yog0oux5.cloudfront.net/vfc/files/documents/Sustainability/Resources/VF+Facility+Guidelines+Feb+1+2018+-+Final.pdf, p. 6. 
(2) *"Facility Guidelines," p. 7. 
*"2021 Additional Disclosure," pp. 13-14. 
(3) *"Facility Guidelines," p. 8. 
*"2021 Additional Disclosure," p. 5.
* VF, "Human Rights Report 2020", https://d1io3yog0oux5.cloudfront.net/vfc/files/documents/Sustainability/VF_HumanRightsReport-020421+FINAL.pdf, p. 13. </t>
  </si>
  <si>
    <t>(1) The company states that its code of conduct is prominently displayed at supplier facilities. This requirement is also listed in its compliance guidebook which suppliers are audited against. 
It does also provide guidance to suppliers on providing training to workers, stating that all newly hired workers “can be required to undergo an orientation program to explain and provide guidance on company policies,” ensuring that these policies are written in a language workers understand, communicating “Human Resources policies, including updates, through postings on bulletin boards,” providing workers with an employee handbook, ensuring this is verbally explained to workers who cannot read or write, and posting relevant labor laws. 
[The company states that “Code of Conduct training [to suppliers] is performed annually through a variety of mechanisms, including online platforms and interactive programs such as presentations and workshops.” It does not specify that this training is for workers however. It also states that contractors are “asked to have a person responsible in each facility to manage the implementation of the Code of Conduct on a daily basis.”]
(2) Not disclosed. Gildan states that it "engages in a constructive and open dialogue process with union representatives as well as with all employees through its established grievance mechanisms and monitors this engagement through its Social Compliance program." However it does not disclose taking steps to ensure that relevant stakeholders engage with and educate workers in its supply chains or information on how it supports worker-led efforts on labor rights education. 
(3)-(4) Not disclosed.</t>
  </si>
  <si>
    <t xml:space="preserve">(1) *Gildan, "2019 Genuine Responsibility ESG Report," https://www.genuineresponsibility.com/media/uploads/reports/2019_genuine_responsibility_esg_report-compressed.pdf, pp. 22 and 67.  Accessed 15 September 2020.
*Gildan, "Social &amp; Sustainable Compliance Guidebook," https://www.genuineresponsibility.com/media/uploads/policies/social_and_sustainable_compliance_guidebook_2019.pdf, p. 9. Accessed 17 September 2020.
(2) Gildan, "2021 Additional Disclosure," https://knowthechain.org/wp-content/uploads/2021-02-Disclosure_KnowTheChain-AF-Benchmark_Gildan.pdf, p. 25. </t>
  </si>
  <si>
    <t>(1) Puma states that it requires suppliers to have “communication and dialogue systems in place that make use of… worker/ union representation… regular worker-management dialogues either through freely-elected worker representatives, such as union officials or shop stewards” and that they must be informed of factory policies and regulations including being provided with “handouts covering all policies in: the PUMA Code of Conduct, local labor laws, and other relevant regulations”, worker orientation covering these materials, announcements of new policies, and that they are expected to implement “an adequate training program for every worker” that covers its code of conduct and labor rights.
(2) Puma states that it “help[s] conduct workshops in factories where local NGO representatives train workers on human and women’s rights” and that it has in the past worked with “local non-governmental organizations to support women workers in [it] suppliers’ factories in Turkey, Georgia and Egypt” and in Bangladesh. It states that since 2008 over 5,000 factory workers have participated in such programs. 
(3) Not disclosed
(4) See (2).</t>
  </si>
  <si>
    <t xml:space="preserve">* VF, "Human Rights Report 2020," https://d1io3yog0oux5.cloudfront.net/vfc/files/documents/Sustainability/VF_HumanRightsReport-020421+FINAL.pdf, p. 26.
(1) VF, "Terms of Engagement" (May 2019), https://s3.amazonaws.com/content.stockpr.com/vfcsustainability/files/pages/resources/policies-standards/VFFC+TOE+20190511.pdf, p. 3. 
(2) *VF, "We Are Made For Change," https://d1io3yog0oux5.cloudfront.net/vfc/files/documents/Sustainability/Resources/VF+2018+Made+for+Change+report.pdf, p. 55. Accessed 24 August 2020.
*VF, "2018 Additional Disclosure," https://www.business-humanrights.org/sites/default/files/2018-08%20KTC%20AF%20Additional%20disclosure%20-%20VF.pdf, p. 3. 
*VF, "Worker Well-being," https://www.vfc.com/sustainability-and-responsibility/worker-wellbeing. Accessed 24 August 2020. 
*VF, "2021 Additional Disclosure," https://knowthechain.org/wp-content/uploads/2021-02-KnowTheChain-Additional-Disclosure_VF.pdf, p. 14. </t>
  </si>
  <si>
    <t xml:space="preserve">(1) Gildan, "2021 Additional Disclosure," https://knowthechain.org/wp-content/uploads/2021-02-Disclosure_KnowTheChain-AF-Benchmark_Gildan.pdf, p. 28. 
(2) *Gildan, "Workplace: Our Commitment," https://www.genuineresponsibility.com/en/priorities/caring-for-our-people/workplace/. Accessed 15 September 2020. 
* Bangladesh Accord, "Accord Signatories,", https://bangladeshaccord.org/signatories/company-signatories. Accessed 17 February 2021.
(3) "2021 Additional Disclosure," p. 29. </t>
  </si>
  <si>
    <t xml:space="preserve">(1) *FLA (February 2018), "Assessment for Accreditation," "https://www.fairlabor.org/sites/default/files/documents/reports/hugo_boss_accreditation_assessment_february_2018_0.pdf, p. 22. 
*Hugo Boss (April 2020), "Hugo Boss Supplier Code of Conduct," https://group.hugoboss.com/fileadmin/media/pdf/sustainability/company_commitments_EN/2020_04_HUGO_BOSS_Supplier_Code_of_Conduct_EN.pdf, p. 2.
(2) Hugo Boss (April 2020), "Sustainability Report 2019," https://group.hugoboss.com/fileadmin/media/pdf/sustainability/sustainability_reports_EN/Sustainability_Report_2019.pdf, p. 20.
(3) Hugo Boss (26 February 2021), "2021 Additional Disclosure," https://knowthechain.org/wp-content/uploads/2021-02-Disclosure-KnowTheChain-AF-Benchmark_HUGO-BOSS.pdf, p. 6.
(4) "Sustainability Report 2019," p. 20. </t>
  </si>
  <si>
    <t>(1) Not disclosed. [The company's Facility Guidelines provide some information to suppliers on how to facilitate workers' freedom to associate - such as ensuring that associate representatives are allowed access to company management to address grievances, and ensuring processes are in place to recognize unions. However, the company does not provide any examples of how it has worked with unions to support freedom of association in its supply chains.]
(2) Not disclosed. 
(3) Not disclosed. VF's Factory Guidelines state that where the rights to freedom of association and collective bargaining are restricted, suppliers are required to enable workers to have alternative means of organizing. It does not disclose evidence of how this is supported in practice.
(4) Not disclosed. In relation to "freedom of association and collective bargaining," the company disclosed that it “funded an Industrial Relations Leadership pilot in collaboration with Growth Squared LLC to enhance collaboration and communication at VF’s strategic factories and build capacity for workers, their representation and management." It states that this program "supports remediation of unresolved labor-management topics through the use of existing mechanisms, such as the Arbitration Council Federation and BFC, while enhancing the resolution process between factory management and union representatives." It states that the program had a "positive impact on… freedom of association risks." It states that it expanded this program to two more factories in Cambodia and Vietnam, and that its "Industrial Relations Leadership Pilot" was introduced in collaboration with the Better Work Vietnam team. However, it does not disclose a second example of improving freedom of association for suppliers' workers.</t>
  </si>
  <si>
    <t xml:space="preserve">(1) VF (1 February 2018), "Facility Guidelines," https://d1io3yog0oux5.cloudfront.net/vfc/files/documents/Sustainability/Resources/VF+Facility+Guidelines+Feb+1+2018+-+Final.pdf, p. 14.
(3) *VF, "2021 Additional Disclosure," https://knowthechain.org/wp-content/uploads/2021-02-KnowTheChain-Additional-Disclosure_VF.pdf, p. 16. 
(4) *VF, "We Are Made For Change," https://d1io3yog0oux5.cloudfront.net/vfc/files/documents/Sustainability/Resources/VF+2018+Made+for+Change+report.pdf, p. 55. Accessed 24 August 2020. 
*VF, "2021 Additional Disclosure," https://knowthechain.org/wp-content/uploads/2021-02-KnowTheChain-Additional-Disclosure_VF.pdf, p. 16. </t>
  </si>
  <si>
    <t>(1) The company requires suppliers to have in place an effective grievance mechanism for workers to resolve complaints. However it does not explicitly require that this is made available to workers' legitimate representatives.
It also states that "to encourage communication, it provide[s] a hotline in key countries for individuals and groups to raise grievances, including wage-related concerns." It publicly discloses the details of its online mechanism which it states is available in over 100 languages, 24 hours a day. However, only concerns relating to its internally applicable code of conduct, or issues breaking the law, can be raised.
(2)-(3) Not disclosed.
(4) Not disclosed. It states that it investigated 1021 reports globally in 2019 through its Ethics Helpline. It states that of the 1,021 reports received through its ethics helpline and via the VF Open Door Policy: "eight were substantiated reports of Environmental, Health &amp; Safety Issues, seven were substantiated reports of Supplier, Contractor or Third-Party Misconduct, Seventy eight were substantiated reports of Discriminatory or Harassing Conduct." However, it does not appear as though complaints relating to labor rights violations can be made through this mechanism as the mechanism itself refers only to the company's internal code.
VF's facility guidelines state that migrant workers must have access to an effective process to remedy grievances and that this includes procedures relating to labor recruiters and employers. However no detail is provided as to how this is achieved.
(5) Not disclosed.</t>
  </si>
  <si>
    <t xml:space="preserve">(1) *VF (1 February 2018), "Facility Guidelines," https://d1io3yog0oux5.cloudfront.net/vfc/files/documents/Sustainability/Resources/VF+Facility+Guidelines+Feb+1+2018+-+Final.pdf, p. 46. 
*VF, "We Are Made For Change," https://d1io3yog0oux5.cloudfront.net/vfc/files/documents/Sustainability/Resources/VF+2018+Made+for+Change+report.pdf, p. 55. Accessed 24 August 2020.
*VF, "Ethics Hotline," https://secure.ethicspoint.com/domain/media/en/gui/34722/index.html. Accessed 7 September 2020.
*VF, "2021 Additional Disclosure," https://knowthechain.org/wp-content/uploads/2021-02-KnowTheChain-Additional-Disclosure_VF.pdf, p. 16. 
*VF, "2020 CHRB Supplemental Response," https://media.business-humanrights.org/media/documents/files/webform/VF_Corp_2020_CHRB_Supplemental_Response.pdf, p. 5. 
(4) *VF, "Ethics and Compliance Pogram," https://www.vfc.com/our-company/ethics-and-compliance. Accessed 24 August 2020.
* VF (1 February 2018), ""Facility Guidelines,"" https://d1io3yog0oux5.cloudfront.net/vfc/files/documents/Sustainability/Resources/VF+Facility+Guidelines+Feb+1+2018+-+Final.pdf, p.8. 
*"2020 CHRB Supplemental Response," p. 5. </t>
  </si>
  <si>
    <t>(1) Gildan, "2019 Genuine Responsibility ESG Report," https://www.genuineresponsibility.com/media/uploads/reports/2019_genuine_responsibility_esg_report-compressed.pdf, p. 70.  Accessed 15 September 2020.
(2) Gildan, "Code of Conduct," https://www.genuineresponsibility.com/media/uploads/blocks/Codes/code_of_conduct_poster_en_130818.pdf, pp. 11-12 and 31. Accessed 14 September 2020.
(3)  *Gildan, "2019 Genuine Responsibility ESG Report," p. 30.
*Gildan, "2021 Additional Disclosure," https://knowthechain.org/wp-content/uploads/2021-02-Disclosure_KnowTheChain-AF-Benchmark_Gildan.pdf, p. 33. 
(4) *Gildan, "Social &amp; Sustainable Compliance Guidebook," https://www.genuineresponsibility.com/media/uploads/policies/social_and_sustainable_compliance_guidebook_2019.pdf, p. 79. Accessed 17 September 2020.</t>
  </si>
  <si>
    <t xml:space="preserve">(1) VF states that it will conduct both announced and unannounced monitoring of suppliers.
(2) It states that suppliers must maintain documentation to show compliance with its "Global Compliance Principles" which address the ILO core labor standards. It states that suppliers must allow "full access to production facilities, employee records and employees for confidential interviews in connection with monitoring visits."
(3) It states that a random sample of workers will be interviewed in the monitoring process to assess the working conditions at the facility. It also discloses that interview questions may include those on “hiring practices, wages and hours, worker management communications, worker treatment and environmental topics.” It does not disclose that worker interviews take place off-site.
VF states that it is part of a pilot project testing worker voice technology in Thai factories "to enhance worker interviews during social audits - by increasing frequency, inclusivity, confidentiality and consistency of worker screening."
(4) VF's Compliance Principles include standards on dormitories: stating that they must be clean, safe and healthy with adequate privacy, security and freedom of movement. It is assumed that as audits are conducted against the Principles, they include an evaluation of worker residences. 
(5) The company states that it audits some strategic second-tier suppliers. </t>
  </si>
  <si>
    <t>(1)-(2) VF, "Terms of Engagement" (May 2019), https://s3.amazonaws.com/content.stockpr.com/vfcsustainability/files/pages/resources/policies-standards/VFFC+TOE+20190511.pdf, p. 3. 
(1) VF, "VF’s Factory Compliance  Audit Procedure for Vendors, Factories, Buyers, Agents, and Licensees," https://d1io3yog0oux5.cloudfront.net/vfc/files/documents/Sustainability/Resources/VF+Audit+Procedure+Aug+2019.pdf, p. 2. Accessed 24 August 2020. 
(3) *"Terms of Engagement," p. 3.
*VF, "We Are Made For Change," https://d1io3yog0oux5.cloudfront.net/vfc/files/documents/Sustainability/Resources/VF+2018+Made+for+Change+report.pdf, p. 56. Accessed 24 August 2020.
*Mekong Club (11 March 2019), "Global corporations test worker voice technology in Thai factories," http://beta.themekongclub.org/global-corporations-test-worker-voice-technology-in-thai-factories/.  
(4) "Terms of Engagement," p. 5.  
(5) "We Are Made For Change, p. 18."</t>
  </si>
  <si>
    <t>(1) Gildan, "2019 Genuine Responsibility ESG Report," https://www.genuineresponsibility.com/media/uploads/reports/2019_genuine_responsibility_esg_report-compressed.pdf, p. 73.  Accessed 15 September 2020.
(2) "2019 Genuine Responsibility ESG Report," p. 70. 
(3) Gildan, "2018 Additional Disclosure," https://media.business-humanrights.org/media/documents/files/2018_KTC_AF_Additional_disclosure_Gildan.pdf, p. 11. 
(4) *"2019 Genuine Responsibility ESG Report," p. 30. 
*Gildan, "2021 Additional Disclosure," https://knowthechain.org/wp-content/uploads/2021-02-Disclosure_KnowTheChain-AF-Benchmark_Gildan.pdf, p. 35. 
(5) "2019 Genuine Responsibility ESG Report," pp. 30 and 73.</t>
  </si>
  <si>
    <t xml:space="preserve">(1) Puma, "Modern Slavery and Human Trafficking Statement 2019," https://about.puma.com/-/media/files/pdf/sustainability/social/puma-modern-slavery-and-human-trafficking-statement-2019.ashx, p. 3. Accessed 22 October 2020. 
(4) *Puma, "Puma Audits," https://about.puma.com/en/sustainability/social/audits. Accessed 23 October 2020. 
*Puma (26 February 2021), "2021 Additional Disclosure," https://knowthechain.org/wp-content/uploads/2021-02-Disclosure-KnowTheChain-AF-Benchmark_PUMA.pdf, pp. 1-2.  
(5) "Modern Slavery and Human Trafficking Statement 2019," pp. 3-4. 
*Puma, "Annual Report 2019," https://annual-report-2019.puma.com/downloads/puma-ar-2019_annual-report.pdf, p. 64-66. Accessed 22 October 2020. </t>
  </si>
  <si>
    <r>
      <t xml:space="preserve">A(2) Not disclosed.
[As a participating company of the Fair Labor Association (FLA), the company uses audits and audit follow-up provided by the FLA. The resulting publicly available “Workplace Monitoring Reports” provide evidence of outcomes of these remediation efforts. 
Within the research timeframe (the last three years), the FLA has carried out one such assessment carried out at a factory in Mexico in 2019. However no remedy outcomes are disclosed and no further examples of outcomes for workers in the past three years in cases of non-compliances with labor provisions could be identified.
C(1) Not disclosed. Gildan Activewear states that all of its third-party suppliers have certified that they do not have facilities located in Xinjiang; that it has no known cotton originating from Xinjiang in any of its manufacturing facilities; and that there are no known component parts or labor from Xinjiang used to manufacture its products. It states that it is conducting ongoing due diligence to monitor risks related to the region and that it has issued guidance to its suppliers specifying that they implement policies and procedures to comply with these actions and that they maintain records to evidence compliance. It also states that it monitors reports such as those relating to </t>
    </r>
    <r>
      <rPr>
        <b/>
        <sz val="11"/>
        <rFont val="Calibri"/>
        <family val="2"/>
        <scheme val="minor"/>
      </rPr>
      <t>Xinjiang</t>
    </r>
    <r>
      <rPr>
        <sz val="11"/>
        <rFont val="Calibri"/>
        <family val="2"/>
        <scheme val="minor"/>
      </rPr>
      <t xml:space="preserve"> but it does not disclose a supplier list, or information on suppliers below the first tier, or engagement with relevant stakeholders on the topic.</t>
    </r>
  </si>
  <si>
    <t>(2) * Gildan, "2019 Genuine Responsibility ESG Report," https://www.genuineresponsibility.com/media/uploads/reports/2019_genuine_responsibility_esg_report-compressed.pdf, p. 30.  Accessed 15 September 2020.
*FLA (June 2019), "Gildan Activewear: Assessment for Reaccreditation," https://www.fairlabor.org/sites/default/files/documents/reports/reaccreditation_report_gildan_final_7.25.19.pdf. 
*FLA (15 January 2019), "Independent External Assessment Report," https://www51.enablon.com/FLA.Prod/go.aspx?u=/gx/zTr5&amp;tm=5&amp;Rid=1857&amp;Fdn=7&amp;Fna=AN0000000372%5F2019%2Epdf, p. 3. Accessed 16 November 2020.
C(1) *Gildan, "2019 Genuine Responsibility ESG Report," p. 66.  
*Gildan, "Xinjiang Uyghur Autonomous Region Statement," https://gildancorp.com/en/responsibility/resources/xinjiang-uyghur-autonomous-region-statement/. Accessed 5 March 2021.</t>
  </si>
  <si>
    <t xml:space="preserve">A(2) Hanesbrands, "California Transparency in Supply Chains &amp; UK Modern Slavery Acts, " https://hanesforgood.com/social-responsibility/california-transparency-in-supply-chains-act/. Accessed 21 September 2020.
C(1) Hanesbrands (25 February 2021), "2021 Additional Disclosure," https://knowthechain.org/wp-content/uploads/2021-02-KnowTheChain-Additional-Disclosure_Hanesbrands.pdf, p. 10.  </t>
  </si>
  <si>
    <t xml:space="preserve">A(2) FLA (June 2019), "Puma SE: Assessment for Reaccreditation," https://www.fairlabor.org/sites/default/files/documents/reports/puma_reaccreditation-report_2019.pdf, pp. 11, 16, 20 and 23.   
(2) *Puma, "Puma's Response to the Report by ASPI," https://about.puma.com/en/sustainability/social/pumasresponsetoaspi. Accessed 22 October 2020. 
*Puma (24 March 2020), "Puma's response", https://www.business-humanrights.org/sites/default/files/documents/Puma.pdf. 
*Puma (October 2020), "Written Evidence Submitted by Puma," https://committees.parliament.uk/writtenevidence/13793/pdf/. </t>
  </si>
  <si>
    <t>Total
2021</t>
  </si>
  <si>
    <t>Rank 2021</t>
  </si>
  <si>
    <t>TSE: GOOS</t>
  </si>
  <si>
    <t xml:space="preserve">(1) Hermès states that suppliers are required to adhere to its "Social, Environmental and Ethical Policy" which separately addresses the ILO core labor standards.
[It also states that its “Code of Ethics” applies to suppliers. It makes reference to the Universal Declaration of Human Rights, the charter of fundamental freedoms of the European Union, the Charter of fundamental freedoms of the International Labour Organization, which covers freedom of association and the effective recognition of the right to collective bargaining, "the fight against forced labour, child labour and the fight against discrimination, and the OECD Guidelines...”]
[The company’s supplier code of conduct that relates to forced labor specifically is incorporated into its modern slavery statement and addresses forced labor but does not address the remaining ILO core labor standards. However, as this is incorporated into its UK Modern Slavery Act statement, it is unclear how it is communicated and applied to suppliers groupwide.]
(2) Yes [Home &gt; Sustainable Development &gt; Ethics and Diversity &gt;  "Handbook 2"
(3) Not disclosed. It states that its "Social, Environmental and Ethical Policy" is effective of 1 March 2020. However it does not disclose details on whether it is updated regularly, or its process for review.
[It states that "[t]he opportunity to revise the ethics charter and code of business conduct is reviewed each year by the Compliance and Vigilance Committee..." It states that the supplier code of conduct was created in 2009 and the current version is dated 2018. It does not disclose evidence of a more regular review process.]
(4) It states: “[f]rom a legal standpoint, as part of its policy to support and monitor suppliers, Hermès seeks the formal undertaking of each of its suppliers to comply with its social, regulatory and environmental obligations through two undertaking handbooks, signed by both parties.” This includes “handbook 2 defining undertakings with respect to social, environmental and ethics policies.” It does not disclose more active efforts to communicate these standards to suppliers, e.g. through training. 
(5) It states in relation to supplier obligations to respect the "declaration of the International Labour Organisation (ILO) relating to the principles and rights fundamental to work" that suppliers are required to “undertake to ensure the proper application of this Policy by their own suppliers and service providers, their possible subcontractors and more generally by any person having to participate, directly or indirectly, in the execution of the business relationship with the Hermès Group.”
</t>
  </si>
  <si>
    <t>(1) Nike (September 2017), "Code of Conduct," https://purpose-cms-production01.s3.amazonaws.com/wp-content/uploads/2018/05/14214943/Nike_Code_of_Conduct_2017_English.pdf, p. 2.  
(3) *Nike (February 2021), "2021 Additional Disclosure," https://knowthechain.org/wp-content/uploads/2021-02-Disclosure-KnowTheChain-AF-Benchmark_Nike.pdf, p. 2.
*Nike, "2018 Additional Disclosure," https://media.business-humanrights.org/media/documents/files/2018-08_KTC_AF_Additional_disclosure_-_NIKE.pdf, p. 2. 
(4) *Nike, "NIKE Statement on Forced Labor, Human Trafficking and Modern Slavery For Fiscal Year 2019," https://www.nike.com/gb/help/a/modern-slavery-act-disclosure. Accessed 23 October 2020. 
*"2018 Additional Disclosure," p. 2. 
(5) *"Code of Conduct."
*Nike, "Sourcing and Manufacturing Standards," https://purpose.nike.com/sourcing-manufacturing-standards. Accessed 23 October 2020.</t>
  </si>
  <si>
    <r>
      <t xml:space="preserve">(1) Skechers requires suppliers to protect workers' against forced labor, "underage labor," discrimination and freedom of association. In relation to freedom of association it states: "[s]uppliers shall not interfere in the legal exercise of the right to freedom of association, and if the right to freedom of association and collective bargaining is restricted under local or national law, suppliers shall provide alternative forms of independent and free employee representation and negotiation." </t>
    </r>
    <r>
      <rPr>
        <sz val="11"/>
        <color rgb="FFFF0000"/>
        <rFont val="Calibri"/>
        <family val="2"/>
        <scheme val="minor"/>
      </rPr>
      <t xml:space="preserve">
</t>
    </r>
    <r>
      <rPr>
        <sz val="11"/>
        <rFont val="Calibri"/>
        <family val="2"/>
        <scheme val="minor"/>
      </rPr>
      <t>(2) Yes [Home &gt; Social Responsibility &gt; (expand on Suppliers) Supplier Code of Conduct]
(3) Skechers states that it "regularly update[s its] standards and provisions based on different risk indicators and input from external stakeholders, most recently in 2019 and 2020." It states that in 2020 it updated its supplier code "to strengthen provisions on labor management, including but limited to employment contracts, recruiting agency standards and repatriation requirements …" 
(4) Skechers states that it requires that the first and second-tier suppliers in its supply chains "understand and legally acknowledge its Supplier Code of Conduct annually, and provides these factories and suppliers with Supplier Code of Conduct trainings."
(5) Skechers states that it requires that the first and second-tier suppliers in its supply chains "understand and legally acknowledge" its Supplier Code of Conduct annually. It states that its first-tier suppliers are required to monitor its second-tier suppliers and to complete reports to ensure compliance. However, it does not appear to include this requirement in a formal policy or to publicly disclose the contract language used.</t>
    </r>
  </si>
  <si>
    <t>(1) Skechers, "Supplier Code of Conduct," https://about.skechers.com/wp-content/uploads/2020/09/Supplier-Code-of-Conduct-June-2020.pdf, pp.1-2. Accessed 15 October 2020.
(3) Skechers, "Human Rights," https://about.skechers.com/sustainability/. Accessed 4 March 2021.
(4) and (5) *"Human Rights."
*Skechers, "UK Modern Slavery Act Statement," https://knowthechain.org/wp-content/uploads/UK-Modern-Slavery-Act-Statement.pdf, p. 1. Accessed 4 March.</t>
  </si>
  <si>
    <t>(1) American Eagle states that its Responsible Sourcing team reports to its Production and Sourcing department “to review supplier compliance and discuss sourcing strategy”. It states that employees who engage regularly with suppliers, including its Production and Design teams receive training on its Responsible Sourcing program, its supplier code of conduct and on forced labor and human trafficking risks in apparel supply chains. However it does not specify who holds responsibility for oversight of supply chain policies relevant to forced labor such as its Supplier Code of Conduct on a day-to-day basis. 
(2) It states that its responsible sourcing team reports to the board of directors every quarter. The company's "Nominating, Governance and Corporate Social Responsibility Committee Charter" (a board committee) states that that committee is responsible for reviewing the company's policies and practices on corporate social responsibility "which the company considers to be ethical and sustainable sourcing; workplace and human rights practices; environmental and climate change initiatives; and charitable giving.." It states that this committee receives "regular updates on the progress of the company's core corporate social responsibility initiatives." However, it does not provide details such as, how often the board reviews its supply chain policies that address forced labor, or what has been discussed. 
[The company discloses the composition of committee members.]</t>
  </si>
  <si>
    <t>American Eagle (undated), "California Transparency in Supply Chains Act/ UK Modern Slavery Act," https://www.aeo-inc.com/wp-content/uploads/2018/04/AEO-Joint-Statement.pdf. Accessed 28 April 2020, pp. 1-3. 
(2) *American Eagle (15 December 2020), "Nominating, Governance and Corporate Social Responsibility Committee Charter," https://s1.q4cdn.com/457120574/files/doc_downloads/Corporate%20Governance/2021/AEO-NCG-Charter-Draft-Clean-12.15.20.pdf, p. 3. 
* American Eagle, "Committee Composition", https://investors.ae.com/corporate-governance/committee-composition/default.aspx. Accessed 12 March 2021.</t>
  </si>
  <si>
    <t xml:space="preserve">(1)*Asics, "I Move Me: Sustainability Report 2019," https://assets.asics.com/page_types/4377/files/ASICS%20Sustainability%20Report%202019%20online%20Original_original.pdf?1593140929&amp;_ga=2.76384789.104039962.1593701091-455932504.1590674521, pp. 7 and 37.
*Asics (May 2018), "Modern Slavery and Human Trafficking Statement," https://www.asics.com/on/demandware.static/-/Sites-asics-eu-Library/default/1_asics/Anti%20slavery%20act%20statement.pdf?, p. 2.
(2) *"I Move Me: Sustainability Report 2019," pp. 4 and 7. 
*Asics, "2021 Additional Disclosure," https://knowthechain.org/wp-content/uploads/2021-03-Disclosure-from-Asics-to-KnowTheChain.pdf, p. 1. Accessed 11 March 2021. </t>
  </si>
  <si>
    <r>
      <t xml:space="preserve">(1) The company is an accredited company of the FLA and as such is required to identify staff responsible for administering and implementing its workplace standards compliance program.
Fast Retailing states that its president and CEO holds overall responsibility for sustainability and appoints an executive officer in charge of sustainability. It states that its </t>
    </r>
    <r>
      <rPr>
        <b/>
        <sz val="11"/>
        <rFont val="Calibri"/>
        <family val="2"/>
        <scheme val="minor"/>
      </rPr>
      <t>sustainability department</t>
    </r>
    <r>
      <rPr>
        <sz val="11"/>
        <rFont val="Calibri"/>
        <family val="2"/>
        <scheme val="minor"/>
      </rPr>
      <t xml:space="preserve"> - which also has a supply chain team - also collaborates across departments, is responsible for "support[ing] and promot[ing]" efforts to address forced labor in the supply chain (alongside the committees named below).
It states that its sustainability managers communicate on a weekly or monthly basis and that it holds a global conference every six months. It states that its CSR department is based in its headquarters and has employees in regions such as Bangladesh and China. It states that it works with its production department and monitors orders to ensure that </t>
    </r>
    <r>
      <rPr>
        <b/>
        <sz val="11"/>
        <rFont val="Calibri"/>
        <family val="2"/>
        <scheme val="minor"/>
      </rPr>
      <t>good labor standards</t>
    </r>
    <r>
      <rPr>
        <sz val="11"/>
        <rFont val="Calibri"/>
        <family val="2"/>
        <scheme val="minor"/>
      </rPr>
      <t xml:space="preserve"> are maintained.
The FLA reports that the company’s sustainability department leads the company’s </t>
    </r>
    <r>
      <rPr>
        <b/>
        <sz val="11"/>
        <rFont val="Calibri"/>
        <family val="2"/>
        <scheme val="minor"/>
      </rPr>
      <t>social compliance program</t>
    </r>
    <r>
      <rPr>
        <sz val="11"/>
        <rFont val="Calibri"/>
        <family val="2"/>
        <scheme val="minor"/>
      </rPr>
      <t xml:space="preserve">. It states that the company’s “Supply Chain Labor and Environment Management Team” consists of 43 staff and discloses their locations, stating that they are responsible for the implementation of this program at factory level. 
In its 2018 additional disclosure, the company states that to support its efforts to address forced labor risks in its supply chains it has established a range of committees, namely:
* Human Rights Committee (made up of one internal and one external director and auditors)
* Sustainability Committee (made up of four internal directors, one external director, auditors)
* internal Control Department (no further information available)
[* Code of Conduct Committee and Business Ethics Committee (made up of auditors only)]
It states that the main outcomes of its human rights committee in 2020 include revising the outcomes of human rights due diligence conducted on supplier factories and advising the sustainability department on programs including its factory workplace monitoring and response to identified human rights risks. </t>
    </r>
    <r>
      <rPr>
        <sz val="11"/>
        <color theme="5"/>
        <rFont val="Calibri"/>
        <family val="2"/>
        <scheme val="minor"/>
      </rPr>
      <t xml:space="preserve">
</t>
    </r>
    <r>
      <rPr>
        <sz val="11"/>
        <rFont val="Calibri"/>
        <family val="2"/>
        <scheme val="minor"/>
      </rPr>
      <t xml:space="preserve">
(2) It states that its Board of Auditors discusses human rights risks and that its sustainability department reports on potential human rights risks to this committee. 
It states that it </t>
    </r>
    <r>
      <rPr>
        <sz val="11"/>
        <color theme="1"/>
        <rFont val="Calibri"/>
        <family val="2"/>
        <scheme val="minor"/>
      </rPr>
      <t xml:space="preserve">has a Sustainability Committee </t>
    </r>
    <r>
      <rPr>
        <sz val="11"/>
        <rFont val="Calibri"/>
        <family val="2"/>
        <scheme val="minor"/>
      </rPr>
      <t xml:space="preserve">operating under the supervision of the board and is made up of </t>
    </r>
    <r>
      <rPr>
        <sz val="11"/>
        <color theme="1"/>
        <rFont val="Calibri"/>
        <family val="2"/>
        <scheme val="minor"/>
      </rPr>
      <t>executive directors, statutory auditors and the “heads of relevant departments</t>
    </r>
    <r>
      <rPr>
        <sz val="11"/>
        <rFont val="Calibri"/>
        <family val="2"/>
        <scheme val="minor"/>
      </rPr>
      <t xml:space="preserve">” (this includes four internal staff, as well as two auditors, but also one board member). It states that this committee “debates all manner of sustainability-related policies and measures, and advises, counsels, and supervises the departments that execute sustainability measures... including human rights.” It states that in 2019 the committee managed progress on issues including its activities to respect human rights across its supply chains. 
It notes that critical responses to human rights issues are also discussed with the Risk Management, and Human Rights Committees (both include one external and one internal director). 
The FLA reports that the company has established a Human Rights Committee, made up of internal and external directors, “standing statutory auditor and external statutory auditor.”
It does not disclose further detail as to board oversight of the supplier code of conduct. </t>
    </r>
  </si>
  <si>
    <t>(1) Fast Retailing, "Sustainability Governance," https://www.fastretailing.com/eng/sustainability/vision/organization.html. Accessed 4 September 2020.
*Fast Retailing, "Monitoring and Evaluation of Production Partner Factories," https://www.fastretailing.com/eng/sustainability/labor/partner.html. Accessed 4 September 2020. 
*Fast Retailing, "2018 Additional Disclosure," https://www.business-humanrights.org/sites/default/files/2018%20KTC%20AF%20Additional%20disclosure_Fast%20Retailing.pdf, p. 2. Accessed 3 September 2020.
*FLA (February 2019), "Fast Retailing Co. Ltd., Assessment for Accreditation," https://www.fairlabor.org/sites/default/files/documents/reports/fast_retailing_accreditation_report_public.pdf, p. 8. 
*Fast Retailing (31 August 2020), "Corporate Governance: Composition of Committees," https://www.fastretailing.com/eng/about/governance/corpgovenance.html#05.
*Fast Retailing (26 February 2021), "2021 Additional Disclosure," https://knowthechain.org/wp-content/uploads/2021-12-Disclosure-KnowTheChain-AF-Benchmark_Fast-Retailing.pdf, p. 2.
(2) *"Sustainability Governance."
*Fast Retailing, "Corporate Governance," https://www.fastretailing.com/eng/about/governance/corpgovenance.html. Accessed 5 November 2020. 
*Fast Retailing Co. Ltd., Assessment for Accreditation," p. 8. 
* "Corporate Governance: Composition of Committees."</t>
  </si>
  <si>
    <t>(1) *Hermès (25 March 2020), "2019 Universal Registration Document," https://assets.hermes.com/is/content/hermesedito/RSE/PDF/DPEF/PDF_Hermes_international_2020_EN.pdf, pp. 79, 149 and 155.
*Hermès (February 2021), "2021 Additional Disclosure)," https://knowthechain.org/wp-content/uploads/2021-Disclosure-KnowTheChain-AF-Benchmark-Hermes.pdf, pp. 1-2.</t>
  </si>
  <si>
    <t>(1) *Kohl's, "2019 CSR Report," https://corporate.kohls.com/content/dam/kohlscorp/corporate-responsibility/landing-page/Kohls-2019-CSR-Report.pdf, pp. 48 and 53. Accessed 16 October 2020. 
*Kohl's (26 February 2021), "2021 Additional Disclosure," https://knowthechain.org/wp-content/uploads/2021-KnowTheChain-Additional-Disclosure_-Kohls.pdf, p. 2.
*Kohl's (December 2020), "Kohl's Global Human Rights Policy," https://corporate.kohls.com/content/dam/kohlscorp/corporate-responsibility/responsible-sourcing/Kohls%20Human%20Rights%20Policy.pdf.
(2) "2019 CSR Report," p. 53.</t>
  </si>
  <si>
    <t xml:space="preserve">(1) Nike states that its purpose committee “reviews and confirms all company-wide sustainability policies and targets, reviews performance toward targets, receives updates on key issues and emerging trends, and provides oversight for efforts to improve data, transparency and disclosure” and it discloses the roles of employees in this committee. It states that its "supply chain standards and ethical sourcing strategies, programs, policies, and processes, are managed by the Sustainable Sourcing &amp; Manufacturing team." The FLA further states that Nike's sustainable manufacturing and sourcing team expanded to include labor teams and states that this team is responsible for “operational supply chain implementation of Nike’s sustainability standards, including the Code of Conduct and Code Leadership Standards.” It states that it has established such teams at its Singapore office and offices in other countries. It states that this team is also part of its global sourcing and manufacturing organization and works closely with its sourcing teams to ensure that responsible purchasing practices are in place.
(2) The FLA reports that Nike’s corporate responsibility, sustainability &amp; governance committee of the board provides oversight of its activities and policies relating to sustainability and contract manufacturing labor practices and states that it reviews its sustainable business strategy. Nike states that the corporate responsibility, sustainability &amp; governance committee of the board of directors reviews "significant strategies, policies and activities and make recommendations to Nike's Board of Directors regarding sustainability, contract manufacturer labor, health &amp; safety, and environmental practices, human rights, community impact and charitable activities." However it does not disclose detail on board level oversight of supply chain policies that address forced labor and human trafficking specifically, nor does it disclose outcomes of such discussions. </t>
  </si>
  <si>
    <r>
      <t>(1) *Nike, "NIKE Statement on Forced Labor, Human Trafficking and Modern Slavery For Fiscal Year 2019," https://www.nike.com/gb/help/a/modern-slavery-act-disclosure. Accessed 23 October 2020.
*FLA (February 2019), "Assessment for Reaccreditation," https://www.fairlabor.org/sites/default/files/documents/reports/nike_reaccreditation_report_final.pdf, p. 6. 
*Nike (February 2021), "2021 Additional Disclosure," https://knowthechain.org/wp-content/uploads/2021-02-Disclosure-KnowTheChain-AF-Benchmark_Nike.pdf, p. 3.</t>
    </r>
    <r>
      <rPr>
        <b/>
        <sz val="11"/>
        <color rgb="FFFF0000"/>
        <rFont val="Calibri"/>
        <family val="2"/>
        <scheme val="minor"/>
      </rPr>
      <t xml:space="preserve">
</t>
    </r>
    <r>
      <rPr>
        <sz val="11"/>
        <rFont val="Calibri"/>
        <family val="2"/>
        <scheme val="minor"/>
      </rPr>
      <t xml:space="preserve">
(2) *"Assessment for Reaccreditation," p. 7. 
*"2021 Additional Disclosure," p. 3.</t>
    </r>
  </si>
  <si>
    <t>(1) It states that it monitors suppliers for compliance with its Guidelines for Responsible Factory Operation, which do not appear to be publicly available, through a third-party as well as its internal Corporate Social Responsibility team which is also responsible for implementing its supplier code of conduct. It states that this team "meets daily, and regularly confers with Skechers' corporate management teams throughout the year." However, it does not disclose details of their day-to-day responsibilities relating to the implementation of the supplier code of conduct specifically, nor details on team members.
(2) Not disclosed.</t>
  </si>
  <si>
    <t>(1) Skechers, "UK Modern Slavery Act Statement," https://knowthechain.org/wp-content/uploads/UK-Modern-Slavery-Act-Statement.pdf, p. 1. Accessed 4 March.</t>
  </si>
  <si>
    <t>(1) It states that its Sustainability Team is “responsible for creating, implementing, and operationalizing policies, standards, procedures, and structures related to labor, health and safety, environment, and transparency.” It states that this team is led by its Vice President of Sustainability and Corporate Social Responsibility who also reports to the General Counsel and Executive Vice President of Legal Affairs. It states that it has a Sustainability Council made up of “senior and operationally responsible leaders” including its Chief Supply Chain Officer and senior sourcing employees. It states that the purpose of this committee is to incorporate the results of its sustainability program and due diligence efforts into business processes. The company is also an accredited company of the FLA and as such is required to identify staff responsible for administering and implementing its workplace standards compliance program.
(2) It states that the corporate governance &amp; sustainability committee of its board "oversees the company's significant strategies, programs, policies and practices relating to sustainability (including environmental and human rights issues and impacts) and corporate responsibility. 
It states that the "Under Armour Code" has been approved by its Audit Committee of the board. This appears to be referring to its supplier code as it is referred to in a section of its website explaining the supplier code. However, it does not disclose details such as how often the board is updated, or what has been discussed.</t>
  </si>
  <si>
    <t>(1) Under Armour, "Sustainability at Under Armour," https://about.underarmour.com/community/sustainability. Accessed 17 August 2020.
(2) *Under Armour, "Labor, Health &amp; Safety," https://about.underarmour.com/community/sustainability/labor-health-safety. Accessed 17 August 2020.
*Under Armour, "Corporate Governance," https://about.underarmour.com/investor-relations/governance. Accessed 11 March 2021.</t>
  </si>
  <si>
    <t>(1) *Fast Retailing, "Responsible Procurement," https://www.fastretailing.com/eng/sustainability/labor/procurement.html. Accessed 4 September 2020. 
*Fast Retailing, "Monitoring and Evaluation of Production Partner Factories," https://www.fastretailing.com/eng/sustainability/labor/partner.html. Accessed 4 September 2020. 
*Fast Retailing, "Human Rights," https://www.fastretailing.com/eng/about/frway/humanrights.html. Accessed 4 September 2020. 
(2) *Fast Retailing (26 February 2021), "2021 Additional Disclosure," https://knowthechain.org/wp-content/uploads/2021-12-Disclosure-KnowTheChain-AF-Benchmark_Fast-Retailing.pdf, pp. 4-5.
*"Monitoring and Evaluation of Production Partner Factories."
(3) "2021 Additional Disclosure," p. 3.</t>
  </si>
  <si>
    <t>(1)-(3) Nike, "NIKE Statement on Forced Labor, Human Trafficking and Modern Slavery For Fiscal Year 2019," https://www.nike.com/gb/help/a/modern-slavery-act-disclosure. Accessed 23 October 2020. 
(2) Nike (February 2021), "2021 Additional Disclosure," https://knowthechain.org/wp-content/uploads/2021-02-Disclosure-KnowTheChain-AF-Benchmark_Nike.pdf, pp. 3-6 and 23.</t>
  </si>
  <si>
    <t xml:space="preserve">(1) *Skechers, "Human Rights," https://about.skechers.com/sustainability/. Accessed 15 October 2020.
*Skechers (financial year ending 31 December 2018), "UK Modern Slavery Act Statement," https://sh.skechers.com/skechers/new-site/UK-Modern-Slavery-Act-4-22-19.pdf, p. 1. 
(2) and (3) "Human Rights." </t>
  </si>
  <si>
    <t xml:space="preserve">(1)*American Eagle, "Women's Wellness," https://www.aeo-inc.com/wellness/. Accessed 28 April 2020. 
*American Eagle (undated), "California Transparency in Supply Chains Act/ UK Modern Slavery Act," https://www.aeo-inc.com/wp-content/uploads/2018/04/AEO-Joint-Statement.pdf. Accessed 28 April 2020, p. 3. 
(2) *American Eagle (22 February 2021), "2021 Additional Disclosure," https://knowthechain.org/wp-content/uploads/2021-Additional-Disclosure-American-Eagle.pdf, p. 2. 
*American Eagle (17 November 2020), "A Message to Our Suppliers: Cotton and Country of Origin Policy," https://www.aeo-inc.com/2020/11/17/a-message-to-our-suppliers-cotton-country-of-origin-policy/. </t>
  </si>
  <si>
    <t>(1) *Asics, "I Move Me: Sustainability Report 2019," https://assets.asics.com/page_types/4377/files/ASICS%20Sustainability%20Report%202019%20online%20Original_original.pdf?1593140929&amp;_ga=2.76384789.104039962.1593701091-455932504.1590674521, p. 39.
*Asics, "Asics Statement on Xinjiang Province, China," https://corp.asics.com/en/csr/partnering_with_our_supply_chain/xinjiang_province. Accessed 11 March 2020. 
(2) *Asics (June 2019), "Modern Slavery Statement," https://www.asics.com/on/demandware.static/-/Sites-asics-us-Library/default/FY2019_Statement_Modern_Slavery_V2020_2.pdf, p. 4. 
* "I Move Me: Sustainability Report 2019," p. 11 and 39.</t>
  </si>
  <si>
    <t>(2) *Kohl's (26 February 2021), "2021 Additional Disclosure," https://knowthechain.org/wp-content/uploads/2021-KnowTheChain-Additional-Disclosure_-Kohls.pdf, p. 3.
*Kohl's, "2019 CSR Report," https://corporate.kohls.com/content/dam/kohlscorp/corporate-responsibility/landing-page/Kohls-2019-CSR-Report.pdf, p. 54. Accessed 16 October 2020. 
*Kohl's, "Sustainability," https://corporate.kohls.com/corporate-responsibility/sustainability. Accessed 16 October 2020.</t>
  </si>
  <si>
    <r>
      <t xml:space="preserve">(1) Not disclosed.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Skechers states that "as a member of the Mekong Club, a cross-sector organization that focuses on tackling human trafficking, [it is] proud to be part of a global network of brands dedicated to the education and the eradication of human slavery." However, it does not disclose examples of active engagement as part of the initiative. </t>
    </r>
  </si>
  <si>
    <t>Skechers (financial year ending 31 December 2018), "UK Modern Slavery Act Statement," https://sh.skechers.com/skechers/new-site/UK-Modern-Slavery-Act-4-22-19.pdf, p. 1. 
(2) Skechers, "Human Rights," https://about.skechers.com/sustainability/. Accessed 4 March 2021.</t>
  </si>
  <si>
    <r>
      <t xml:space="preserve">(1) Not disclosed.
</t>
    </r>
    <r>
      <rPr>
        <b/>
        <sz val="11"/>
        <rFont val="Calibri"/>
        <family val="2"/>
        <scheme val="minor"/>
      </rPr>
      <t>Uyghur forced labor</t>
    </r>
    <r>
      <rPr>
        <sz val="11"/>
        <rFont val="Calibri"/>
        <family val="2"/>
        <scheme val="minor"/>
      </rPr>
      <t>: In a message to its suppliers, the company notes that it "prohibits the manufacture of any product or the use of any raw material from [Xinjiang]" but does not disclose a list of the names and addresses of its first-tier suppliers.
(4) Not disclosed.</t>
    </r>
  </si>
  <si>
    <t xml:space="preserve">(1) American Eagle (17 November 2020), "A Message to Our Suppliers: Cotton and Country of Origin Policy," https://www.aeo-inc.com/2020/11/17/a-message-to-our-suppliers-cotton-country-of-origin-policy/. </t>
  </si>
  <si>
    <t>(1)-(2) *Asics (June 2019), "Modern Slavery Statement," https://www.asics.com/on/demandware.static/-/Sites-asics-us-Library/default/FY2019_Statement_Modern_Slavery_V2020_2.pdf, p. 4. 
*Asics (10 March), "Asics Global Factory List," https://assets.asics.com/page_types/3838/files/ASICS_Global_Factory_List_2021_original.xlsx?1615443125&amp;_ga=2.177940133.1049945780.1615466351-8736665.1615466350.
(1)-(3) Asics, "Asics Statement on Xinjiang Province, China," https://corp.asics.com/en/csr/partnering_with_our_supply_chain/xinjiang_province. Accessed 11 March 2020. 
(3) Asics, "2018 Additional Disclosure," https://www.business-humanrights.org/sites/default/files/2018%20KTC%20AF%20Additional%20disclosure_Asics.pdf, p. 4.
(4) Asics (10 March), "Asics Global Factory List," https://assets.asics.com/page_types/3838/files/ASICS_Global_Factory_List_2021_original.xlsx?1615443125&amp;_ga=2.177940133.1049945780.1615466351-8736665.1615466350.</t>
  </si>
  <si>
    <r>
      <t xml:space="preserve">Skechers states that in 2018 and 2019 “the top five manufacturers of [its] products produced approximately 40.6% and 41.9% of [its] total purchases, respectively.”
(1) Not disclosed. It states that it has contract manufacturers in China and Vietnam but does not disclose a supplier list including the names and addresses of its first-tier suppliers (nor a full list of countries where its suppliers are based). 
</t>
    </r>
    <r>
      <rPr>
        <b/>
        <sz val="11"/>
        <rFont val="Calibri"/>
        <family val="2"/>
        <scheme val="minor"/>
      </rPr>
      <t>Uyghur forced labor</t>
    </r>
    <r>
      <rPr>
        <sz val="11"/>
        <rFont val="Calibri"/>
        <family val="2"/>
        <scheme val="minor"/>
      </rPr>
      <t xml:space="preserve">: The company discloses sourcing from China. It discloses sourcing from a supplier referenced in the ASPI report but that it could not identify forced labor at this supplier, nor has it "encountered any incidents of forced labor" at other suppliers.
(2) Not disclosed.
</t>
    </r>
    <r>
      <rPr>
        <b/>
        <sz val="11"/>
        <rFont val="Calibri"/>
        <family val="2"/>
        <scheme val="minor"/>
      </rPr>
      <t>Uyghur forced labor</t>
    </r>
    <r>
      <rPr>
        <sz val="11"/>
        <rFont val="Calibri"/>
        <family val="2"/>
        <scheme val="minor"/>
      </rPr>
      <t xml:space="preserve">: Skechers states that its factories are not sourcing cotton or other materials from Xinjiang. However it does not disclose a list of the countries of its below-first-tier suppliers.
(3) Not disclosed.
</t>
    </r>
    <r>
      <rPr>
        <b/>
        <sz val="11"/>
        <rFont val="Calibri"/>
        <family val="2"/>
        <scheme val="minor"/>
      </rPr>
      <t>Uyghur forced labor</t>
    </r>
    <r>
      <rPr>
        <sz val="11"/>
        <rFont val="Calibri"/>
        <family val="2"/>
        <scheme val="minor"/>
      </rPr>
      <t>: Skechers states that its factories are not sourcing cotton or other materials from Xinjiang. However it does not disclose the sourcing countries of at least three raw materials at high risk of forced labor. 
(4) Not disclosed.</t>
    </r>
  </si>
  <si>
    <t xml:space="preserve">(1) *Skechers, "2019 Annual Report," https://d1io3yog0oux5.cloudfront.net/_6a58de7d67c9cd31820549f2be723cde/skx/db/437/3330/annual_report/2019+Annual+Report.pdf, pp. 12 and 21. Accessed 15 October 2020.
*Skechers, "Human Rights," https://about.skechers.com/sustainability/. Accessed 4 March 2021.
(2)-(3) "Human Rights." </t>
  </si>
  <si>
    <t xml:space="preserve">(1) and (2) *American Eagle (undated), "California Transparency in Supply Chains Act/ UK Modern Slavery Act," https://www.aeo-inc.com/wp-content/uploads/2018/04/AEO-Joint-Statement.pdf. Accessed 28 April 2020, pp. 2-3. 
*American Eagle (17 November 2020), "A Message to Our Suppliers: Cotton and Country of Origin Policy," https://www.aeo-inc.com/2020/11/17/a-message-to-our-suppliers-cotton-country-of-origin-policy/. </t>
  </si>
  <si>
    <r>
      <t xml:space="preserve">(1) Asics does not disclose a comprehensive risk assessment but discloses a risk assessment that is carried out in relation to new sourcing countries. It states  that it “operates a Group-wide risk management system to identify, analyze, evaluate, mitigate, monitor and report risks" and that this includes the risk of violations of human rights. It states that its risk and mitigation efforts are reviewed and monitored in its Risk Management Committee. It states that it carries out a country risk assessment with its CSR &amp; Sustainability Department and relevant stakeholders before starting to source from a new country. It states, “[b]ased on the analysis of human rights risks and particular industry/sector and geographical risks, [it] identif[ies] countries and regions that can be manufactured." It states that in addition to information from supplier assessments and its sourcing divisions it uses external sources including information from the US government, partners such as ILO Better Work and the Institute for Human Rights and Business and industry bodies such as the American Apparel &amp; Footwear Association. It does not disclose a risk assessment beyond assessing new sourcing countries.
(2) It provides an example of its country risk assessment stating that both its own observations and input from human rights advocacy groups led to it recognizing Malaysia as a high risk country for migrant workers. It also recognizes in its sustainability report that many countries in which its suppliers are located “depend on large numbers of migrant workers” which is associated with forced labor risks and other human rights risks. It does not disclose further details or forced labor risks in different tiers.
</t>
    </r>
    <r>
      <rPr>
        <b/>
        <sz val="11"/>
        <rFont val="Calibri"/>
        <family val="2"/>
        <scheme val="minor"/>
      </rPr>
      <t>Uyghur forced labor</t>
    </r>
    <r>
      <rPr>
        <sz val="11"/>
        <rFont val="Calibri"/>
        <family val="2"/>
        <scheme val="minor"/>
      </rPr>
      <t xml:space="preserve">: Asics states that it is "aware of reports raising serious concerns about the forced labor in Xinjiang."
</t>
    </r>
  </si>
  <si>
    <t xml:space="preserve">(1) *Asics, "I Move Me: Sustainability Report 2019," https://assets.asics.com/page_types/4377/files/ASICS%20Sustainability%20Report%202019%20online%20Original_original.pdf?1593140929&amp;_ga=2.76384789.104039962.1593701091-455932504.1590674521, p. 38.
*Asics (June 2019), "Modern Slavery Statement," https://www.asics.com/on/demandware.static/-/Sites-asics-us-Library/default/FY2019_Statement_Modern_Slavery_V2020_2.pdf, p. 3.
(2) *"I Move Me: Sustainability Report 2019," p. 38.
*"Modern Slavery Statement," p. 4. 
*Asics, "Asics Statement on Xinjiang Province, China," https://corp.asics.com/en/csr/partnering_with_our_supply_chain/xinjiang_province. Accessed 11 March 2020. </t>
  </si>
  <si>
    <t xml:space="preserve">(1) *Hermès, "Modern Slavery Policy," https://legal-uk.hermes.com/modern-slavery-policy.html. Accessed 23 September 2020.
*Hermès (25 March 2020), "2019 Universal Registration Document," https://assets.hermes.com/is/content/hermesedito/RSE/PDF/DPEF/PDF_Hermes_international_2020_EN.pdf, pp. 153-154.
*Hermès (February 2021), "2021 Additional Disclosure)," https://knowthechain.org/wp-content/uploads/2021-Disclosure-KnowTheChain-AF-Benchmark-Hermes.pdf, p. 4.
(2) "2019 Universal Registration Document," p. 54. </t>
  </si>
  <si>
    <t>(1) Skechers, "Supplier Code of Conduct," https://about.skechers.com/wp-content/uploads/2020/09/Supplier-Code-of-Conduct-June-2020.pdf, p. 1. Accessed 15 October 2020.
(2) *Skechers, "Human Rights," https://about.skechers.com/sustainability/. Accessed 4 March 2021.</t>
  </si>
  <si>
    <t xml:space="preserve">(1) Asics, "I Move Me: Sustainability Report 2019," https://assets.asics.com/page_types/4377/files/ASICS%20Sustainability%20Report%202019%20online%20Original_original.pdf?1593140929&amp;_ga=2.76384789.104039962.1593701091-455932504.1590674521, pp. 22 and 34.
*Asics (June 2019), "Modern Slavery Statement," https://www.asics.com/on/demandware.static/-/Sites-asics-us-Library/default/FY2019_Statement_Modern_Slavery_V2020_2.pdf, pp. 2 and 4.
*Asics, "Asics COVID-19 Response to Supplier Factories and Workers," https://corp.asics.com/en/csr/partnering_with_our_supply_chain/COVID-19. Accessed 28 May 2020. 
*Asics, "Asics Statement on Xinjiang Province, China," https://corp.asics.com/en/csr/partnering_with_our_supply_chain/xinjiang_province. Accessed 11 March 2020. 
(2)*"Modern Slavery Statement,", pp. 2 and 4.
*Asics, "2018 Additional Disclosure," https://www.business-humanrights.org/sites/default/files/2018%20KTC%20AF%20Additional%20disclosure_Asics.pdf, p. 4.
(3)*I Move Me: Sustainability Report 2019," p. 38.
*"2018 Additional Disclosure," p. 4. 
*"Modern Slavery Statement," p. 4. </t>
  </si>
  <si>
    <r>
      <t xml:space="preserve">(2) The company takes part in the </t>
    </r>
    <r>
      <rPr>
        <b/>
        <sz val="11"/>
        <rFont val="Calibri"/>
        <family val="2"/>
        <scheme val="minor"/>
      </rPr>
      <t xml:space="preserve">Better Work </t>
    </r>
    <r>
      <rPr>
        <sz val="11"/>
        <rFont val="Calibri"/>
        <family val="2"/>
        <scheme val="minor"/>
      </rPr>
      <t>Vietnam, Nicaragua and Indonesia program and as such is required to refrain from terminating or reducing orders at non-compliant factories found (provided factories make sufficient progress) and to review internal buying practices that may impact compliance at supplier facilities. 
Kohl's states that supplier compliance with the code of conduct "is a critical factor in determining whether or not the production of [its] proprietary goods may be placed at a facility." It states that it reviews the production capacity and working conditions prior to placing orders but does not disclose detail on engaging in planning and forecasting with suppliers. 
(3) Not disclosed.</t>
    </r>
  </si>
  <si>
    <t xml:space="preserve">(2) Kohl's, "2019 CSR Report," https://corporate.kohls.com/content/dam/kohlscorp/corporate-responsibility/landing-page/Kohls-2019-CSR-Report.pdf, pp. 54-55. Accessed 16 October 2020. </t>
  </si>
  <si>
    <t>(1) *Nike, "Industry Partnerships Driving Systemic Change," https://purpose.nike.com/industry-partnerships. Accessed 23 October 2020. 
*Nike, "Sustainable Cotton," https://purpose.nike.com/sustainable-cotton#:~:text=Today%2C%20over%2055%25%20of%20our,certified%20organic%2C%20recycled%20or%20BCI. Accessed 2 November 2020.
*Nike, "Nike Statement on Xinjiang," https://purpose.nike.com/statement-on-xinjiang. Accessed 23 October 2020. 
*Nike (February 2021), "2021 Additional Disclosure," https://knowthechain.org/wp-content/uploads/2021-02-Disclosure-KnowTheChain-AF-Benchmark_Nike.pdf, p. 9.
(2) *Nike, "Purpose Moves Us," https://s3-us-west-2.amazonaws.com/purpose-cms-preprod01/wp-content/uploads/2020/04/10225416/FY19-Nike-Inc.-Impact-Report.pdf, pp. 2-30. 
*FLA (February 2019), "Assessment for Reaccreditation," https://www.fairlabor.org/sites/default/files/documents/reports/nike_reaccreditation_report_final.pdf, pp. 16-17. 
*Nike, "Covid-19 Response Efforts," https://purpose.nike.com/covid-19-response-efforts. Accessed 23 October 2020.
*"2021 Additional Disclosure," p. 5.
(2) and (3) Nike, "Industry Partnerships Driving Systemic Change," https://purpose.nike.com/industry-partnerships. Accessed 23 October 2020. 
*Nike, "Building Relationships with Our Suppliers," https://purpose.nike.com/supplier-relationships. Accessed 23 October 2020.
(3) "2021 Additional Disclosure," p. 10. 
(4) * Nike, "Subject: Invitation to respond - Nike in our COVID-19 tracker," https://media.business-humanrights.org/media/documents/files/documents/Nike_response.pdf. Accessed 25 November 2020.</t>
  </si>
  <si>
    <t>(1) *Skechers, "2019 Annual Report," https://d1io3yog0oux5.cloudfront.net/_6a58de7d67c9cd31820549f2be723cde/skx/db/437/3330/annual_report/2019+Annual+Report.pdf, p. 21. Accessed 15 October 2020.
*Skechers, "Human Rights," https://about.skechers.com/sustainability/. Accessed 4 March 2021.</t>
  </si>
  <si>
    <t xml:space="preserve">(1) Columbia Sportswear states that it audits new factories and that they must meet the company's minimum standards (including on forced labor) before they can begin production. It does not disclose further details on this process, or its outcomes.
(2) It states that it requires suppliers to notify it before moving production to a subcontractor and that the subcontractor is required to be approved - a process which includes having a social audit. It states that subcontractors are required to meet its standards before being approved for production. However, it does not disclose details on the outcomes of this process.
[It states in its supplier manual that it requires its suppliers to maintain an accurate list of factories, and requests that it notifies it at least two months in advance of including new factories that it plans to use, changing factory name or address or deleting factories that it will no longer use.] </t>
  </si>
  <si>
    <t>(1) Fast Retailing states that it conducts due diligence with any new potential suppliers to ensure compliance with its supplier code. It states that it will only conduct business with those suppliers meeting these standards. It states that in 2019 it initiated business relationships with 86.6% of its potential suppliers.
(2) It states that suppliers must seek consent prior to engaging with subcontractors and that any subcontractors used comply with its supplier code. It states that "sewing factories are required to audit subcontractors to which they have outsourced a part of their production processes and receive approval from Fast Retailing." It states that subcontractors are monitored in the same way as suppliers annually, and that where a major violation of its Code of Conduct is detected, they are required to remediate the issue within three months and to pass a follow-up audit. However, it does not disclose outcomes of this process.</t>
  </si>
  <si>
    <t>(1) Fast Retailing, "Monitoring and Evaluation of Production Partner Factories," https://www.fastretailing.com/eng/sustainability/labor/partner.html. Accessed 4 September 2020.
(2) *Fast Retailing, "Code of Conduct for Production Partners," https://www.fastretailing.com/eng/sustainability/labor/pdf/coc_en.pdf, p. 4. Accessed 3 September 2020.
*Fast Retailing (26 February 2021), "2021 Additional Disclosure," https://knowthechain.org/wp-content/uploads/2021-12-Disclosure-KnowTheChain-AF-Benchmark_Fast-Retailing.pdf, p. 1.</t>
  </si>
  <si>
    <r>
      <t xml:space="preserve">(1) Nike states that its "Supply Agreements" explicitly require suppliers to comply with the code of conduct and related leadership standards. The company does not disclose the contract terms or language used in these agreements, however. </t>
    </r>
    <r>
      <rPr>
        <sz val="11"/>
        <color rgb="FFFF0000"/>
        <rFont val="Calibri"/>
        <family val="2"/>
        <scheme val="minor"/>
      </rPr>
      <t xml:space="preserve">
</t>
    </r>
    <r>
      <rPr>
        <sz val="11"/>
        <rFont val="Calibri"/>
        <family val="2"/>
        <scheme val="minor"/>
      </rPr>
      <t>(2) It states that "100% of contract manufacturers that Nike works with are required to comply with [its] Code of Conduct and Code Leadership Standards per the terms of [its] Supply Agreement."
(3) Not disclosed.</t>
    </r>
  </si>
  <si>
    <t>(1) Nike, "NIKE Statement on Forced Labor, Human Trafficking and Modern Slavery For Fiscal Year 2019," https://www.nike.com/gb/help/a/modern-slavery-act-disclosure. Accessed 23 October 2020. 
(2) Nike (February 2021), "2021 Additional Disclosure," https://knowthechain.org/wp-content/uploads/2021-02-Disclosure-KnowTheChain-AF-Benchmark_Nike.pdf, p. 11.</t>
  </si>
  <si>
    <t>(1) and (3) Skechers, "UK Modern Slavery Act Statement," https://knowthechain.org/wp-content/uploads/UK-Modern-Slavery-Act-Statement.pdf, p. 1. Accessed 4 March.</t>
  </si>
  <si>
    <t>Columbia Sportswear states that it has an "internal 'Foreign Migrant Worker Policy' which [its] suppliers are required to abide by.” However it does not publicly disclose this policy.
(1) Not disclosed.
(2) Not disclosed. The company states that its Foreign Migrant Worker Policy states that suppliers are required to conduct proper due diligence on recruitment agents prior to their engagement. It states that this "shall evaluate the recruitment agent’s legal status, ethical practices, any record of penalties or complaints, and their ability to fulfil all Suppliers' requirements as well as meeting the specifications of this standard and [its supplier code of conduct which addresses the ILO core labor standards]." However it does not publicly disclose this policy.
(3) Not disclosed. It also states that all finished goods suppliers are “subject to performance evaluation of audit or assessment data which includes specific criteria around risks for forced labor or human trafficking including the employment of vulnerable worker groups such as foreign migrants, interns and temporary workers and high-risk practices such as payment of recruitment fees or restrictions on freedom of movement.” However, it does not disclose information on agencies used.</t>
  </si>
  <si>
    <t>(1) Nike, "Nike Code Leadership Standard," https://purpose-cms-production01.s3.amazonaws.com/wp-content/uploads/2018/05/14214943/Nike-Code-Leadership-Standards-September-2017-English.pdf, pp. 8, 14 and 109. 
(2) "Nike Code Leadership Standard," p. 108. 
(3) *Nike, "Human Rights and Labor Compliance Standards," https://purpose.nike.com/human-rights. Accessed 23 October 2020. 
*Nike (February 2021), "2021 Additional Disclosure," https://knowthechain.org/wp-content/uploads/2021-02-Disclosure-KnowTheChain-AF-Benchmark_Nike.pdf, p. 13.</t>
  </si>
  <si>
    <t>(1) Not disclosed. The company states that its audits include specific criteria for assessing risks of forced labor, including high risk practices such as payment of recruitment fees. However, neither the company's supplier code, nor another publicly available formal policy prohibits the payment of recruitment fees. Columbia Sportswear states that its Foreign Migrant Worker Policy states that "[f]oreign migrant workers shall not be required to pay for their employment. The costs and fees associated with recruitment, travel and processing of foreign migrant workers shall be covered by the Supplier." However it does not publicly disclose this policy. 
(2) Not disclosed. See (1).</t>
  </si>
  <si>
    <t>(1) *Fast Retailing, "Monitoring and Evaluation of Production Partner Factories," https://www.fastretailing.com/eng/sustainability/labor/partner.html. Accessed 4 September 2020.
*Fast Retailing (26 February 2021), "2021 Additional Disclosure," https://knowthechain.org/wp-content/uploads/2021-12-Disclosure-KnowTheChain-AF-Benchmark_Fast-Retailing.pdf, p. 7.</t>
  </si>
  <si>
    <t>(1) Not disclosed. Hermès states that its employees’ compensation policy prohibits the payment of recruitment fees by employees. However, this refers to an internal policy applying to employees and it does not appear to publicly disclose a no-fee policy for its suppliers’ workers.
(2) Not disclosed.</t>
  </si>
  <si>
    <t>(1) Hermès (February 2021), "2021 Additional Disclosure)," https://knowthechain.org/wp-content/uploads/2021-Disclosure-KnowTheChain-AF-Benchmark-Hermes.pdf, p. 5.</t>
  </si>
  <si>
    <t xml:space="preserve">(1) *Nike, "Human Rights and Labor Compliance Standards," https://purpose.nike.com/human-rights. Accessed 23 October 2020. 
*Nike (September 2017), "Code of Conduct," https://purpose-cms-production01.s3.amazonaws.com/wp-content/uploads/2018/05/14214943/Nike_Code_of_Conduct_2017_English.pdf, p. 2.  
*Nike, "Nike Code Leadership Standard," https://purpose-cms-production01.s3.amazonaws.com/wp-content/uploads/2018/05/14214943/Nike-Code-Leadership-Standards-September-2017-English.pdf, p. 8. 
*Nike (February 2021), "2021 Additional Disclosure," https://knowthechain.org/wp-content/uploads/2021-02-Disclosure-KnowTheChain-AF-Benchmark_Nike.pdf, p. 5.
(2) *FLA (February 2019), "Assessment for Reaccreditation," https://www.fairlabor.org/sites/default/files/documents/reports/nike_reaccreditation_report_final.pdf, pp. 24-25. </t>
  </si>
  <si>
    <t>(1) Skechers' supplier code of conduct states that "suppliers… must not charge workers for employment and recruitment costs" and that where recruitment fees or related costs have been paid, suppliers are required to "reimburse employees immediately, and investigations must be conducted to ensure that no other employees are indebted to the recruitment or hiring process."
(2) As above, it states that suppliers are required to reimburse workers for any fees paid. However, it does not disclose evidence that this policy is implemented in practice, e.g. through prevention or remediation.</t>
  </si>
  <si>
    <t>(1) and (2) Skechers, "Supplier Code of Conduct," https://knowthechain.org/wp-content/uploads/Supplier-Code-of-Conduct.pdf, p.2. Accessed 4 March 2021.</t>
  </si>
  <si>
    <t xml:space="preserve">Under Armour (24 February 2021), "2021 Additional Disclosure," https://knowthechain.org/wp-content/uploads/2021-02-Disclosure_KnowTheChain-AF-Benchmark_Under-Armour.pdf, p. 4. 
(1)-(2) "Modern Slavery Statement 2020," https://about.underarmour.com/sites/default/files/2020-06/Executed-2020%20UA%20UK%20Retail%20%20UA%20UK%20Limited%20Modern%20Slavery%20Statement_Posted.pdf, p. 3.
(2) *"Modern Slavery Statement 2020,"
*FLA (February 2019), "Under Armour Assessment for Accreditation," https://www.fairlabor.org/sites/default/files/documents/reports/under_armour_accreditation_report_final_public.pdf, p. 19. </t>
  </si>
  <si>
    <t>(1) and (2) Nike, "Human Rights and Labor Compliance Standards," https://purpose.nike.com/human-rights. Accessed 23 October 2020. 
(1) Nike, "Nike Code Leadership Standard," https://purpose-cms-production01.s3.amazonaws.com/wp-content/uploads/2018/05/14214943/Nike-Code-Leadership-Standards-September-2017-English.pdf, p. 8. 
*Nike (February 2021), "2021 Additional Disclosure," https://knowthechain.org/wp-content/uploads/2021-02-Disclosure-KnowTheChain-AF-Benchmark_Nike.pdf, p. 13.
(2) *Nike, "NIKE Statement on Forced Labor, Human Trafficking and Modern Slavery For Fiscal Year 2019," https://www.nike.com/gb/help/a/modern-slavery-act-disclosure. Accessed 23 October 2020. 
*Nike (February 2021), "2021 Additional Disclosure," p. 16.</t>
  </si>
  <si>
    <r>
      <t xml:space="preserve">Asics states that it has signed the American Apparel &amp; Footwear Association and Fair Labor Association Commitment to Responsible Recruitment.
(1) Asics states that migrant workers should be informed of the terms of their employment ahead of relocation and that they should receive copies of their labor contract in their native language and have access to a grievance mechanism. However, it does not demonstrate active implementation of this policy, e.g. through pre-departure orientation. 
(2) It states in its Policy of Engagement that workers “should retain control of their travel documents and have full freedom of movement.” However, it does not demonstrate active implementation of this policy.
(3) It states that it introduced a grievance mechanism for migrant workers in factories in Thailand and Japan to address the specific issues faced by migrant workers producing for the Olympics. It states that this was carried out in collaboration with the NGO </t>
    </r>
    <r>
      <rPr>
        <b/>
        <sz val="11"/>
        <rFont val="Calibri"/>
        <family val="2"/>
        <scheme val="minor"/>
      </rPr>
      <t>Global Alliance for Sustainable Supply Chain</t>
    </r>
    <r>
      <rPr>
        <sz val="11"/>
        <rFont val="Calibri"/>
        <family val="2"/>
        <scheme val="minor"/>
      </rPr>
      <t xml:space="preserve"> which is “a Japan based NGO that focuses on business related human rights and labor rights issues in supply chains of Japanese businesses, and facilitates partnerships with businesses, labor unions, civil society/NGOs and overseas initiatives”. However it does not provide a second example.</t>
    </r>
  </si>
  <si>
    <t>Asics, "Commitment to Responsible Recruitment," https://corp.asics.com/en/csr/partnering_with_our_supply_chain/transparency. Accessed 11 March 2021. 
(1) and (2) Asics, "Policy of Engagement," https://corp.asics.com/en/p/asics-policy-of-engagement.  Accessed 28 May 2020.
(3) Asics (June 2019), "Modern Slavery Statement," https://www.asics.com/on/demandware.static/-/Sites-asics-us-Library/default/FY2019_Statement_Modern_Slavery_V2020_2.pdf, p. 3.</t>
  </si>
  <si>
    <r>
      <t xml:space="preserve">(1) Not disclosed. Fast Retailing states that it has signed the </t>
    </r>
    <r>
      <rPr>
        <b/>
        <sz val="11"/>
        <rFont val="Calibri"/>
        <family val="2"/>
        <scheme val="minor"/>
      </rPr>
      <t>Commitment to Responsible Recruitment</t>
    </r>
    <r>
      <rPr>
        <sz val="11"/>
        <rFont val="Calibri"/>
        <family val="2"/>
        <scheme val="minor"/>
      </rPr>
      <t xml:space="preserve"> defined by the Fair Labor Association (FLA) and the American Apparel &amp; Footwear Association (AAFA) and that it “will work with suppliers” to implement this commitment. It states that in 2020 it developed "standards and guidelines on responsible recruitment of migrant workers for production partners" which includes a no fee policy, a requirement that workers are informed of the basic terms of their employment before signing employment contracts and which stipulate that workers retain control of their identity and travel documents. However, it does not appear to publicly disclose the policy nor does it disclose steps undertaken to ensure that migrant workers understand the terms and conditions of their recruitment and employment.
(2) In its supplier code of conduct, Fast Retailing requires that workers in its supply chains are not asked to submit any personal legal documents or make other deposits at any time during their recruitment or employment process and states that supply chain workers’ movement must not be restricted in the workplace or living quarters but does not disclose evidence of implementation.
(3) Not disclosed. Fast Retailing states that it established a hotline for its core sewing factories and evaluated its functionality, including through verification by workers. It states that it improved the accessibility of the hotline for workers based on this feedback. It also states that it had explanatory sessions on its "guidelines on responsible recruitment of migrant workers" for suppliers with migrant workers in Japan, Thailand, and Malaysia. However it does not disclose outcomes for workers in these cases.</t>
    </r>
  </si>
  <si>
    <t>(1) *Fast Retailing (26 February 2021), "2021 Additional Disclosure," https://knowthechain.org/wp-content/uploads/2021-12-Disclosure-KnowTheChain-AF-Benchmark_Fast-Retailing.pdf, p. 8.
*Fast Retailing, "Monitoring and Evaluation of Production Partner Factories," https://www.fastretailing.com/eng/sustainability/labor/partner.html. Accessed 4 September 2020.
(2) Fast Retailing, "Code of Conduct for Production Partners," https://www.fastretailing.com/eng/sustainability/labor/pdf/coc_en.pdf, p. 1. Accessed 3 September 2020.
(3) "2021 Additional Disclosure," pp. 9-10.</t>
  </si>
  <si>
    <t>(1) Not disclosed.
(2) Hermès’ supplier code of conduct states that suppliers must not "retain the papers or financial means of any of its employees to force him to work." However, it does not disclose evidence of the implementation of this policy, such as through providing examples of prevention or remediation. 
(3) Not disclosed.</t>
  </si>
  <si>
    <t xml:space="preserve">(2) *Hermès (1 March 2020), "Folio 2: Social, Environmental and Ethical Policy," https://assets-hecate.hermes.com/s3fs-public/node/pdf_file/2020-07/1596105041/hermes_folio2_for_supplier_march_2020.pdf?null, p. 2.  </t>
  </si>
  <si>
    <t>Nike (February 2021), "2021 Additional Disclosure," https://knowthechain.org/wp-content/uploads/2021-02-Disclosure-KnowTheChain-AF-Benchmark_Nike.pdf, p. 5.
(1) Nike, "Nike Code Leadership Standard," https://purpose-cms-production01.s3.amazonaws.com/wp-content/uploads/2018/05/14214943/Nike-Code-Leadership-Standards-September-2017-English.pdf, p. 9. 
*"2021 Additional Disclosure," p. 12 and 19. 
(2)-(3) "Nike Code Leadership Standard," pp. 7 and 110.
(3) "2021 Additional Disclosure," pp. 17 and 20.</t>
  </si>
  <si>
    <t>Under Armour (24 February 2021), "2021 Additional Disclosure," https://knowthechain.org/wp-content/uploads/2021-02-Disclosure_KnowTheChain-AF-Benchmark_Under-Armour.pdf, p. 4. 
(1)-(2) "Modern Slavery Statement 2020," https://about.underarmour.com/sites/default/files/2020-06/Executed-2020%20UA%20UK%20Retail%20%20UA%20UK%20Limited%20Modern%20Slavery%20Statement_Posted.pdf, pp. 9 and 11.</t>
  </si>
  <si>
    <r>
      <t xml:space="preserve">(1) It states that it requires its suppliers to post its supplier code in the language of its workers “in in all major workspaces, train employees on their rights and obligations as defined by this Code and applicable country law; and ensure the compliance of any sub-suppliers producing Nike branded or affiliate products.” It also states that suppliers “shall provide an orientation to new employees at the time of hiring" including rules, benefits, entitlements, policies and industrial relations, including respect for freedom of association.
(2) Nike states that "it joined Issara Strategic partnership in Thailand" and that Issara has a focus on "worker voice aiming to provide multiple channels according to how migrant workers use technology and enable 2-way communication flow where Issara </t>
    </r>
    <r>
      <rPr>
        <b/>
        <sz val="11"/>
        <rFont val="Calibri"/>
        <family val="2"/>
        <scheme val="minor"/>
      </rPr>
      <t>can</t>
    </r>
    <r>
      <rPr>
        <sz val="11"/>
        <rFont val="Calibri"/>
        <family val="2"/>
        <scheme val="minor"/>
      </rPr>
      <t xml:space="preserve"> also share information about workers' rights, policies, and processes affecting them." (also see 4.4.3)
[Nike states that it developed an “Engagement and Wellbeing Survey (EWB) to measure engagement based on the experiences of individuals working in factories” which it piloted and tested with suppliers to over 270,000 workers. It states that it “worked with two technology providers, MicroBenefits and Workplace Options, to support contract manufacturers in improving communication, enhancing worker knowledge and experience, and enabling ease of access to HR tools and policies." However, it does not disclose engaging with or educating workers on their labor rights in this context.]
(3)-(4) Not disclosed.</t>
    </r>
  </si>
  <si>
    <t>(1) Nike (September 2017), "Code of Conduct," https://purpose-cms-production01.s3.amazonaws.com/wp-content/uploads/2018/05/14214943/Nike_Code_of_Conduct_2017_English.pdf, p. 3.  
*Nike, "Nike Code Leadership Standard," https://purpose-cms-production01.s3.amazonaws.com/wp-content/uploads/2018/05/14214943/Nike-Code-Leadership-Standards-September-2017-English.pdf, p. 5. 
(2) Nike, "Engaging Contract Factory Workers," https://purpose.nike.com/worker-engagement. Accessed 23 October 2020. 
*Nike, "Purpose Moves Us," https://s3-us-west-2.amazonaws.com/purpose-cms-preprod01/wp-content/uploads/2020/04/10225416/FY19-Nike-Inc.-Impact-Report.pdf, p. 32.
*Nike (February 2021), "2021 Additional Disclosure," https://knowthechain.org/wp-content/uploads/2021-02-Disclosure-KnowTheChain-AF-Benchmark_Nike.pdf, p. 21.</t>
  </si>
  <si>
    <t xml:space="preserve">(1) Nike, "Industry Partnerships Driving Systemic Change," https://purpose.nike.com/industry-partnerships. Accessed 23 October 2020. 
(3) Nike, "Nike Code Leadership Standard," https://purpose-cms-production01.s3.amazonaws.com/wp-content/uploads/2018/05/14214943/Nike-Code-Leadership-Standards-September-2017-English.pdf, p. 16. 
(4) * Nike, "Industry Partnerships Driving Systemic Change," https://purpose.nike.com/industry-partnerships. Accessed 23 October 2020. 
* Fair Labor Association (28 July 2017), "Joint Letter to Mexico Secretary of Labor," https://www.fairlabor.org/sites/default/files/joint_letter_to_mexico_secretary_of_labour_stps_july_28_2017.pdf.
</t>
  </si>
  <si>
    <t xml:space="preserve">(1) *Asics, "Policy of Engagement," https://corp.asics.com/en/p/asics-policy-of-engagement.  Accessed 28 May 2020.
*Asics, "Make a report," https://secure.ethicspoint.eu/domain/media/en/gui/102827/report.html. Accessed 28 May.
*Asics (June 2019), "Modern Slavery Statement," https://www.asics.com/on/demandware.static/-/Sites-asics-us-Library/default/FY2019_Statement_Modern_Slavery_V2020_2.pdf, p. 3.
(2) and (4) Asics, "2021 Additional Disclosure," https://knowthechain.org/wp-content/uploads/2021-03-Disclosure-from-Asics-to-KnowTheChain.pdf, p. 1. Accessed 11 March 2021. </t>
  </si>
  <si>
    <t xml:space="preserve">(1)-(2)*Fast Retailing, "Code of Conduct for Production Partners," https://www.fastretailing.com/eng/sustainability/labor/pdf/coc_en.pdf, p. 2. Accessed 3 September 2020.
*Fast Retailing, "Monitoring and Evaluation of Production Partner Factories," https://www.fastretailing.com/eng/sustainability/labor/partner.html. Accessed 4 September 2020.
*Fast Retailing, "Stakeholder Engagement," https://www.fastretailing.com/eng/sustainability/labor/engagement.html. Accessed 4 September 2020.
(3) Fast Retailing (26 February 2021), "2021 Additional Disclosure," https://knowthechain.org/wp-content/uploads/2021-12-Disclosure-KnowTheChain-AF-Benchmark_Fast-Retailing.pdf, p. 9.
(4) "Monitoring and Evaluation of Production Partner Factories."
(5) "2021 Additional Disclosure," p. 12. </t>
  </si>
  <si>
    <t xml:space="preserve">(1) Not disclosed. Hermès states that its duty of care plan includes “an alert and reporting mechanism.” It discloses that it has an internal mechanism to report complaints and encourages “any employee identifying suspicious conduct within the supply chain… to report it internally through the “H-Alert!” mechanism.” It also states that it has provided suppliers and subcontractors with a whistleblowing mechanism in the form of an email address. However it does not disclose making a grievance mechanism available to suppliers’ workers and their legitimate representatives to submit reports of labor abuse in its supply chains, or publicly disclosing the details of such a mechanism. 
(2)-(5) Not disclosed. </t>
  </si>
  <si>
    <t>(1) Hermès (25 March 2020), "2019 Universal Registration Document," https://assets.hermes.com/is/content/hermesedito/RSE/PDF/DPEF/PDF_Hermes_international_2020_EN.pdf, pp. 153 and 157.</t>
  </si>
  <si>
    <t>Hermès states that its duty of care plan includes “[a] methodology for monitoring supplier risks” that was formalised in 2018 “and is applied by the direct purchasing and indirect purchasing divisions at all the House’s métiers.”
(1) It states that notice is normally provided for site-visits but that "this notice period may be reduced, or even eliminated, in the event of concrete and justified suspicion of the Hermès Group of grave violation of the commitments made by the Company to the Hermès Group."
The company uses SA 8000 auditing standard, which includes a combination of announced and unannounced audits
(2) The company uses SA 8000 auditing standard, which includes a review of relevant documents such as employment contracts, wage records and personnel files.
(3) The company uses SA 8000 auditing standard which includes interviews with workers, however there is no indication that interviews are undertaken off-site.
(4) The company uses the SA 8000 auditing standard which requires auditors to look at both worksites and dormitories.
(5) Hermès discloses that one-third of the audits carried out in 2019 were of second-tier suppliers, mostly in Europe and Asia.</t>
  </si>
  <si>
    <t xml:space="preserve">Hermès (25 March 2020), "2019 Universal Registration Document," https://assets.hermes.com/is/content/hermesedito/RSE/PDF/DPEF/PDF_Hermes_international_2020_EN.pdf, pp. 153-154.
(1) *Hermès, "Folio 2: Social, Environmental and Ethical Policy," https://assets-hecate.hermes.com/s3fs-public/node/pdf_file/2020-07/1596105041/hermes_folio2_for_supplier_march_2020.pdf?null, pp. 6-7.
*Hermès (6 August 2019), "California Transparency in Supply Chain Act," https://www.hermes.com/us/en/california-transparency-supply-chains-act/.
(2)-(4) "California Transparency in Supply Chain Act."
(5) "2019 Universal Registration Document," p. 155. </t>
  </si>
  <si>
    <t>(1) Nike states that it uses both announced and unannounced audits.
(2) The company states that it is partner of the ILO’s Better Work program which includes assessments of facilities against indicators including forced labor. Nike states that audits include a document review. It states that documentation "includes, but is not limited to, contracts and agreements, reports, notices, announcements, workers' grievances and complaints, computer files, emails, personnel files, payroll and timekeeping records, production records, and other correspondence."
(3) It states that monitoring includes worker interviews but does not state that this takes place off-site.
(4) It states that monitoring includes site visits and confirms that it includes worker housing.
(5) Nike discloses that it currently audits select tier two suppliers and it is in the process of expanding these assessments through use of the Social Labor Convergence Project’s converged assessment tool.</t>
  </si>
  <si>
    <r>
      <t>(1) Nike, "Human Rights and Labor Compliance Standards," https://purpose.nike.com/human-rights. Accessed 23 October 2020. 
(2)-(4) Nike, "Nike Code Leadership Standard," https://purpose-cms-production01.s3.amazonaws.com/wp-content/uploads/2018/05/14214943/Nike-Code-Leadership-Standards-September-2017-English.pdf, p. 4. 
(2) Nike (February 2021), "2021 Additional Disclosure," https://knowthechain.org/wp-content/uploads/2021-02-Disclosure-KnowTheChain-AF-Benchmark_Nike.pdf, pp. 5 and 26.</t>
    </r>
    <r>
      <rPr>
        <sz val="11"/>
        <color rgb="FFFF0000"/>
        <rFont val="Calibri"/>
        <family val="2"/>
        <scheme val="minor"/>
      </rPr>
      <t xml:space="preserve">
</t>
    </r>
    <r>
      <rPr>
        <sz val="11"/>
        <rFont val="Calibri"/>
        <family val="2"/>
        <scheme val="minor"/>
      </rPr>
      <t xml:space="preserve">
(4)-(5) Nike, "2018 Additional Disclosure," https://media.business-humanrights.org/media/documents/files/2018-08_KTC_AF_Additional_disclosure_-_NIKE.pdf, p. 11. </t>
    </r>
  </si>
  <si>
    <t>(1) Skechers states that it performs both “scheduled and unannounced audits to ensure compliance, and maintain internal accountability standards and procedures for employees and contractors regarding company standards for slavery and human trafficking.
(2) Not disclosed.
(3) It states that audits include "interviews with the manufacturer's employees themselves." However it does not state that these take place off-site.
(4) It is implied that audits include site visits since workers are interviewed, however it is unclear whether visits include worker housing.
(5) Not disclosed. Skechers states that it requires its first-tier suppliers "to monitor their suppliers and complete monitor reports." However it does not appear to include this requirement in its supplier code of conduct or another formal policy for suppliers, or disclose evidence that its contract includes this requirement.</t>
  </si>
  <si>
    <t>(1) Skechers, "Human Rights," https://about.skechers.com/sustainability/. Accessed 15 October 2020.
(3)-(4) Skechers (financial year ending 31 December 2018), "UK Modern Slavery Act Statement," https://sh.skechers.com/skechers/new-site/UK-Modern-Slavery-Act-4-22-19.pdf, p. 1. 
(5) Skechers, "Human Rights," https://about.skechers.com/sustainability/. Accessed 4 March 2021.</t>
  </si>
  <si>
    <r>
      <t>(1)</t>
    </r>
    <r>
      <rPr>
        <sz val="11"/>
        <color rgb="FFFF0000"/>
        <rFont val="Calibri"/>
        <family val="2"/>
        <scheme val="minor"/>
      </rPr>
      <t xml:space="preserve"> </t>
    </r>
    <r>
      <rPr>
        <sz val="11"/>
        <rFont val="Calibri"/>
        <family val="2"/>
        <scheme val="minor"/>
      </rPr>
      <t>Nike (February 2021), "2021 Additional Disclosure," https://knowthechain.org/wp-content/uploads/2021-02-Disclosure-KnowTheChain-AF-Benchmark_Nike.pdf, p. 27.
(4) *Nike, "2018 Additional Disclosure," https://media.business-humanrights.org/media/documents/files/2018-08_KTC_AF_Additional_disclosure_-_NIKE.pdf, p. 11. 
*Nike, "Nike Statement on Xinjiang," https://purpose.nike.com/statement-on-xinjiang. Accessed 23 October 2020. 
(5) Nike, "Purpose Moves Us," https://s3-us-west-2.amazonaws.com/purpose-cms-preprod01/wp-content/uploads/2020/04/10225416/FY19-Nike-Inc.-Impact-Report.pdf, pp. 27 and 29.</t>
    </r>
  </si>
  <si>
    <r>
      <t>(1) Fast Retailing states that “when improvements are required” it sometimes sends employees to work with suppliers to implement improvement measures. It states that it conducts follow-up audits for suppliers “that have committed C or D grade violations”. It states that forced labor, child labor and other human rights violations fall under the category E classification. It states that it escalates E violations to its Business Ethics Committee to discuss the potential impact on the supplier and the risk of supply chain workers’ dismissal to determine whether it will modify or terminate the business relationship and makes a recommendation to the Production department. It states that its Monitoring Program Manual and Supplier Guidebook include information on its remediation process including timelines for remediation and educational information on root cause analysis.
(2) It states that it conducts follow-up audits for suppliers that have committed C or D violations. and that for violations related to forced labor, it escalates the issue to its Business Ethics Committee.
(3) As noted under (1) it states that forced labor falls under the category E classification. It states that it escalates E violations to its Business Ethics Committee to discuss the potential impact on the supplier and the risk of supply chain workers’ dismissal to determine whether it will modify or terminate the business relationship and makes a recommendation to the Production department. It states that in 2020 one factory was evaluated as E, that it agreed with factory management on improvements and gave it "a strict warning that [it] will reduce or terminate business if violations remain unresolved." (i.e., indicating that it does not immediately terminate relationships, but may do so if suppliers do not improve).</t>
    </r>
    <r>
      <rPr>
        <sz val="11"/>
        <color rgb="FFFF0000"/>
        <rFont val="Calibri"/>
        <family val="2"/>
        <scheme val="minor"/>
      </rPr>
      <t xml:space="preserve">
</t>
    </r>
    <r>
      <rPr>
        <sz val="11"/>
        <rFont val="Calibri"/>
        <family val="2"/>
        <scheme val="minor"/>
      </rPr>
      <t xml:space="preserve">
(4) It states that it has strengthened its cross-department collaboration across its Sustainability and Production departments to address issues relating to working hours at is “core sewing factories.” It states that its Production department follows up with suppliers to identify root causes and to create an improvement plan. It states that the Production department collects data on the working hours of all employees every month to monitor the situation and that the Sustainability department monitors the factory’s implementation of the plan and that regular meetings are held with the supplier to monitor progress.
The Fair Labor Association reports that Fast Retailing was involved in a complaint relating to freedom of association and the dismissal of union members at a factory in Turkey. It states that Hugo Boss who was also involved led the investigation and remediation process but also “exited the factory shortly after finalizing the remediation plan." It states that the remediation plan required factory management to provide training to workers and management on freedom of association and communicate a statement to uphold freedom of association. </t>
    </r>
  </si>
  <si>
    <t xml:space="preserve">(1)-(4) Fast Retailing, "Monitoring and Evaluation of Production Partner Factories," https://www.fastretailing.com/eng/sustainability/labor/partner.html. Accessed 4 September 2020.
(3) Fast Retailing (26 February 2021), "2021 Additional Disclosure," https://knowthechain.org/wp-content/uploads/2021-12-Disclosure-KnowTheChain-AF-Benchmark_Fast-Retailing.pdf, p. 13.
(4) FLA (February 2019), "Fast Retailing Co. Ltd., Assessment for Accreditation," https://www.fairlabor.org/sites/default/files/documents/reports/fast_retailing_accreditation_report_public.pdf, p. 28. </t>
  </si>
  <si>
    <t xml:space="preserve">(1) As an accredited company of the Fair Labor Association (FLA), the company is required to provide regular follow-up and oversight to implement corrective action, which includes providing evidence of consultation with unions or worker representative structures on remediation, as appropriate and documented processes such as working with suppliers to determine root causes and prevent future noncompliances. It states that it takes a collaborative approach to working with suppliers to ensure that corrective actions are implemented “and that the managers have on-site verification of this remediation.” It is also a partner of ILO's Better Work program. 
(2) See (1). 
(3) It states that where suppliers fail to remediate an issue identified according to its requirements “it is subject to review and sanctions, including potential termination of the supply agreement.” In the case of termination it states that this involves a responsible exit procedure.
(4) As an accredited company of the Fair Labor Association (FLA), some of the company’s suppliers are audited by the FLA and outcomes are made publicly available. Each of these “Workplace Monitoring Reports” includes details of corrective actions taken by suppliers. </t>
  </si>
  <si>
    <r>
      <t>(1) Skechers states that violations of its “Code of Conduct are recorded and rated according to the severity of the violation, and the supplier is provided notice to take corrective action. It states that its “Corporate Social Responsibility team works together with suppliers to remediate the situation, ensuring that human rights are protected.”
(2) It states that “[s]uppliers found to be in violation of the Code of Conduct are monitored and expeditiously re-audited to ensure that any violations previously noted have been corrected.” It states that follow-up audits generally take place between three and nine months after the violation is recorded depending on the severity of the violation.
(3) Not disclosed. It states that "suppliers found in violation of the highest severity or responsible for multiple violations are terminated." It states that the detection of forced labor or child labor in a supplier audit means that the supplier fails the audit and that Skechers has the right to terminate supplier relationships in some cases. It is unclear whether it first attempts to implement corrective actions in these cases prior to termination.</t>
    </r>
    <r>
      <rPr>
        <sz val="11"/>
        <color rgb="FFFF0000"/>
        <rFont val="Calibri"/>
        <family val="2"/>
        <scheme val="minor"/>
      </rPr>
      <t xml:space="preserve">
</t>
    </r>
    <r>
      <rPr>
        <sz val="11"/>
        <rFont val="Calibri"/>
        <family val="2"/>
        <scheme val="minor"/>
      </rPr>
      <t>(4) Not disclosed.</t>
    </r>
  </si>
  <si>
    <t xml:space="preserve">(1)-(2) Skechers, "Supplier Code of Conduct," https://about.skechers.com/wp-content/uploads/2020/09/Supplier-Code-of-Conduct-June-2020.pdf, p. 1. Accessed 15 October 2020.
(3) *Skechers, "Supplier Code of Conduct," https://knowthechain.org/wp-content/uploads/Supplier-Code-of-Conduct.pdf, p. 1. Accessed 4 March 2021.
*Skechers (financial year ending 31 December 2018), "UK Modern Slavery Act Statement," https://sh.skechers.com/skechers/new-site/UK-Modern-Slavery-Act-4-22-19.pdf, p. 1. </t>
  </si>
  <si>
    <t>(1) Not disclosed. It states that all grievances "must be fully investigated and resolved in a fair, unbiased manner." However, it does not disclose details of its remedy process that include engagement with affected stakeholders, responsible parties, and timelines for remediation.</t>
  </si>
  <si>
    <t>(1) Kohl's, "Terms of Engagement," https://corporate.kohls.com/content/dam/kohlscorp/corporate-responsibility/responsible-sourcing/TOE%20Corporate%20Website%20Version.pdf, p. 15. Accessed 16 October 2020.</t>
  </si>
  <si>
    <t>(1) Not disclosed. Nike states that it has "established a protocol with the Worker Rights Consortium, which provides the WRC with formal access to Nike supplier factories that manufacture WRC-affiliated collegiate products, to investigate working conditions and strengthen coordination regarding any remediation efforts."
NIKE provides a broad summary of its approach to rectifying reports of non-compliance which it receives through third parties, but this does not include details on internal procedures, timelines, or engagement with impacted stakeholders.</t>
  </si>
  <si>
    <t xml:space="preserve">(1) *Nike, "2018 Additional Disclosure," https://media.business-humanrights.org/media/documents/files/2018-08_KTC_AF_Additional_disclosure_-_NIKE.pdf, p. 13. 
*Nike (February 2021), "2021 Additional Disclosure," https://knowthechain.org/wp-content/uploads/2021-02-Disclosure-KnowTheChain-AF-Benchmark_Nike.pdf, p. 30. </t>
  </si>
  <si>
    <t xml:space="preserve">C(1) Asics, "Asics Statement on Xinjiang Province, China," https://corp.asics.com/en/csr/partnering_with_our_supply_chain/xinjiang_province. Accessed 11 March 2020. </t>
  </si>
  <si>
    <t>B1(3) *Asics, "2021 Additional Disclosure," https://knowthechain.org/wp-content/uploads/2021-03-Disclosure-from-Asics-to-KnowTheChain.pdf, p. 1. Accessed 11 March 2021. 
*Transparentem (March 2021), "Monitoring of 2019 Project in Malaysia Reveals Progress and Opportunities for Improvement," https://www.transparentem.com/wp-content/uploads/2021/03/Transparentem-Malaysia-2019-Monitoring-Summary.pdf.</t>
  </si>
  <si>
    <t>Deckers, "2020 Annual Report," https://s25.q4cdn.com/376120126/files/doc_financials/2020/ar/2020-Annual-Report-(6.5-MB).pdf, p. 6: "We outsource the production of our products to independent manufacturers, which are primarily located in Asia."</t>
  </si>
  <si>
    <t xml:space="preserve">(1) Deckers, "Corporate Responsibility Report  2019", https://www.deckers.com/sites/default/files/images/responsibility/Deckers_CR_Report_2019a1.pdf, p. 41.
(2) *Deckers (2021), "Additional Disclosure," https://knowthechain.org/wp-content/uploads/2020-KTC-Additional-Disclosure_Deckers.xlsx. Accessed 12 March 2021. 
*Deckers, "Deckers Brands Corporate Responsibility and Sustainability Report FY2020," http://www.deckers.com/sites/default/files/images/responsibility/Deckers%202020%20Corporate%20Responsibility%20Report.pdf, p. 33. Accessed 12 March 2021. </t>
  </si>
  <si>
    <t xml:space="preserve">(1) Dick's discloses that its Responsible Sourcing group assesses factory performance in accordance with its Human Rights Policy [which addresses forced labor and applies to business partners, which are defined as private brand manufacturing partners]. It also states that the General Counsel and the Chief Human Resources Officer is responsible for the administration and enforcement of the Human Rights Policy. Further, the company discloses that the Director of Global Ethics &amp; Compliance, who reports to the Chief Compliance Officer, is responsible for overseeing compliance and factory monitoring programs. The Director works with the compliance team and the Product Development and Sourcing teams to ensure the Factory Compliance Policy is followed and to address high-risk factories.  The company also reports that it has introduced a new manager of responsible sourcing in 2020, who is responsible for audit remediation and stakeholder engagement. 
(2) Not disclosed. Dick's states that it has an Enterprise Risk &amp; Compliance Committee which meets quarterly and reviews risk and compliance matters. However it is not clear that this includes oversight of forced labor policies and risks in its supply chains. </t>
  </si>
  <si>
    <t>(1) Dick's (undated), "California Disclosures", https://www.dickssportinggoods.com/s/california-disclosures. Accessed 5 March 2020.
*Dick's (2021), "Additional Disclosure," https://knowthechain.org/wp-content/uploads/2021-Additional-Disclosure-Dicks-Sporting-Goods.pdf, p. 1. Accessed 12 March 2021. 
*Dick's, "2018 CSR Report", http://investors.dicks.com/Cache/IRCache/15b19728-f2dd-61d3-262f-33a17ca0dd81.PDF?O=PDF&amp;T=&amp;Y=&amp;D=&amp;FID=15b19728-f2dd-61d3-262f-33a17ca0dd81&amp;iid=4193280, p. 31.
(2) *Dick's (2021), "Additional Disclosure," p. 2.</t>
  </si>
  <si>
    <t xml:space="preserve">(1) Dick's (undated), "California Disclosures", https://www.dickssportinggoods.com/s/california-disclosures. Accessed 5 March 2020.
(2) *Dick's, "2018 CSR Report", http://investors.dicks.com/Cache/IRCache/15b19728-f2dd-61d3-262f-33a17ca0dd81.PDF?O=PDF&amp;T=&amp;Y=&amp;D=&amp;FID=15b19728-f2dd-61d3-262f-33a17ca0dd81&amp;iid=4193280, p. 31.
*Dick's (2021), "Additional Disclosure," https://knowthechain.org/wp-content/uploads/2021-Additional-Disclosure-Dicks-Sporting-Goods.pdf, p. 2. Accessed 12 March 2021. </t>
  </si>
  <si>
    <t>(1) *Deckers, "Deckers Brands Corporate Responsibility and Sustainability Report FY2020," http://www.deckers.com/sites/default/files/images/responsibility/Deckers%202020%20Corporate%20Responsibility%20Report.pdf, p. 150-155 and 156-159. Accessed 12 March 2021. 
*Deckers (2021), "Additional Disclosure," https://knowthechain.org/wp-content/uploads/2020-KTC-Additional-Disclosure_Deckers.xlsx. Accessed 12 March 2021. 
(4)  *Deckers, "Deckers Brands Corporate Responsibility and Sustainability Report FY2020," 150-159.</t>
  </si>
  <si>
    <t xml:space="preserve">*Dick's (2021), "Additional Disclosure," https://knowthechain.org/wp-content/uploads/2021-Additional-Disclosure-Dicks-Sporting-Goods.pdf, p. 2. Accessed 12 March 2021. 
*Dick's (2020), "Compliance - Transparency Pledge," https://s27.q4cdn.com/812551136/files/doc_downloads/csr/Compliance_-_Transparency_Pledge_09302020.pdf. Accessed 12 March 2021. </t>
  </si>
  <si>
    <t xml:space="preserve">(1) Deckers (undated), "Deckers Public Statement for SB 657", http://www.deckers.com/sites/default/files/pdf/CA%20Supply%20Chains%20Act%20Statement.pdf. 
*Deckers (2021), "Additional Disclosure," https://knowthechain.org/wp-content/uploads/2020-KTC-Additional-Disclosure_Deckers.xlsx. Accessed 12 March 2021. 
(2) Deckers, "Corporate Responsibility Report  2019", https://www.deckers.com/sites/default/files/images/responsibility/Deckers_CR_Report_2019a1.pdf, p.  31.
*Deckers (2021), "Additional Disclosure," https://knowthechain.org/wp-content/uploads/2020-KTC-Additional-Disclosure_Deckers.xlsx. Accessed 12 March 2021. 
*Deckers (September 2020), "Ethical Sourcing and Animal Welfare Policy," https://www.deckers.com/sites/default/files/pdf/Ethical%20Sourcing%20and%20Animal%20Welfare%20Policy.pdf, p. 3. Accessed 12 March 2021. </t>
  </si>
  <si>
    <r>
      <t>(1) Dicks does not disclose a human rights risk assessment process for its supply chains outside of audits, but does disclose one assessment carried out as part of an in-depth analysis on forced labor. It states it conducted a migrant labor study on its Taiwan supply chains which it had previously recorded as low risk. [It does not disclose details on how this assessment was carried out.]
[Dick's reports that it conducts annual and follow-up audits to certify private brand factories into various risk levels and active status categories. The company also discloses that 24 suppliers were noted as high risk in 2018 due to issues relating to transparency, auditor bribery, unauthorized subcontractors, and underage workers.] However, although the company conducts audits, it is unclear whether it conducts supply chain risk assessments on forced labor. 
(2) The company states that it now considers Taiwan to be higher risk and as such has added it to its audit program after conducting a migrant labor study. It states that working conditions "do not appear to be...in accordance with our own standards."
It does not disclose further details on forced labor risks identified across its supply chain tiers.</t>
    </r>
    <r>
      <rPr>
        <sz val="11"/>
        <color rgb="FFFF0000"/>
        <rFont val="Calibri"/>
        <family val="2"/>
        <scheme val="minor"/>
      </rPr>
      <t xml:space="preserve">
</t>
    </r>
    <r>
      <rPr>
        <u/>
        <sz val="11"/>
        <rFont val="Calibri"/>
        <family val="2"/>
        <scheme val="minor"/>
      </rPr>
      <t>Uyghur forced labor</t>
    </r>
    <r>
      <rPr>
        <sz val="11"/>
        <rFont val="Calibri"/>
        <family val="2"/>
        <scheme val="minor"/>
      </rPr>
      <t xml:space="preserve">: The company states that it is conducting due diligence to ensure that no cotton inputs produced using Uyghur forced labor are making its way into its supply chains. It states if it finds evidence that suppliers are using cotton or other materials from the region it would immediately disengage from the supplier. </t>
    </r>
  </si>
  <si>
    <t xml:space="preserve">(1) Dick's (undated), "California Disclosures", https://www.dickssportinggoods.com/s/california-disclosures. Accessed 5 March 2020.
*Dick's (2021), "Additional Disclosure," https://knowthechain.org/wp-content/uploads/2021-Additional-Disclosure-Dicks-Sporting-Goods.pdf, p. 3. Accessed 12 March 2021. 
(2) *Dick's (2021), "Additional Disclosure," https://knowthechain.org/wp-content/uploads/2021-Additional-Disclosure-Dicks-Sporting-Goods.pdf, p. 3. Accessed 12 March 2021. 
</t>
  </si>
  <si>
    <t xml:space="preserve">*Deckers (undated), "Deckers Public Statement for SB 657", http://www.deckers.com/sites/default/files/pdf/CA%20Supply%20Chains%20Act%20Statement.pdf. 
*Deckers (2021), "Additional Disclosure," https://knowthechain.org/wp-content/uploads/2020-KTC-Additional-Disclosure_Deckers.xlsx. Accessed 12 March 2021. 
*Deckers, "Deckers Brands Corporate Responsibility and Sustainability Report FY2020," http://www.deckers.com/sites/default/files/images/responsibility/Deckers%202020%20Corporate%20Responsibility%20Report.pdf, p. 135. Accessed 12 March 2021. </t>
  </si>
  <si>
    <t xml:space="preserve">Dick's (undated), "California Disclosures", https://www.dickssportinggoods.com/s/california-disclosures. Accessed 5 March 2020.
Dick's, "2018 CSR Report", http://investors.dicks.com/Cache/IRCache/15b19728-f2dd-61d3-262f-33a17ca0dd81.PDF?O=PDF&amp;T=&amp;Y=&amp;D=&amp;FID=15b19728-f2dd-61d3-262f-33a17ca0dd81&amp;iid=4193280, p. 31
*Dick's (2021), "Additional Disclosure," https://knowthechain.org/wp-content/uploads/2021-Additional-Disclosure-Dicks-Sporting-Goods.pdf, p. 4. Accessed 12 March 2021. </t>
  </si>
  <si>
    <t xml:space="preserve">(1) Deckers states that it prohibits "practices such as training or apprenticeship wages, pre-employment fees, deposits, or other practices that effectively lower an employee's pay below the legal minimum wage." However, it does not disclose whether any recruitment fees or just excessive recruitment fees are prohibited and does not clarify whether employers must bear the cost of recruitment fees. The company also states that it audits for compliance with this policy.
(2) Not disclosed. </t>
  </si>
  <si>
    <t xml:space="preserve">(1) Deckers (undated), "Ethical Supply Chain Supplier Code of Conduct", https://www.deckers.com/sites/default/files/pdf/Ethical%20Supply%20Chain%20Supplier%20Code%20of%20Conduct.pdf, p. 1.
*Deckers (2021), "Additional Disclosure," https://knowthechain.org/wp-content/uploads/2020-KTC-Additional-Disclosure_Deckers.xlsx. Accessed 12 March 2021. 
</t>
  </si>
  <si>
    <t xml:space="preserve">(1) Both the company’s supplier code and human rights policy integrate the AAFA/FLA Apparel &amp; Footwear Industry Commitment to Responsible Recruitment and the requirements for suppliers to ensure that no worker pays for a job, workers' freedom of movement is protected and that workers retain control of their travel documents, and that workers be informed of the basic terms of their employment before leaving home. The company states it will audit against these requirements. However it does not fully integrate the employer pays principle, i.e. requiring the employer to repay workers any fees paid.
(2) Not disclosed. </t>
  </si>
  <si>
    <t xml:space="preserve">*Dick's (1 October 2020), "Vendor Code of Conduct," https://s23.q4cdn.com/425278312/files/csr/2019/files/DICKS_Vendor_Code_of_Conduct_-_10_2020.pdf, p. 2. 
*Dick's (1 October 2020), "Human Rights Policy," https://s23.q4cdn.com/425278312/files/csr/2019/files/Human_Rights_Policy_10_2020.pdf, pp. 1-2. 
*Dick's (2021), "Additional Disclosure," https://knowthechain.org/wp-content/uploads/2021-Additional-Disclosure-Dicks-Sporting-Goods.pdf, p. 4. Accessed 12 March 2021. 
</t>
  </si>
  <si>
    <t>(1) Not disclosed. See (4). 
(4) Not disclosed. 
[Dick's discloses two examples of engagement with unions but both appear to have taken place in 2014 or earlier and therefore fall outside the timeframe of the research:
*The company states it has engaged with Maquila Solidarity Network and a Salvadoran labor union (SITRASACOSI) in El Salvador where workers were laid off. It states that in cases where this happened it has required compulsory education and training of the factory leadership team and for workers on where factories "may have been acting to hinder collective bargaining unit or union activities or rights." 
*It also reports that where workers in the Dominican Republic were dismissed after being involved in union meetings, the company worked with the FLA to develop an action plan with factory management which included reinstatement of dismissed workers and compensation for lost wages.]</t>
  </si>
  <si>
    <t xml:space="preserve">Dick's (1 October 2020), "Human Rights Policy," https://s23.q4cdn.com/425278312/files/csr/2019/files/Human_Rights_Policy_10_2020.pdf.
*Dick's (2021), "Additional Disclosure," https://knowthechain.org/wp-content/uploads/2021-Additional-Disclosure-Dicks-Sporting-Goods.pdf, p. 5. Accessed 12 March 2021. </t>
  </si>
  <si>
    <t xml:space="preserve">*Deckers (undated), "Deckers Public Statement for SB 657", http://www.deckers.com/sites/default/files/pdf/CA%20Supply%20Chains%20Act%20Statement.pdf. 
*Deckers (2021), "Additional Disclosure," https://knowthechain.org/wp-content/uploads/2020-KTC-Additional-Disclosure_Deckers.xlsx. Accessed 12 March 2021. 
*Deckers, "Deckers Brands Corporate Responsibility and Sustainability Report FY2020," http://www.deckers.com/sites/default/files/images/responsibility/Deckers%202020%20Corporate%20Responsibility%20Report.pdf, p. 132 and 37. Accessed 12 March 2021. </t>
  </si>
  <si>
    <t xml:space="preserve">(1) Dick's (1 October 2020), "Human Rights Policy," https://s23.q4cdn.com/425278312/files/csr/2019/files/Human_Rights_Policy_10_2020.pdf, p. 3.
*Dick's (2021), "Additional Disclosure," https://knowthechain.org/wp-content/uploads/2021-Additional-Disclosure-Dicks-Sporting-Goods.pdf, p. 6. Accessed 12 March 2021. </t>
  </si>
  <si>
    <t xml:space="preserve">A(2) *Deckers (2021), "Additional Disclosure," https://knowthechain.org/wp-content/uploads/2020-KTC-Additional-Disclosure_Deckers.xlsx. Accessed 12 March 2021. 
*Deckers, "Deckers Brands Corporate Responsibility and Sustainability Report FY2020," http://www.deckers.com/sites/default/files/images/responsibility/Deckers%202020%20Corporate%20Responsibility%20Report.pdf, p. 133. Accessed 12 March 2021.
C(1)  *Deckers (2021), "Additional Disclosure," https://knowthechain.org/wp-content/uploads/2020-KTC-Additional-Disclosure_Deckers.xlsx. Accessed 12 March 2021. 
*Deckers (September 2020), "Ethical Sourcing and Animal Welfare Policy," https://www.deckers.com/sites/default/files/pdf/Ethical%20Sourcing%20and%20Animal%20Welfare%20Policy.pdf, p. 3. Accessed 12 March 2021. </t>
  </si>
  <si>
    <t xml:space="preserve">*Dick's (2021), "Additional Disclosure," https://knowthechain.org/wp-content/uploads/2021-Additional-Disclosure-Dicks-Sporting-Goods.pdf, p. 3. Accessed 12 March 2021. </t>
  </si>
  <si>
    <t xml:space="preserve">*Inditex, "Code of Conduct for Manufacturers and Suppliers Inditex Group," https://www.inditex.com/documents/10279/241035/Inditex+Code+of+Conduct+for+Manufacturers+and+Suppliers/e23dde6a-4b0e-4e16-a2aa-68911d3032e7. Accessed 29 September 2020.
(3) *Inditex (June 2020), "Inditex Group modern slavery, human trafficking and transparency in supply chain statement FY2019," https://www.inditex.com/documents/10279/651860/Inditex_Modern_Slavery_Statement__UK_2019.pdf/13f9b872-46ef-d329-7f78-ce3cb45e40fb, p. 8. Accessed 6 October 2020. 
*Inditex (2021), "Additional Disclosure," https://knowthechain.org/wp-content/uploads/2021-02_Disclosure_KnowTheChain_AF_Benchmark_Inditex.pdf, p. 2. Accessed 11 March 2021. 
(4) *Inditex (June 2020), "Inditex Group modern slavery, human trafficking and transparency in supply chain statement FY2019," p. 20.
*Inditex (2021), "Additional Disclosure," p. 3.
(5) *Inditex, "Code of Conduct for Manufacturers and Suppliers Inditex Group."
*Inditex (2021), "Additional Disclosure," p. 3.
*Inditex, "Sourcing," https://www.inditex.com/en/how-we-do-business/our-model/sourcing. Accessed 7 October 2020. </t>
  </si>
  <si>
    <t>(1) *Kering, "Sustainability Principles," https://keringcorporate.dam.kering.com/m/0cb4a4b5740cf783/original/Sustainability-Principles_EN.pdf. Accessed 4 November 2020.
*Kering, "Modern Slavery Statement 2019," https://keringcorporate.dam.kering.com/m/6f84ecba215dadd2/original/Kering-Modern-Slavery-Statement-2019.pdf, p. 6. Accessed 4 November 2020. 
(3) Kering, "Modern Slavery Statement 2019," p. 6.
*Kering (2021), "Additional Disclosure," p. 2. Accessed 11 March 2021. 
(4) *Kering, "Modern Slavery Statement 2019," https://keringcorporate.dam.kering.com/m/6f84ecba215dadd2/original/Kering-Modern-Slavery-Statement-2019.pdf, p. 7. Accessed 4 November 2020. 
*Kering, "2019 Universal Registration Document," https://keringcorporate.dam.kering.com/m/4727d00d80ab511e/original/2019-Universal-Registration-Document-.pdf, p. 90. Accessed 6 November 2020. 
*Kering (2021), "Additional Disclosure," p. 2.
(5) *Kering, "Modern Slavery Statement 2019," p. 7.
*Kering, "Sustainability Principles," p. 3.</t>
  </si>
  <si>
    <t xml:space="preserve">(1) The company reports that it sustainability teams are responsible for all activities that are aimed at ensuring compliance with the supplier code, throughout the entire supply chain. It also states that sustainability teams are responsible for supporting suppliers with the implementation of corrective actions. It states that 3,000 social sustainability staff provide training to suppliers  on the code requirements.
In its 2018 additional disclosure, the company states that as of 2017, its "Social Sustainability team was formed by 65 internal members located in 12 countries who collaborate with 453 external experts and cooperate on local and global initiatives and platforms." Additionally it reports that the Ethics Committee is in charge of ensuring compliance with the code. It states they are led by the Chief Sustainability Officer. 
[Inditex reports that it identified seven priority areas as a result of its impact assessment which include categories such as migrant protection and social protection. It states these areas are each assigned a work group of expert Inditex staff. It does not provide more detail on how these address forced labor in its supply chains specifically.]
(2) Inditex states that the board is ultimately responsible "for ensuring respect and protection of human rights." It states it established a sustainability committee of its board in 2019. The company reports that it is responsible for advising the board, overseeing and monitoring social and environmental sustainability, and sustainability proposals including on human rights. [it does not refer to supply chains specifically.]
In addition the Ethics Committee, responsible for compliance with the supplier code, reports to the audit and compliance committee of the board of directors. 
No further detail is provided.
</t>
  </si>
  <si>
    <t>(1) *Inditex (June 2020), "Inditex Group modern slavery, human trafficking and transparency in supply chain statement FY2019," https://www.inditex.com/documents/10279/651860/Inditex_Modern_Slavery_Statement__UK_2019.pdf/13f9b872-46ef-d329-7f78-ce3cb45e40fb, p. 2-3, 12, 19. Accessed 6 October 2020. 
*Inditex, "Our Suppliers," https://www.inditex.com/our-commitment-to-people/our-suppliers. Accessed 8 October 2020.
*Inditex (2018), "Additional Disclosure," https://media.business-humanrights.org/media/documents/files/2018-08_KTC_AF_Additional_disclosure_-_Inditex.pdf. Accessed 8 October 2020.
*Inditex (2021), "Additional Disclosure," https://knowthechain.org/wp-content/uploads/2021-02_Disclosure_KnowTheChain_AF_Benchmark_Inditex.pdf, p. 4. Accessed 11 March 2021. 
(2) *Inditex (June 2020), "Inditex Group modern slavery, human trafficking and transparency in supply chain statement FY2019," pp. 2-3.
*Inditex (2021), "Additional Disclosure," p. 5.</t>
  </si>
  <si>
    <t xml:space="preserve">(1) Kering states that it takes a "cross-functional approach to governance over human rights challenges including Modern Slavery, integrated into its overall sustainable development governance." It discloses that human rights governance sits across several departments including human resources, supply chain audit, compliance, and security.
The company states that in 2016 it established a central and dedicated body within the company to manage supplier compliance. Kering also states that it has "centralized oversight through a team of 24 people (including twelve auditors specialized in conducting supplier audits and monitoring anomalies); depending on needs (locations, workload, etc.)." Audits include forced labor criteria. It states nine of the 24 people are responsible for management and 3 are responsible for planning.
In addition Kering states that each brand has at least one Sustainability Lead responsible for implementing its sustainability strategy, and its total sustainability team amounts to more than 50 people.
(2) The company discloses that it's board of directors has established a Sustainability Committee which "assesses the Group's commitment to ethics, social, environmental and societal responsibility" including "performance and CSR ratings." In its 2021 additional disclosure the company states that the board reviewed the code of ethics (which includes the suppliers' charter) when it was subject to revisions in 2019.
It does not disclose more detail on board oversight of forced labor policies or risks in its supply chains. </t>
  </si>
  <si>
    <t xml:space="preserve">(1) *Kering, "Modern Slavery Statement 2019," https://keringcorporate.dam.kering.com/m/6f84ecba215dadd2/original/Kering-Modern-Slavery-Statement-2019.pdf, p. 1 and 7. Accessed 4 November 2020. 
*Kering, "Governance," https://www.kering.com/en/sustainability/our-approach/governance/. Accessed 5 November 2020. 
*Kering, "2019 Universal Registration Document," https://keringcorporate.dam.kering.com/m/4727d00d80ab511e/original/2019-Universal-Registration-Document-.pdf, p. 145. Accessed 6 November 2020. 
(2) *Kering, "2019 Integrated Report," https://keringcorporate.dam.kering.com/m/bc8bfe4a961a818/original/2019-Integrated-Report.pdf, p. 54. Accessed 6 November 2020. 
*Kering, "Governance."
*Kering (2021), "Additional Disclosure," p. 2. Accessed 11 March 2021. </t>
  </si>
  <si>
    <t>(1) Inditex, "Socially Responsible Supply Chain," https://static.inditex.com/annual_report_2018/en/priority-4.html. Accessed 29 September 2020.
*Inditex (June 2020), "Inditex Group modern slavery, human trafficking and transparency in supply chain statement FY2019," https://www.inditex.com/documents/10279/651860/Inditex_Modern_Slavery_Statement__UK_2019.pdf/13f9b872-46ef-d329-7f78-ce3cb45e40fb, p. 6. Accessed 6 October 2020. 
*Inditex (2021), "Additional Disclosure," https://knowthechain.org/wp-content/uploads/2021-02_Disclosure_KnowTheChain_AF_Benchmark_Inditex.pdf, p. 6. Accessed 11 March 2021. 
(2) *Inditex (June 2020), "Inditex Group modern slavery, human trafficking and transparency in supply chain statement FY2019," p. 20. 
* Inditex, "Socially Responsible Supply Chain."</t>
  </si>
  <si>
    <t>(1) *Kering, "Modern Slavery Statement 2019," https://keringcorporate.dam.kering.com/m/6f84ecba215dadd2/original/Kering-Modern-Slavery-Statement-2019.pdf, p. 9. Accessed 4 November 2020. 
*Kering, "Code of Ethics," https://keringcorporate.dam.kering.com/m/33a7ab2485a5e2ed/original/Kering_CodeEthique2019_DEF-A4-English.pdf. Accessed 5 November 2020. 
*Kering (2018), "Additional Disclosure," https://media.business-humanrights.org/media/documents/files/2018-08_KTC_AF_Additional_disclosure_-_Kering.pdf, p. 8.
(2) *Kering, "Modern Slavery Statement 2019," p. 9.
*Kering (2021), "Additional Disclosure," p. 2. Accessed 11 March 2021. 
(3) Kering, "2019 Universal Registration Document," https://keringcorporate.dam.kering.com/m/4727d00d80ab511e/original/2019-Universal-Registration-Document-.pdf, p. 148.</t>
  </si>
  <si>
    <t>(1) *Inditex (June 2020), "Inditex Group modern slavery, human trafficking and transparency in supply chain statement FY2019," https://www.inditex.com/documents/10279/651860/Inditex_Modern_Slavery_Statement__UK_2019.pdf/13f9b872-46ef-d329-7f78-ce3cb45e40fb, p. 9 and 13, 15. Accessed 6 October 2020. 
*Inditex (2018), "Additional Disclosure," https://media.business-humanrights.org/media/documents/files/2018-08_KTC_AF_Additional_disclosure_-_Inditex.pdf. Accessed 8 October 2020.
*Inditex (2021), "Additional Disclosure," https://knowthechain.org/wp-content/uploads/2021-02_Disclosure_KnowTheChain_AF_Benchmark_Inditex.pdf, p. 7. Accessed 11 March 2021. 
(2) *Inditex (June 2020), "Inditex Group modern slavery, human trafficking and transparency in supply chain statement FY2019," p. 9 and 15.
*Inditex, "Partnerships," https://www.inditex.com/en/how-we-do-business/right-to-wear/partnerships. Accessed 9 October 2020.</t>
  </si>
  <si>
    <t>(1) *Kering (2021), "Additional Disclosure," p. 3. Accessed 11 March 2021. 
(2) *Kering, "Modern Slavery Statement 2019," https://keringcorporate.dam.kering.com/m/6f84ecba215dadd2/original/Kering-Modern-Slavery-Statement-2019.pdf, p. 10. Accessed 4 November 2020. 
*Kering (2018), "Additional Disclosure," https://media.business-humanrights.org/media/documents/files/2018-08_KTC_AF_Additional_disclosure_-_Kering.pdf, p. 6.</t>
  </si>
  <si>
    <t>(1) *Inditex, "Products," https://www.inditex.com/how-we-do-business/our-model/products. Accessed 7 October 2020. 
*Inditex, "Traceability," https://www.inditex.com/how-we-do-business/our-model/sourcing/traceability. Accessed 7 October 2020. 
*Inditex, "Annual Report 2019," http://static.inditex.com/annual_report_2019/pdfs/en/memoria/2019-Inditex-Annual-Report.pdf, p. 97. Accessed 8 October 2020.
*Inditex, "Zero-tolerance approach towards forced labour," https://www.inditex.com/zero-tolerance-towards-forced-labour.
*Inditex (2021), "Additional Disclosure," https://knowthechain.org/wp-content/uploads/2021-02_Disclosure_KnowTheChain_AF_Benchmark_Inditex.pdf, p. 8 Accessed 11 March 2021. 
(2) *Inditex, "Annual Report 2019," p. 97.
(3) Inditex, "Traceability." 
(4) Inditex, "Annual Report 2019," http://static.inditex.com/annual_report_2019/pdfs/en/memoria/2019-Inditex-Annual-Report.pdf, pp. 89, 111, 319. Accessed 8 October 2020.</t>
  </si>
  <si>
    <t xml:space="preserve">(1) *Kering, "2019 Universal Registration Document," https://keringcorporate.dam.kering.com/m/4727d00d80ab511e/original/2019-Universal-Registration-Document-.pdf, p. 93 and 88. Accessed 6 November 2020. 
*Kering, "Modern Slavery Statement 2019," https://keringcorporate.dam.kering.com/m/6f84ecba215dadd2/original/Kering-Modern-Slavery-Statement-2019.pdf, p. 5. Accessed 4 November 2020. 
*Kering (2021), "Additional Disclosure," p. 6. Accessed 11 March 2021.
(2) *Kering, "Kering Standards for Raw Materials and Manufacturing Processes," https://keringcorporate.dam.kering.com/m/1ca1b08d57d7292d/original/kering_standards_en.pdf, p. 14,  42, 79. Accessed 5 November 2020. </t>
  </si>
  <si>
    <t>(1) *Inditex (June 2020), "Inditex Group modern slavery, human trafficking and transparency in supply chain statement FY2019," https://www.inditex.com/documents/10279/651860/Inditex_Modern_Slavery_Statement__UK_2019.pdf/13f9b872-46ef-d329-7f78-ce3cb45e40fb, p. 17. Accessed 6 October 2020. 
*Inditex, "Sustainable Materials," https://www.inditex.com/our-commitment-to-the-environment/closing-the-loop/sustainable-materials. Accessed 7 October 2020.
*Inditex, "Zero-tolerance approach towards forced labour," https://www.inditex.com/zero-tolerance-towards-forced-labour.
(2) *Inditex, "Annual Report 2019," http://static.inditex.com/annual_report_2019/pdfs/en/memoria/2019-Inditex-Annual-Report.pdf, pp. 94-95. Accessed 8 October 2020. 
*Inditex, "Socially Responsible Supply Chain," https://static.inditex.com/annual_report_2018/en/priority-4.html. Accessed 29 September 2020.
*Inditex (June 2020), "Inditex Group modern slavery, human trafficking and transparency in supply chain statement FY2019," p. 24 and 6. 
*Inditex (2021), "Additional Disclosure," https://knowthechain.org/wp-content/uploads/2021-02_Disclosure_KnowTheChain_AF_Benchmark_Inditex.pdf, p. 11. Accessed 11 March 2021. 
(3) Inditex, "Annual Report 2019," p. 94. 
(4) *Inditex, "Annual Report 2018," p. 116 and 147
* Inditex, "Subject: Invitation to respond – Inditex in our COVID-19 tracker," https://media.business-humanrights.org/media/documents/files/documents/Inditex_response_1.pdf. Accessed 25 November 2020.</t>
  </si>
  <si>
    <t xml:space="preserve">(1) *Kering, "Modern Slavery Statement 2019," https://keringcorporate.dam.kering.com/m/6f84ecba215dadd2/original/Kering-Modern-Slavery-Statement-2019.pdf, p. 10. Accessed 4 November 2020. 
*Kering, "Kering Standards for Raw Materials and Manufacturing Processes," https://keringcorporate.dam.kering.com/m/1ca1b08d57d7292d/original/kering_standards_en.pdf, p. 42, 11, 14. Accessed 5 November 2020. 
*Kering, "Sustainability Principles," https://keringcorporate.dam.kering.com/m/0cb4a4b5740cf783/original/Sustainability-Principles_EN.pdf, p. 11. Accessed 4 November 2020.
(2) *Kering, "2019 Universal Registration Document," https://keringcorporate.dam.kering.com/m/4727d00d80ab511e/original/2019-Universal-Registration-Document-.pdf, p. 141. Accessed 6 November 2020. 
* Kering (2 November 2020), "Kering is committed to respecting human rights at all times, including during times
of crises," https://media.business-humanrights.org/media/documents/Kering_COVID_questionnaire_response.pdf.
*Kering (2021), "Additional Disclosure," p. 7. Accessed 11 March 2021.
(3) *Kering, "Kering Standards for Raw Materials and Manufacturing Processes," p. 6.
*Kering, "Kering Sustainability Progress Report 2017-2020," https://keringcorporate.dam.kering.com/m/242e491bd51cfae0/original/Kering-Sustainability-Progress-Report-2017-2020.pdf, p. 36. Accessed 5 November 2020. 
*Kering (2021), "Additional Disclosure," p. 7. Accessed 11 March 2021.
</t>
  </si>
  <si>
    <t>(1) *Kering, "Code of Ethics," https://keringcorporate.dam.kering.com/m/33a7ab2485a5e2ed/original/Kering_CodeEthique2019_DEF-A4-English.pdf, p. 18. Accessed 5 November 2020. 
*Kering (2018), "Additional Disclosure," https://media.business-humanrights.org/media/documents/files/2018-08_KTC_AF_Additional_disclosure_-_Kering.pdf, p. 8.
*Kering (2021), "Additional Disclosure," p. 8. Accessed 11 March 2021.
(2) *Kering, "Modern Slavery Statement 2019," https://keringcorporate.dam.kering.com/m/6f84ecba215dadd2/original/Kering-Modern-Slavery-Statement-2019.pdf, p. 4. Accessed 4 November 2020. 
*Kering, "Sustainability Principles," https://keringcorporate.dam.kering.com/m/0cb4a4b5740cf783/original/Sustainability-Principles_EN.pdf, p. 3. Accessed 4 November 2020.
*Kering (2021), "Additional Disclosure," p. 8. Accessed 11 March 2021.</t>
  </si>
  <si>
    <t xml:space="preserve">*Inditex, "Traceability," https://www.inditex.com/how-we-do-business/our-model/sourcing/traceability. Accessed 7 October 2020. 
*Inditex (2021), "Additional Disclosure," https://knowthechain.org/wp-content/uploads/2021-02_Disclosure_KnowTheChain_AF_Benchmark_Inditex.pdf, p. 13. Accessed 11 March 2021. </t>
  </si>
  <si>
    <t>*Kering, "Modern Slavery Statement 2019," https://keringcorporate.dam.kering.com/m/6f84ecba215dadd2/original/Kering-Modern-Slavery-Statement-2019.pdf, p. 7. Accessed 4 November 2020. 
*Kering (2021), "Additional Disclosure," p. 8. Accessed 11 March 2021.</t>
  </si>
  <si>
    <t xml:space="preserve">(1) Not disclosed.
(2) Not disclosed. The company's supplier code states "communicate the Code to all employees and those in any way involved in the Inditex Supply Chain." In its 2021 additional disclosure the company states that any recruitment agencies should also comply with the code. However, it is not clear that employment and recruitment agencies used by suppliers are required to comply and the code contains no specific reference to labor agencies.
(3) In its 2018 additional disclosure the company states that suppliers "must disclose all companies that they are using, and this includes any possible recruitment agency." However this information is not disclosed. </t>
  </si>
  <si>
    <t>(2) Inditex, "Code of Conduct for Manufacturers and Suppliers Inditex Group," https://www.inditex.com/documents/10279/241035/Inditex+Code+of+Conduct+for+Manufacturers+and+Suppliers/e23dde6a-4b0e-4e16-a2aa-68911d3032e7. Accessed 11 March 2021.
*Inditex (2021), "Additional Disclosure," https://knowthechain.org/wp-content/uploads/2021-02_Disclosure_KnowTheChain_AF_Benchmark_Inditex.pdf, p. 14. Accessed 11 March 2021. 
(3) Inditex (2018), "Additional Disclosure," https://media.business-humanrights.org/media/documents/files/2018-08_KTC_AF_Additional_disclosure_-_Inditex.pdf. Accessed 8 October 2020.</t>
  </si>
  <si>
    <t xml:space="preserve">*Inditex, "Code of Conduct for Manufacturers and Suppliers Inditex Group," https://www.inditex.com/documents/10279/241035/Inditex+Code+of+Conduct+for+Manufacturers+and+Suppliers/e23dde6a-4b0e-4e16-a2aa-68911d3032e7. Accessed 29 September 2020.
*Inditex (2018), "Additional Disclosure," https://media.business-humanrights.org/media/documents/files/2018-08_KTC_AF_Additional_disclosure_-_Inditex.pdf. Accessed 8 October 2020.
*Inditex (2021), "Additional Disclosure," https://knowthechain.org/wp-content/uploads/2021-02_Disclosure_KnowTheChain_AF_Benchmark_Inditex.pdf, p. 15. </t>
  </si>
  <si>
    <t xml:space="preserve">(1) Not disclosed. The company's Sustainability Principles state that workers cannot be asked to pay "'deposits' or fees." It does not provide further information to clarify whether this refers to recruitment-related fees. Kering states in its 2021 additional disclosure that it rolled out a dedicated communication plan for suppliers' workers and explained its requirements, including "the absence of recruitment fees paid by employees." However the policy itself does not make this clear. 
It also states "No portion of employees’ salaries, indemnities, property or documents may be withheld the purpose of forcing employees to continue their employment relationship."
(2) Not disclosed. </t>
  </si>
  <si>
    <t>*Kering, "Sustainability Principles," https://keringcorporate.dam.kering.com/m/0cb4a4b5740cf783/original/Sustainability-Principles_EN.pdf. Accessed 4 November 2020.
*Kering (2021), "Additional Disclosure," p. 10. Accessed 11 March 2021.</t>
  </si>
  <si>
    <t>(1) *Inditex, "Code of Conduct for Manufacturers and Suppliers Inditex Group," https://www.inditex.com/documents/10279/241035/Inditex+Code+of+Conduct+for+Manufacturers+and+Suppliers/e23dde6a-4b0e-4e16-a2aa-68911d3032e7. Accessed 29 September 2020.
*Inditex (2021), "Additional Disclosure," https://knowthechain.org/wp-content/uploads/2021-02_Disclosure_KnowTheChain_AF_Benchmark_Inditex.pdf, p. 15. Accessed 11 March 2021. 
(2) *Inditex (June 2020), "Inditex Group modern slavery, human trafficking and transparency in supply chain statement FY2019," https://www.inditex.com/documents/10279/651860/Inditex_Modern_Slavery_Statement__UK_2019.pdf/13f9b872-46ef-d329-7f78-ce3cb45e40fb, p. 15. Accessed 6 October 2020. 
*Inditex (2018), "Additional Disclosure," https://media.business-humanrights.org/media/documents/files/2018-08_KTC_AF_Additional_disclosure_-_Inditex.pdf, p. 13. Accessed 8 October 2020.</t>
  </si>
  <si>
    <t>*Kering (2021), "Additional Disclosure," p. 10. Accessed 11 March 2021.</t>
  </si>
  <si>
    <t xml:space="preserve">(1) Not disclosed. The company's supplier code states that suppliers' workers should be provided with "written and understandable information about their wages conditions upon their recruitment." However it does not refer to any other terms and conditions of employment that must be provided to workers prior to their employment.
(2) The company's code states that suppliers "may not require their employees to make any kind of “deposits”, nor are they entitled to retain employees’ identity documents." However, it does not disclose evidence of implementation.
(3) Not disclosed.
Inditex discloses that it has been collaborating as part of a framework agreement with refugee support centre MUDEM. It states that 70 remediation plans were conducted in collaboration with 55 suppliers with MUDEM and reached 59 refugee and 91 migrant workers. It states that its teams and the NGO offered "support and guidance on formalising their work status." However, while it is clear that workers were offered advice, the outcomes for Inditex's supply chain workers are not clear in this case. 
</t>
  </si>
  <si>
    <t xml:space="preserve">Inditex, "Code of Conduct for Manufacturers and Suppliers Inditex Group," https://www.inditex.com/documents/10279/241035/Inditex+Code+of+Conduct+for+Manufacturers+and+Suppliers/e23dde6a-4b0e-4e16-a2aa-68911d3032e7. Accessed 29 September 2020.
(3) *Inditex (2021), "Additional Disclosure," https://knowthechain.org/wp-content/uploads/2021-02_Disclosure_KnowTheChain_AF_Benchmark_Inditex.pdf, p. 16. Accessed 11 March 2021. </t>
  </si>
  <si>
    <t>(1) Not disclosed. The company's supplier code, its Sustainability Principles, state that all workers must have formal contracts of employment that "respect ... human rights standards." It states that these should include wages, payment frequency, deductions, benefits, working hours, holiday, sick pay, notice periods and so on. However it does not require that these contracts be available in workers' own languages and that migrant workers understand the terms and conditions of employment. 
(2) The company's Sustainability Principles state that workers cannot have their identification documents withheld, and that no property or documents can be withheld for the purpose of forcing employees to continue their employment relationship with the firm. Kering states that part of its communication plan to suppliers included that there should not be retention of personal documentation. It states that audits are conducted against the Principles but does not disclose evidence as to how this policy has been implemented in practice.
(3) Not disclosed. 
[It discloses working on a study on regarding female workers in its supply chains in Italy, but does not disclose subsequent actions taken and positive outcomes for female workers.]</t>
  </si>
  <si>
    <t xml:space="preserve">*Kering, "Sustainability Principles," https://keringcorporate.dam.kering.com/m/0cb4a4b5740cf783/original/Sustainability-Principles_EN.pdf. Accessed 4 November 2020.
*Kering (2021), "2021 Additional Disclosure," pp. 3 and 11. </t>
  </si>
  <si>
    <t>(1) Inditex, "Code of Conduct for Manufacturers and Suppliers Inditex Group," https://www.inditex.com/documents/10279/241035/Inditex+Code+of+Conduct+for+Manufacturers+and+Suppliers/e23dde6a-4b0e-4e16-a2aa-68911d3032e7. Accessed 29 September 2020.
(2) *Inditex, "Annual Report 2019," http://static.inditex.com/annual_report_2019/pdfs/en/memoria/2019-Inditex-Annual-Report.pdf, p. 107, 108, 111. Accessed 8 October 2020.
Inditex (June 2020), "Inditex Group modern slavery, human trafficking and transparency in supply chain statement FY2019," https://www.inditex.com/documents/10279/651860/Inditex_Modern_Slavery_Statement__UK_2019.pdf/13f9b872-46ef-d329-7f78-ce3cb45e40fb, p. 14, 15. Accessed 6 October 2020. 
*Inditex (2021), "Additional Disclosure," https://knowthechain.org/wp-content/uploads/2021-02_Disclosure_KnowTheChain_AF_Benchmark_Inditex.pdf, p. 17. Accessed 11 March 2021. 
(3) *Inditex (2021), "Additional Disclosure," p. 19. 
*Inditex, "Annual Report 2019," p. 114.
(4) Inditex (June 2020), "Inditex Group modern slavery, human trafficking and transparency in supply chain statement FY2019," p. 17.</t>
  </si>
  <si>
    <t>(1) Kering, "Sustainability Principles," https://keringcorporate.dam.kering.com/m/0cb4a4b5740cf783/original/Sustainability-Principles_EN.pdf. Accessed 4 November 2020.
*Kering (2021), "Additional Disclosure," p. 10. Accessed 11 March 2021.
(2) *Kering, "Kering Sustainability Progress Report 2017-2020," https://keringcorporate.dam.kering.com/m/242e491bd51cfae0/original/Kering-Sustainability-Progress-Report-2017-2020.pdf, p. 37. Accessed 5 November 2020. 
 *Kering, "2019 Universal Registration Document," https://keringcorporate.dam.kering.com/m/4727d00d80ab511e/original/2019-Universal-Registration-Document-.pdf, p. 164. Accessed 6 November 2020. 
*Kering (2021), "Additional Disclosure," p. 12. Accessed 11 March 2021.
* BSR (28 February 2020), "Kering: Italian Women in Luxury Supply Chains," https://www.bsr.org/en/our-insights/case-study-view/kering-italian-women-in-luxury-supply-chains.</t>
  </si>
  <si>
    <t xml:space="preserve">(1) Inditex, "Partnerships," https://www.inditex.com/en/how-we-do-business/right-to-wear/partnerships. Accessed 9 October 2020.
(2) Inditex, "Annual Report 2019," http://static.inditex.com/annual_report_2019/pdfs/en/memoria/2019-Inditex-Annual-Report.pdf, p. 97, 104, 105, 108, 111. Accessed 8 October 2020.
(3)  Inditex, "Annual Report 2019," p. 106.
(4)  Inditex, "Annual Report 2019," p. 111.
*Inditex (2021), "Additional Disclosure," https://knowthechain.org/wp-content/uploads/2021-02_Disclosure_KnowTheChain_AF_Benchmark_Inditex.pdf, p. 20. Accessed 11 March 2021. </t>
  </si>
  <si>
    <t>*Kering (2021), "Additional Disclosure," p. 13. Accessed 11 March 2021.
(4) *Kering, "Kering Sustainability Progress Report 2017-2020," https://keringcorporate.dam.kering.com/m/242e491bd51cfae0/original/Kering-Sustainability-Progress-Report-2017-2020.pdf, p. 37. Accessed 5 November 2020. 
* Kering (2021), "Additional Disclosure," p. 12. Accessed 11 March 2021.</t>
  </si>
  <si>
    <t>(1) *Kering, "Modern Slavery Statement 2019," https://keringcorporate.dam.kering.com/m/6f84ecba215dadd2/original/Kering-Modern-Slavery-Statement-2019.pdf, p. 9. Accessed 4 November 2020. 
*Kering, "Code of Ethics," https://keringcorporate.dam.kering.com/m/33a7ab2485a5e2ed/original/Kering_CodeEthique2019_DEF-A4-English.pdf, p. 24. Accessed 5 November 2020. 
*Kering (2018), "Additional Disclosure," https://media.business-humanrights.org/media/documents/files/2018-08_KTC_AF_Additional_disclosure_-_Kering.pdf, p. 11.
(2) *Kering (2021), "Additional Disclosure," p. 13. Accessed 11 March 2021.
(4) Kering, "Modern Slavery Statement 2019," p. 11.
*Kering (2021), "Additional Disclosure," p. 14. Accessed 11 March 2021.
 *Kering, "2019 Universal Registration Document," https://keringcorporate.dam.kering.com/m/4727d00d80ab511e/original/2019-Universal-Registration-Document-.pdf, p. 86. Accessed 12 March 2021.</t>
  </si>
  <si>
    <t>Inditex discloses that social audits are conducted to ascertain compliance its supplier code. In addition, it conducts special audits to assess compliance with a particular aspect of the code. 
(1) The company states that its audits are conducted without prior warning.
(2) Inditex reports that audits include a review of relevant documentation "related to the working conditions of workers."
(3) The company discloses that its social audits include interviews with workers and their representatives. Inditex states that interviews may be individual, grouped, on-site or off-site. There is no indication that interviews are undertaken off-site in practice. 
(4) Inditex reports that audits include visit to the facilities of the supplier. In its 2018 additional disclosure it states that this includes worker housing. 
(5) In its 2018 additional disclosure the company states that its audits include all tiers of suppliers and types of processes.</t>
  </si>
  <si>
    <t>(1) Inditex, "Continuous Improvement," https://www.inditex.com/en/our-commitment-to-people/our-suppliers/continuous-improvement. Accessed 29 September 2020. 
(2-4)  *Inditex, "Annual Report 2019," http://static.inditex.com/annual_report_2019/pdfs/en/memoria/2019-Inditex-Annual-Report.pdf, p. 142. 
 *Inditex (2018), "Additional Disclosure," https://media.business-humanrights.org/media/documents/files/2018-08_KTC_AF_Additional_disclosure_-_Inditex.pdf. Accessed 8 October 2020.
*Inditex (2021), "Additional Disclosure," https://knowthechain.org/wp-content/uploads/2021-02_Disclosure_KnowTheChain_AF_Benchmark_Inditex.pdf, p. 22. Accessed 11 March 2021. 
(5) *Inditex (2018), "Additional Disclosure," https://media.business-humanrights.org/media/documents/files/2018-08_KTC_AF_Additional_disclosure_-_Inditex.pdf. Accessed 8 October 2020.</t>
  </si>
  <si>
    <t>(1-4) Kering, "Modern Slavery Statement 2019," https://keringcorporate.dam.kering.com/m/6f84ecba215dadd2/original/Kering-Modern-Slavery-Statement-2019.pdf, p. 8. Accessed 4 November 2020. 
(2) *Kering, "Kering Standards for Raw Materials and Manufacturing Processes," https://keringcorporate.dam.kering.com/m/1ca1b08d57d7292d/original/kering_standards_en.pdf, p. 105. Accessed 5 November 2020. 
(4) *Kering, "Code of Ethics," https://keringcorporate.dam.kering.com/m/33a7ab2485a5e2ed/original/Kering_CodeEthique2019_DEF-A4-English.pdf, p. 18. Accessed 5 November 2020. 
(5) *Kering (2021), "Additional Disclosure," p. 14. Accessed 11 March 2021.</t>
  </si>
  <si>
    <t>(1) *Inditex, "Annual Report 2019," http://static.inditex.com/annual_report_2019/pdfs/en/memoria/2019-Inditex-Annual-Report.pdf, p. 142. 
*Inditex (June 2020), "Inditex Group modern slavery, human trafficking and transparency in supply chain statement FY2019," https://www.inditex.com/documents/10279/651860/Inditex_Modern_Slavery_Statement__UK_2019.pdf/13f9b872-46ef-d329-7f78-ce3cb45e40fb, p. 5. Accessed 6 October 2020. 
(2) *Inditex (June 2020), "Inditex Group modern slavery, human trafficking and transparency in supply chain statement FY2019," p. 18.
(4) *Inditex (June 2020), "Inditex Group modern slavery, human trafficking and transparency in supply chain statement FY2019," p. 18.
*Inditex (2021), "Additional Disclosure," https://knowthechain.org/wp-content/uploads/2021-02_Disclosure_KnowTheChain_AF_Benchmark_Inditex.pdf, p. 23. Accessed 11 March 2021. 
(5) *Inditex, "Annual Report 2019," p. 143, 144, 147.</t>
  </si>
  <si>
    <t xml:space="preserve">(1) Kering, "Modern Slavery Statement 2019," https://keringcorporate.dam.kering.com/m/6f84ecba215dadd2/original/Kering-Modern-Slavery-Statement-2019.pdf, p. 11 and 4. Accessed 4 November 2020. 
(4) Kering, "Modern Slavery Statement 2019," p. 7 and 11.
*Kering (2021), "Additional Disclosure," p. 15. Accessed 11 March 2021.
(5) *Kering, "Modern Slavery Statement 2019," p. 11.
*Kering, "2019 Universal Registration Document," https://keringcorporate.dam.kering.com/m/4727d00d80ab511e/original/2019-Universal-Registration-Document-.pdf, p. 147. Accessed 6 November 2020. </t>
  </si>
  <si>
    <r>
      <t xml:space="preserve">(1) Kering discloses that it has four categories of non-compliance:
Zero tolerance (e.g. forced or child labor) - a crisis unit is established, where Kering staff decide on the future of the supplier relationship and discuss the "possibility of remediation and support for the supplier or about the need to terminate the contractual relationship if the supplier is working on one or more orders."
Serious breaches - supplier is given one month for resolution and will undergo a follow-up audit.
Moderate breaches - three months for resolution and supplier will undergo a follow-up audit.
Observations - result in a corrective action plan which is given six months for resolution.
(2) The company states that follow-up audits "include a smaller scope focus on the area(s) in which breaches of compliance were identified or observations were made during the first comprehensive audit."
(3) Not disclosed. The company discloses that it terminated 68 supplier relationships in 2019 due to unsatisfactory audit results, but it is not clear that this referred to a failure to implement corrective actions. In its 2021 additional disclosure, it states "potential consequences can lead to the termination of the business relationships." However it is not explicitly clear that this relates to a failure to implement corrective actions. </t>
    </r>
    <r>
      <rPr>
        <sz val="11"/>
        <color rgb="FFFF0000"/>
        <rFont val="Calibri"/>
        <family val="2"/>
        <scheme val="minor"/>
      </rPr>
      <t xml:space="preserve">
</t>
    </r>
    <r>
      <rPr>
        <sz val="11"/>
        <rFont val="Calibri"/>
        <family val="2"/>
        <scheme val="minor"/>
      </rPr>
      <t xml:space="preserve">(4) Kering discloses that it found a zero tolerance breach whereby the supplier had "applied a contract containing exceptions to the minimum wages set down in the Italian collective bargaining agreement." It states that its central audit team scheduled a follow-up audit and found that the supplier "now applies the Italian collective bargaining agreement, with the statutory minimum wages."
It discloses also that in 2019 a supplier audit found that a supplier did not have "the certificate proving payment of social security contributions." It states that this was "due to a lack of payment involving contributions amounting to [EUR]180,000." It states that the result was that the supplier requested a payment plan from the relevant social security organization and obtained the certificate. </t>
    </r>
  </si>
  <si>
    <t xml:space="preserve">(1-2) Kering, "Modern Slavery Statement 2019," https://keringcorporate.dam.kering.com/m/6f84ecba215dadd2/original/Kering-Modern-Slavery-Statement-2019.pdf, p. 8. Accessed 4 November 2020. 
(3) Kering, "Modern Slavery Statement 2019," p. 11.
*Kering (2021), "Additional Disclosure," p. 15. Accessed 11 March 2021.
(4) *Kering (2021), "Additional Disclosure," p. 11. Accessed 11 March 2021.
*Kering, "2019 Universal Registration Document," https://keringcorporate.dam.kering.com/m/4727d00d80ab511e/original/2019-Universal-Registration-Document-.pdf, p. 148. Accessed12 March 2021. </t>
  </si>
  <si>
    <t xml:space="preserve">*Inditex (June 2020), "Inditex Group modern slavery, human trafficking and transparency in supply chain statement FY2019," https://www.inditex.com/documents/10279/651860/Inditex_Modern_Slavery_Statement__UK_2019.pdf/13f9b872-46ef-d329-7f78-ce3cb45e40fb, p. 16 and 21.
*Inditex (2021), "Additional Disclosure," https://knowthechain.org/wp-content/uploads/2021-02_Disclosure_KnowTheChain_AF_Benchmark_Inditex.pdf, p. 24. Accessed 11 March 2021. </t>
  </si>
  <si>
    <t>*PVH, "Increase Positive Impacts to 100%," https://responsibility.pvh.com/hundred/. Accessed 7 October 2020. 
*PVH, "Living Wage Strategy," https://responsibility.pvh.com/wp-content/uploads/2020/07/Living-Wage-Strategy.pdf, p. 2. Accessed 6 October 2020.
*PVH, "2019 Corporate Responsibility Report," https://responsibility.pvh.com/wp-content/uploads/2020/07/PVH-2019-CR-Report.pdf, p. 18. Accessed 7 October 2020.</t>
  </si>
  <si>
    <t xml:space="preserve">(1) and (5) Ralph Lauren (March 2020), "Operating Standards," https://corporate.ralphlauren.com/operating-guidelines. Accessed 20 October 2020. 
(3)*Ralph Lauren, "2020 Global Citizenship &amp; Sustainability Report," https://corporate.ralphlauren.com/on/demandware.static/-/Sites-RalphLauren_Corporate-Library/default/dwd8688705/documents/2020_Global_Citizenship_Sustainability_Report.pdf, p. 36. 
*Ralph Lauren, "2018 Additional Disclosure," https://media.business-humanrights.org/media/documents/files/2018_KTC__Additional_Disclosure_Ralph_Lauren.pdf, p. 1. 
(4)-(5) "2018 Additional Disclosure," p. 1. 
(4) "2020 Global Citizenship &amp; Sustainability Report," p. 40. 
(5) Ralph Lauren (3 March 2021), "2021 Additional Disclosure," https://knowthechain.org/wp-content/uploads/2021-03-Disclosure-KnowTheChain-AF-Benchmark_Ralph-Lauren.pdf, p. 1. </t>
  </si>
  <si>
    <t xml:space="preserve">(1) *PVH, "Corporate Responsibility Governance &amp; Stakeholder Engagement," https://responsibility.pvh.com/wp-content/uploads/2020/09/CR-Governance-and-Stakeholder-Engagement-2.pdf, p. 2. 
*PVH, "2019 Corporate Responsibility Report," https://responsibility.pvh.com/wp-content/uploads/2020/07/PVH-2019-CR-Report.pdf, p. 20. Accessed 7 October 2020. 
(2) *"Corporate Responsibility Governance &amp; Stakeholder Engagement," p. 2. 
*PVH, "2018 Additional Disclosure,"
https://www.business-humanrights.org/sites/default/files/2018%20KTC%20Additional%20Disclosure_PVH.pdf, p. 2. Accessed 7 October 2020. 
*PVH (1 March 2021), "2021 Additional Disclosure," https://knowthechain.org/wp-content/uploads/2021-03-Disclosure_KnowTheChain-AF-Benchmark_PVH.pdf, p. 2. </t>
  </si>
  <si>
    <r>
      <t xml:space="preserve">(1) Ralph Lauren states that its </t>
    </r>
    <r>
      <rPr>
        <b/>
        <sz val="11"/>
        <rFont val="Calibri"/>
        <family val="2"/>
        <scheme val="minor"/>
      </rPr>
      <t xml:space="preserve">sustainability committee </t>
    </r>
    <r>
      <rPr>
        <sz val="11"/>
        <rFont val="Calibri"/>
        <family val="2"/>
        <scheme val="minor"/>
      </rPr>
      <t>is led by its Chief Supply Chain and Sustainability Officer. It states that this committee revises supply chain strategy and ensures supply chain operations are aligned and that its Executive Board and Legal Counsel has approved the latest update of its Operating Guidelines. In its 2018 Additional Disclosure that some members of this team had approved its Foreign Migrant Worker Standards Policy. 
It states that its “</t>
    </r>
    <r>
      <rPr>
        <b/>
        <sz val="11"/>
        <rFont val="Calibri"/>
        <family val="2"/>
        <scheme val="minor"/>
      </rPr>
      <t xml:space="preserve">Global Citizenship &amp; Sustainability Senior Steering Committee </t>
    </r>
    <r>
      <rPr>
        <sz val="11"/>
        <rFont val="Calibri"/>
        <family val="2"/>
        <scheme val="minor"/>
      </rPr>
      <t>meets monthly to prioritize and resource [its approach on ESG issues].” It states that this committee is made up of employees from across the company and that it is responsible for “defining, tracking and championing this work with the teams.” It states that it is chaired by its Chief Sustainability Officer who oversees its sustainability program.  It states that its global citizenship team is responsible for administering its social compliance program which "consists of supplier contractual agreements, including an obligation to adhere to the RLC Operating Standards, pre-production audits and required approvals, as well as ongoing monitoring and remediation." It states that its "global citizenship team provides regular reports on supplier social compliance risk ratings to the global manufacturing and sourcing teams."
(2) It states that “[f]ormal governance of Global Citizenship &amp; Sustainability at Ralph Lauren sits with our Board of Directors (the Board)”, that its Nominating, Governance, Citizenship &amp; Sustainability Committee has oversight of ESG risks and opportunities and that its Nominating Committee is updated on a quarterly basis. It states that the nominating, governance, citizenship and sustainability committee of its board of directors are responsible for "reviewing with management corporate citizenship and sustainability (including environmental and supply chain sustainability and human rights) initiatives and goals… [and reviewing] the corporation's policies, programs, and practices relating to corporate citizenship, sustainability and social and environmental issues."
 However it does not disclose oversight specific to its supplier code of conduct. It does not disclose detail such as what has been discussed in relation to supply chain policies addressing forced labor, nor does it report on outcomes.</t>
    </r>
  </si>
  <si>
    <t xml:space="preserve">(1)-(2) *Ralph Lauren, "2020 Global Citizenship &amp; Sustainability Report," https://corporate.ralphlauren.com/on/demandware.static/-/Sites-RalphLauren_Corporate-Library/default/dwd8688705/documents/2020_Global_Citizenship_Sustainability_Report.pdf, p. 6. 
*Ralph Lauren, "2018 Additional Disclosure," https://media.business-humanrights.org/media/documents/files/2018_KTC__Additional_Disclosure_Ralph_Lauren.pdf, p. 2. 
*Ralph Lauren (3 March 2021), "2021 Additional Disclosure," https://knowthechain.org/wp-content/uploads/2021-03-Disclosure-KnowTheChain-AF-Benchmark_Ralph-Lauren.pdf, p. 2. </t>
  </si>
  <si>
    <t>(1)*L Brands, "Responsible Purchasing Practices," https://www.lb.com/responsibility/supply-chain/social-compliance-program. Accessed 1 September 2020. 
*L Brands, "Modern Slavery Transparency Statement," https://www.lb.com/responsibility/supply-chain/modern-slavery-transparency-statement. Accessed 1 September.
(2) *L Brands, "Training," https://www.lb.com/responsibility/supply-chain/social-compliance-program/training. Accessed 11 March.
*"Modern Slavery Transparency Statement."
(3) "Modern Slavery Transparency Statement."</t>
  </si>
  <si>
    <t xml:space="preserve">(1)-(2) PVH, "CA Transparency in Supply Chain and UK Modern Slavery Statement," https://www.pvh.com/ca-transparency-disclosure. Accessed 6 October 2020.
(2)-(3) PVH (1 March 2021), "2021 Additional Disclosure," https://knowthechain.org/wp-content/uploads/2021-03-Disclosure_KnowTheChain-AF-Benchmark_PVH.pdf, pp. 2-3. </t>
  </si>
  <si>
    <t xml:space="preserve">(1) Ralph Lauren states that it provides training for supply chain executives and employees on preventing forced labor and human trafficking. It states, “[w]e hold various trainings for internal procurement, quality and capacity managers and associates on a, “as needed basis”; i.e.: three this past Summer and one planned this Fall. Forced Labor, Human Trafficking and Child Labor is considered one of our Zero Tolerance issues as well as Non-transparency in record keeping and not paying minimum wages.” It states that its internal training and external remedial work addresses zero tolerance issues using corrective actions and focused trainings. 
(2) The company states that it conducted a supplier survey on social and environmental issues and shared the results and required actions to be taken with its strategic and key suppliers. It states that it is “developing a supplier relationship management tool to distribute to [its] strategic and key suppliers, factories and fabric mills in 2021.” It states that it hosts a biannual supplier summit. It states that in 2020 it held two summits for suppliers targeted on regional issues. It states that in Cambodia Better Factories identified repeated issues and where remediation efforts did not achieve long term solutions. It states that it held a full day summit to explain its social compliance program and its supplier code of conduct in detail and discussed strategies for improving and maintaining compliance. It states that where suppliers did not improve they would be required to participate in additional training. It also states that “[i]n Italy, [it] identified a potential risk of unauthorized subcontracting and the associated risk of forced labor among their immigrant workers.” It states that it held a supplier summit and is now working on supplier mapping and verification to ensure that there are no unauthorized facilities in its supply chains. It does not disclose the percentage of suppliers trained. 
(3) It states that it conducts capacity building trainings for suppliers to reiterate its standards and that "suppliers are provided the ability to cascade these lessons and materials to their own supply chains." However it does not disclose further detail on training or capacity building for lower tiers.
[The company states its guidelines are contained in a Vendor Compliance Packet, which is reviewed and signed by all approved suppliers from tier one to tier three. However it does not disclose engaging in capacity building with lower-tier suppliers.
Ralph Lauren states that suppliers are responsible for implementing standards in line with its supplier code of conduct "thereby cascading [its] supply chain policies to their own supply chains and training suppliers."] </t>
  </si>
  <si>
    <t xml:space="preserve">(1) *Ralph Lauren, "UK Modern Slavery Act," https://www.ralphlauren.co.uk/en/customerservice?cid=cs-UK-modern-slavery-act. Accessed 20 October 2020.
*Ralph Lauren, "2018 Additional Disclosure," https://media.business-humanrights.org/media/documents/files/2018_KTC__Additional_Disclosure_Ralph_Lauren.pdf, p. 2. 
(2) Ralph Lauren, "2020 Global Citizenship &amp; Sustainability Report," https://corporate.ralphlauren.com/on/demandware.static/-/Sites-RalphLauren_Corporate-Library/default/dwd8688705/documents/2020_Global_Citizenship_Sustainability_Report.pdf, pp. 10 and 40. 
(3) *Ralph Lauren, "2018 Additional Disclosure," https://media.business-humanrights.org/media/documents/files/2018_KTC__Additional_Disclosure_Ralph_Lauren.pdf, p. 1. 
*Ralph Lauren (3 March 2021), "2021 Additional Disclosure," https://knowthechain.org/wp-content/uploads/2021-03-Disclosure-KnowTheChain-AF-Benchmark_Ralph-Lauren.pdf, p. 2. </t>
  </si>
  <si>
    <t xml:space="preserve">
(1) *L Brands, "Training," https://www.lb.com/responsibility/supply-chain/social-compliance-program/training. Accessed 1 September.
*L Brands, "Affiliations," https://www.lb.com/responsibility/supply-chain/affiliations. Accessed 1 September 2020.
*L Brands, "Modern Slavery Transparency Statement," https://www.lb.com/responsibility/supply-chain/modern-slavery-transparency-statement. Accessed 1 September.
*L Brands, "2018 Additional Disclosure," https://www.business-humanrights.org/sites/default/files/2018-02_LBrands%20Response_KTC%20Engagement%20Questions.pdf. Accessed 1 September 2020.
*L Brands (26 February 2021), "2021 Additional Disclosure," https://knowthechain.org/wp-content/uploads/2021-02-KnowTheChain-AF-Benchmark_Additional-Disclosure_L-Brands.pdf, p. 2.
(2) *"2021 Additional Disclosure," pp. 1-2. 
*L Brands, "2018 Additional Disclosure," https://www.business-humanrights.org/sites/default/files/2018%20KTC%20Additional%20Disclosure_LBrands.pdf, p. 2. Accessed 1 September 2020.</t>
  </si>
  <si>
    <t xml:space="preserve">*L Brands, "Modern Slavery Transparency Statement," https://www.lb.com/responsibility/supply-chain/modern-slavery-transparency-statement. Accessed 1 September.
*L Brands, "Traceability and Risk Assessment," https://www.lb.com/responsibility/supply-chain/social-compliance-program/traceability-and-risk-assessment. Accessed 1 September 2020.
*L Brands (26 February 2021), "2021 Additional Disclosure," https://knowthechain.org/wp-content/uploads/2021-02-KnowTheChain-AF-Benchmark_Additional-Disclosure_L-Brands.pdf, p. 2.
(1) L Brands, "Factory List," https://www.lb.com/binaries/content/assets/pdfs/responsibility/supply-chain/factory-list-for-website_tier-1-la_dd-2020.08.27.pdf. Accessed 1 September 2020.
(2) "Traceability and Risk Assessment."
(4) *L Brands, "Factory List." Accessed 23 November 2020.
 *"2021 Additional Disclosure," p. 3. </t>
  </si>
  <si>
    <t>*Ralph Lauren, "Create Timeless Style," https://corporate.ralphlauren.com/citizenship-create-timeless-style. Accessed 21 October 2020. 
(1) Ralph Lauren, "2020 Global Citizenship &amp; Sustainability Report," https://corporate.ralphlauren.com/on/demandware.static/-/Sites-RalphLauren_Corporate-Library/default/dwd8688705/documents/2020_Global_Citizenship_Sustainability_Report.pdf, p. 35. 
(2)-(4) Ralph Lauren, "2018 Additional Disclosure," https://media.business-humanrights.org/media/documents/files/2018_KTC__Additional_Disclosure_Ralph_Lauren.pdf, pp. 3 and 6. 
(1)-(3) *Ralph Lauren (3 March 2021), "2021 Additional Disclosure," https://knowthechain.org/wp-content/uploads/2021-03-Disclosure-KnowTheChain-AF-Benchmark_Ralph-Lauren.pdf, p. 4. 
*Ralph Lauren (Published 30 July 2020, Updated 14 October 2020), "RALPH LAUREN STATEMENT ON XINJIANG", https://corporate.ralphlauren.com/pr_200730_StatementOnXinjiang.html.</t>
  </si>
  <si>
    <t xml:space="preserve">(1) *L Brands (26 February 2021), "2021 Additional Disclosure," https://knowthechain.org/wp-content/uploads/2021-02-KnowTheChain-AF-Benchmark_Additional-Disclosure_L-Brands.pdf, pp. 2-3.
*L Brands, "Traceability and Risk Assessment," https://www.lb.com/responsibility/supply-chain/social-compliance-program/traceability-and-risk-assessment. Accessed 1 September 2020.
*L Brands, "Worker Recruitment," https://www.lb.com/responsibility/supply-chain/social-compliance-program/worker-recruitment. Accessed 1 September 2020.
(2) *"Traceability and Risk Assessment."
*"Worker Recruitment."
</t>
  </si>
  <si>
    <r>
      <t xml:space="preserve">(1) PVH states that its risk assessment consists of its own supplier assessment program combined with “additional risk tools to further refine [its] risk analysis.” It states that it uses elevate to gain data from “their entire customer base, as well as risk indices across the broader industry.” It states that its work with ACT, the RLI and Better Work helps it to understand and better address risk. It states that "[s]pecifically, in relation to forced labor, PVH evaluates public indices on forced labor risk, analyzes [its] internal supply chain data, engages with [its] third-party audit partner, and consults with experts such as the Responsible Labor Initiative and Better Work." It states that its internal supply chain data goes beyond data from its assessments and includes an analysis of issues relating to forced labor, including concerns raised by NGOs, suppliers, and the media.
(2) PVH states that it has identified 12 countries at high-risk in relation to recruitment fees, document retention, and debt bondage and lists these countries. It also states that it is "a signatory to the Uzbek and Turkmenistan pledge due to the risk associated with sourcing from the region." It does not provide details of the forced labor risks identified in different tiers of its supply chains. 
</t>
    </r>
    <r>
      <rPr>
        <b/>
        <sz val="11"/>
        <rFont val="Calibri"/>
        <family val="2"/>
        <scheme val="minor"/>
      </rPr>
      <t>Uyghur forced labor</t>
    </r>
    <r>
      <rPr>
        <sz val="11"/>
        <rFont val="Calibri"/>
        <family val="2"/>
        <scheme val="minor"/>
      </rPr>
      <t>: The company’s statement on Xinjiang and commitment to stop sourcing finished garments, fabric, and raw materials from the region by 2021 is an implicit recognition of the forced labor risks in the region. It states that it is implementing enhanced due diligence efforts in China and elsewhere “with expert advice, such as the Center for Strategic and International Studies' forced labor "red flags."</t>
    </r>
  </si>
  <si>
    <t xml:space="preserve">(1) *PVH, "Our Approach to CR and Human Rights," https://responsibility.pvh.com/wp-content/uploads/2020/07/Approach-to-CR-and-Human-Rights.pdf, p. 3. 
*PVH (1 March 2021), "2021 Additional Disclosure," https://knowthechain.org/wp-content/uploads/2021-03-Disclosure_KnowTheChain-AF-Benchmark_PVH.pdf, p. 5. 
(2) PVH, "2018 Additional Disclosure,"
https://www.business-humanrights.org/sites/default/files/2018%20KTC%20Additional%20Disclosure_PVH.pdf, p. 3. Accessed 7 October 2020. 
*PVH, "Statement on Xinjiang," https://responsibility.pvh.com/wp-content/uploads/2020/08/PVH-Corp-Statement-on-Xinjiang-4.pdf. Accessed 6 October 2020. 
* "2021 Additional Disclosure," p. 5. </t>
  </si>
  <si>
    <t xml:space="preserve">
(1)-(2) *Ralph Lauren, "2018 Additional Disclosure," https://media.business-humanrights.org/media/documents/files/2018_KTC__Additional_Disclosure_Ralph_Lauren.pdf, p. 3. 
*Ralph Lauren (3 March 2021), "2021 Additional Disclosure," https://knowthechain.org/wp-content/uploads/2021-03-Disclosure-KnowTheChain-AF-Benchmark_Ralph-Lauren.pdf, pp. 4-5. </t>
  </si>
  <si>
    <t>(1) *L Brands, "Commitment and Governance," https://www.lb.com/responsibility/supply-chain/commitment-and-governance. Accessed 1 September 2020.
*L Brands, "Traceability and Risk Assessment," https://www.lb.com/responsibility/supply-chain/social-compliance-program/traceability-and-risk-assessment. Accessed 1 September 2020.
(2) *L Brands (26 February 2021), "2021 Additional Disclosure," https://knowthechain.org/wp-content/uploads/2021-02-KnowTheChain-AF-Benchmark_Additional-Disclosure_L-Brands.pdf, p. 3.
*L Brands, "Responsible Purchasing Practices," https://www.lb.com/responsibility/supply-chain/social-compliance-program. Accessed 1 September 2020. 
*L Brands, "Commitment and Governance," https://www.lb.com/responsibility/supply-chain/commitment-and-governance. Accessed 1 September 2020.</t>
  </si>
  <si>
    <r>
      <t xml:space="preserve">PVH incorporates a commitment to responsible sourcing into its supplier guidelines. 
(1) The company states that it uses cotton certified through the </t>
    </r>
    <r>
      <rPr>
        <b/>
        <sz val="11"/>
        <rFont val="Calibri"/>
        <family val="2"/>
        <scheme val="minor"/>
      </rPr>
      <t>Better Cotton Initiative</t>
    </r>
    <r>
      <rPr>
        <sz val="11"/>
        <rFont val="Calibri"/>
        <family val="2"/>
        <scheme val="minor"/>
      </rPr>
      <t xml:space="preserve"> (BCI), an ISEAL full member, which requires farms to adhere to a set of Principles and Standards including the promotion of decent work according to the ILO core conventions. However it does not disclose whether it sources 100% BCI certified cotton, or otherwise taking strong steps to address forced labor risks at the raw material level.
[It states that it has a target to sustainably source 100% of its cotton and viscose by 2025 and 100% of its polyester by 2030. It states that this will include "taking into account environmental and social considerations" and that sustainable cotton sources include Better Cotton which includes an assessment of forced labor. However, it does not disclose how the remainder of this target addresses forced labor risks at raw material level.]
PVH has joined the </t>
    </r>
    <r>
      <rPr>
        <b/>
        <sz val="11"/>
        <rFont val="Calibri"/>
        <family val="2"/>
        <scheme val="minor"/>
      </rPr>
      <t>Responsible Sourcing Network</t>
    </r>
    <r>
      <rPr>
        <sz val="11"/>
        <rFont val="Calibri"/>
        <family val="2"/>
        <scheme val="minor"/>
      </rPr>
      <t>'</t>
    </r>
    <r>
      <rPr>
        <b/>
        <sz val="11"/>
        <rFont val="Calibri"/>
        <family val="2"/>
        <scheme val="minor"/>
      </rPr>
      <t>s Pledge</t>
    </r>
    <r>
      <rPr>
        <sz val="11"/>
        <rFont val="Calibri"/>
        <family val="2"/>
        <scheme val="minor"/>
      </rPr>
      <t xml:space="preserve">, which includes a ban on sourcing cotton from </t>
    </r>
    <r>
      <rPr>
        <b/>
        <sz val="11"/>
        <rFont val="Calibri"/>
        <family val="2"/>
        <scheme val="minor"/>
      </rPr>
      <t xml:space="preserve">Uzbekistan </t>
    </r>
    <r>
      <rPr>
        <sz val="11"/>
        <rFont val="Calibri"/>
        <family val="2"/>
        <scheme val="minor"/>
      </rPr>
      <t>and</t>
    </r>
    <r>
      <rPr>
        <b/>
        <sz val="11"/>
        <rFont val="Calibri"/>
        <family val="2"/>
        <scheme val="minor"/>
      </rPr>
      <t xml:space="preserve"> Turkmenistan</t>
    </r>
    <r>
      <rPr>
        <sz val="11"/>
        <rFont val="Calibri"/>
        <family val="2"/>
        <scheme val="minor"/>
      </rPr>
      <t xml:space="preserve"> and a commitment to collaborating with stakeholders towards the elimination of forced labor in the sector. 
</t>
    </r>
    <r>
      <rPr>
        <b/>
        <sz val="11"/>
        <rFont val="Calibri"/>
        <family val="2"/>
        <scheme val="minor"/>
      </rPr>
      <t>Xinjiang</t>
    </r>
    <r>
      <rPr>
        <sz val="11"/>
        <rFont val="Calibri"/>
        <family val="2"/>
        <scheme val="minor"/>
      </rPr>
      <t xml:space="preserve">: It states that it commits to ending all business relationships with factories and mills producing garments or fabric, or use cotton grown in Xinjiang by May 2021. 
(2) PVH states that as part of its Forward Fashion program it “seeks to advance the payment of living wages by creating conditions for national living wage agreements through industry-wide collective bargaining, linked to PVH purchasing practices.” It states that it has a target to have 100% of its “key suppliers in two key production countries by 2025, and in four by 2030” to “proactively support industry-wide collective bargaining to achieve living wages.” It states that it uses wage data collected through supplier assessments and in addition, conducts an annual assessment of its top sourcing countries to analyze "1) whether PVH’s suppliers are complying with legally-mandated minimum wages; 2) how average wages paid by these suppliers compare to prevailing industry wage levels; and 3) how PVH and industry prevailing wages map against living wage benchmarks” for the purpose of improving its purchasing practices. It states that through </t>
    </r>
    <r>
      <rPr>
        <b/>
        <sz val="11"/>
        <rFont val="Calibri"/>
        <family val="2"/>
        <scheme val="minor"/>
      </rPr>
      <t>ACT</t>
    </r>
    <r>
      <rPr>
        <sz val="11"/>
        <rFont val="Calibri"/>
        <family val="2"/>
        <scheme val="minor"/>
      </rPr>
      <t xml:space="preserve"> it has made it has made “global purchasing practice commitments” in the areas of fair terms of payments, better planning and forecasting, training associates on responsible sourcing, and responsible exit strategies. 
It also states that it invited all first and second-tier suppliers to complete a </t>
    </r>
    <r>
      <rPr>
        <b/>
        <sz val="11"/>
        <rFont val="Calibri"/>
        <family val="2"/>
        <scheme val="minor"/>
      </rPr>
      <t>Better Buying</t>
    </r>
    <r>
      <rPr>
        <sz val="11"/>
        <rFont val="Calibri"/>
        <family val="2"/>
        <scheme val="minor"/>
      </rPr>
      <t xml:space="preserve"> survey and provide feedback on its purchasing practices. It further states that it plays an “active role in convening key stakeholders in Ethiopia, a key production country, to strategize about ways to promote  freedom of association, social dialogue and fair wages.”
The company takes part in the </t>
    </r>
    <r>
      <rPr>
        <b/>
        <sz val="11"/>
        <rFont val="Calibri"/>
        <family val="2"/>
        <scheme val="minor"/>
      </rPr>
      <t>Better Work</t>
    </r>
    <r>
      <rPr>
        <sz val="11"/>
        <rFont val="Calibri"/>
        <family val="2"/>
        <scheme val="minor"/>
      </rPr>
      <t xml:space="preserve"> [Cambodia and other countries] program and as such is required to refrain from terminating or reducing orders at non-compliant factories found (provided factories make sufficient progress) and to review internal buying practices that may impact compliance at supplier facilities.
It does not disclose further information. Further, it has extended its payment terms from 45 days to up to 90 days during the Covid-pandemic, and it may have requested retroactive discounts from suppliers.
[Covid-19 response: PVH states that it is “working closely with industry partners, governments, worker and employer representatives to find solutions for workers’ immediate needs, and to contribute to long term plans that can strengthen social protections in key garment exporting countries.” It states that it endorses the actions laid down in the COVID-19: Action in the Global Garment Industry published by The International Labour Organization (ILO), together with The International Organisation of Employers (IOE), the International Trade Union Confederation (ITUC) and IndustriALL Global Union. It states that it is paying suppliers for “all finished goods and goods in production, on payment terms agreed with suppliers.”]
(3) The company is also a member of </t>
    </r>
    <r>
      <rPr>
        <b/>
        <sz val="11"/>
        <rFont val="Calibri"/>
        <family val="2"/>
        <scheme val="minor"/>
      </rPr>
      <t>ACT</t>
    </r>
    <r>
      <rPr>
        <sz val="11"/>
        <rFont val="Calibri"/>
        <family val="2"/>
        <scheme val="minor"/>
      </rPr>
      <t xml:space="preserve">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PVH states it rewards those business partners that adopt and implement its standards and policies with continued business. It states that suppliers with a “gold” assessment rating are those that it deemed an “industry leader with a formal CR program and systems in place to self-manage environmental and social performance” and that it encourages additional business with these suppliers. It states that its business divisions are also encouraged to place business with those in the two next highest categories, “green” and “yellow”. However, it does not provide evidence of implementation, such as the percentage of companies that received longer contracts or more business due to stronger labor practices.
(4) The company discloses that its payment terms before the pandemic were 45 days, and that it has extended its payment terms to up to 90 days during the pandemic. It does not disclose a second data point.</t>
    </r>
  </si>
  <si>
    <r>
      <t xml:space="preserve">(1) *PVH, "SUPPLY CHAIN STANDARDS AND GUIDELINES FOR MEETING
PVH’S SHARED COMMITMENT," https://responsibility.pvh.com/wp-content/uploads/2020/08/PVH-CR-Supply-Chain-Guidelines.pdf, p. 18. Accessed 6 October 2020. 
*Responsible Sourcing Network, "Responsible Sourcing Network Pledge, " https://responsibility.pvh.com/wp-content/uploads/2019/07/statement-on-uzbek-cotton-and-textiles.pdf. Accessed 7 October 2020. </t>
    </r>
    <r>
      <rPr>
        <sz val="11"/>
        <color rgb="FFFF0000"/>
        <rFont val="Calibri"/>
        <family val="2"/>
        <scheme val="minor"/>
      </rPr>
      <t xml:space="preserve">
</t>
    </r>
    <r>
      <rPr>
        <sz val="11"/>
        <rFont val="Calibri"/>
        <family val="2"/>
        <scheme val="minor"/>
      </rPr>
      <t xml:space="preserve">*PVH, "2019 Corporate Responsibility Report," https://responsibility.pvh.com/wp-content/uploads/2020/07/PVH-2019-CR-Report.pdf, pp. 11 and 18. Accessed 7 October 2020.
*PVH (1 March 2021), "2021 Additional Disclosure," https://knowthechain.org/wp-content/uploads/2021-03-Disclosure_KnowTheChain-AF-Benchmark_PVH.pdf, p. 5. 
(2) *PVH, "Living Wage Strategy," https://responsibility.pvh.com/wp-content/uploads/2020/07/Living-Wage-Strategy.pdf, pp. 1-2. Accessed 6 October 2020. 
*PVH, "SUPPLY CHAIN STANDARDS AND GUIDELINES FOR MEETING
PVH’S SHARED COMMITMENT," https://responsibility.pvh.com/wp-content/uploads/2020/08/PVH-CR-Supply-Chain-Guidelines.pdf, p. 33. Accessed 6 October 2020. 
*"2019 Corporate Responsibility Report," p. 17.
*PVH, "PVH Corp. Statement on COVID-19 Supply Chain Impact," https://responsibility.pvh.com/wp-content/uploads/2020/06/PVH-Corp-Statement-on-COVID-19-Supply-Chain-Impact-1.pdf. Accessed 6 October 2020. 
* PVH, "Business and Human Rights Resource Center Tracker- PVH Corp.," https://media.business-humanrights.org/media/documents/PVH_COVID_questionnaire_response.pdf. Accessed 25 November 2020.
*"2021 Additional Disclosure," p. 5. </t>
    </r>
    <r>
      <rPr>
        <sz val="11"/>
        <color rgb="FF414042"/>
        <rFont val="Calibri"/>
        <family val="2"/>
        <scheme val="minor"/>
      </rPr>
      <t xml:space="preserve">
</t>
    </r>
    <r>
      <rPr>
        <sz val="11"/>
        <rFont val="Calibri"/>
        <family val="2"/>
        <scheme val="minor"/>
      </rPr>
      <t xml:space="preserve">(3) *PVH, "CA Transparency in Supply Chain and UK Modern Slavery Statement," https://www.pvh.com/ca-transparency-disclosure. Accessed 6 October 2020.
*PVH, "SUPPLY CHAIN STANDARDS AND GUIDELINES FOR MEETING
PVH’S SHARED COMMITMENT," https://responsibility.pvh.com/wp-content/uploads/2020/08/PVH-CR-Supply-Chain-Guidelines.pdf, pp. 24-25. Accessed 6 October 2020. 
*PVH, "Our Approach to CR and Human Rights," https://responsibility.pvh.com/wp-content/uploads/2020/07/Approach-to-CR-and-Human-Rights.pdf, p. 3. 
(4) * "Business and Human Rights Resource Center Tracker- PVH Corp." </t>
    </r>
  </si>
  <si>
    <r>
      <t xml:space="preserve">(1) PVH states that it monitors suppliers for compliance against “all of [its] CR requirements, including the prohibition against forced or involuntary labor, and address any identified risks or violations." It also states that it conducts pre-sourcing assessments of suppliers before they are permitted to produce products for the company. It further states that it “requires that all Level 1 factories undergo a PVH CR assessment and receive a written PVH CR Assessment Notification indicating that the factory is approved prior to any sampling or placement of Purchase Orders.” It states that it "expects all factories to engage in ongoing remediation and capability building efforts." PVH appears to report on aggregate results of audits but does not report on outcomes of its pre-sourcing assessments specifically, e.g. disclosing the number of suppliers rejected due to poor performance on forced labor risks. </t>
    </r>
    <r>
      <rPr>
        <sz val="11"/>
        <color rgb="FFFF0000"/>
        <rFont val="Calibri"/>
        <family val="2"/>
        <scheme val="minor"/>
      </rPr>
      <t xml:space="preserve">
</t>
    </r>
    <r>
      <rPr>
        <sz val="11"/>
        <rFont val="Calibri"/>
        <family val="2"/>
        <scheme val="minor"/>
      </rPr>
      <t xml:space="preserve">(2) The company states that it requires “any Level 1 factory involved in the making of PVH product be disclosed to PVH CR regardless of the brand or Business Division.” It further states that subcontracting without prior written consent is “strictly prohibited” and that it “expect[s] and require[s]” inform the company of the need to subcontract. In its guidance document for suppliers it also states that suppliers should “verify that approved subcontractors have written policies and procedures in place to prevent incidents of forced labor.” 
It states that to enforce its policy on unauthorized subcontracting it reviews this during supplier monitoring "and are also informed of violations by colleagues in the quality assurance department, brand protection departments, etc. if the issue occurs outside of a PVH CR assessment." It states that it "identified a trend of cases in Turkey related to unauthorized subcontracting" and that it made an effort to conduct traceability audits including field visits to suppliers and subcontractors "to assess the information provided by suppliers and compare the information with their production capacity in January 2020." It states that the suppliers in question were given warning letters and were required to work on corrective action plans to avoid the issue recurring. </t>
    </r>
  </si>
  <si>
    <t xml:space="preserve">(1) *PVH, "SUPPLY CHAIN STANDARDS AND GUIDELINES FOR MEETING
PVH’S SHARED COMMITMENT," https://responsibility.pvh.com/wp-content/uploads/2020/08/PVH-CR-Supply-Chain-Guidelines.pdf, pp. 19 and 21. 
*PVH, "CA Transparency in Supply Chain and UK Modern Slavery Statement," https://www.pvh.com/ca-transparency-disclosure. Accessed 6 October 2020.
*PVH, "2019 Corporate Responsibility Report," https://responsibility.pvh.com/wp-content/uploads/2020/07/PVH-2019-CR-Report.pdf, pp. 16 and 33. Accessed 7 October 2020.
(2) *"SUPPLY CHAIN STANDARDS AND GUIDELINES FOR MEETING
PVH’S SHARED COMMITMENT," pp. 21, 35 and 56. 
*PVH (1 March 2021), "2021 Additional Disclosure," https://knowthechain.org/wp-content/uploads/2021-03-Disclosure_KnowTheChain-AF-Benchmark_PVH.pdf, p. 6. </t>
  </si>
  <si>
    <t xml:space="preserve">(1) PVH (1 March 2021), "2021 Additional Disclosure," https://knowthechain.org/wp-content/uploads/2021-03-Disclosure_KnowTheChain-AF-Benchmark_PVH.pdf, pp. 6-7. </t>
  </si>
  <si>
    <t>L Brands (26 February 2021), "2021 Additional Disclosure," https://knowthechain.org/wp-content/uploads/2021-02-KnowTheChain-AF-Benchmark_Additional-Disclosure_L-Brands.pdf, p. 8.
(1)-(3) *L Brands, "Worker Recruitment," https://www.lb.com/responsibility/supply-chain/social-compliance-program/worker-recruitment. Accessed 1 September 2020.
*L Brands, "Commitment and Governance," https://www.lb.com/responsibility/supply-chain/commitment-and-governance. Accessed 12 March 2021.</t>
  </si>
  <si>
    <t xml:space="preserve">(1) PVH (2-1-2019), "SUPPLY CHAIN STANDARDS AND GUIDELINES FOR MEETING PVH’S SHARED COMMITMENT," https://responsibility.pvh.com/wp-content/uploads/2020/08/PVH-CR-Supply-Chain-Guidelines.pdf, p. 56.
(2) *"SUPPLY CHAIN STANDARDS AND GUIDELINES FOR MEETING PVH’S SHARED COMMITMENT," p. 125.
*PVH (1 March 2021), "2021 Additional Disclosure," https://knowthechain.org/wp-content/uploads/2021-03-Disclosure_KnowTheChain-AF-Benchmark_PVH.pdf, p. 7. 
(3) *"SUPPLY CHAIN STANDARDS AND GUIDELINES FOR MEETING PVH’S SHARED COMMITMENT," p. 55. 
*"2021 Additional Disclosure," pp. 7-8. </t>
  </si>
  <si>
    <r>
      <t xml:space="preserve">(1) Ralph Lauren discloses “Foreign Migrant Worker Standards" which instructs suppliers to “minimize the use of recruitment agents.” It states that “[w]hen hiring foreign migrant workers, the factory shall only use agents that are legally licensed and recruit workers ethically as laid out in these standards.” It states that their use should be minimized in both sending and receiving countries and workers should be </t>
    </r>
    <r>
      <rPr>
        <b/>
        <sz val="11"/>
        <rFont val="Calibri"/>
        <family val="2"/>
        <scheme val="minor"/>
      </rPr>
      <t xml:space="preserve">hired directly </t>
    </r>
    <r>
      <rPr>
        <sz val="11"/>
        <rFont val="Calibri"/>
        <family val="2"/>
        <scheme val="minor"/>
      </rPr>
      <t>where possible. It also states that “wages and additional forms of compensation must be released to workers directly.” However it does not require direct employment.
(2) It states that suppliers "shall ensure that any agents it uses conform to the foreign migrant worker standards through background checks, due diligence monitoring, service agreements, and regular compliance auditing efforts." The foreign migrant worker standards prohibit forced labor, discrimination, freedom of association and collective bargaining but do not address child labor.
It states that suppliers should have legally binding agreements with labor agents acting on its behalf that “reflect key components of the Ralph Lauren foreign migrant workers standards, specifically: non-discrimination in hiring; no fees charged; a prohibition on the use of sub-agents; provision of a pre-departure briefing to workers; requirements for contracts (including explicit prohibitions against contract substitution); onsite management of workers; and the factory’s right to audit the agent.” 
(3) Not disclosed.</t>
    </r>
  </si>
  <si>
    <t>L Brands (26 February 2021), "2021 Additional Disclosure," https://knowthechain.org/wp-content/uploads/2021-02-KnowTheChain-AF-Benchmark_Additional-Disclosure_L-Brands.pdf, pp. 7-8.
(1)-(2) *L Brands, "Worker Recruitment," https://www.lb.com/responsibility/supply-chain/social-compliance-program/worker-recruitment. Accessed 1 September 2020.
*L Brands, "Commitment and Governance," https://www.lb.com/responsibility/supply-chain/commitment-and-governance. Accessed 12 March 2021.</t>
  </si>
  <si>
    <r>
      <t xml:space="preserve">(1) PVH states in its accompanying supplier guidelines that if a worker is required to pay recruitment fees, the supplier should reimburse any fees paid as soon as possible but no later than 90 days after employment commences. It also states that it signed the American Apparel and Footwear Association and Fair Labor Association’s Commitment to Responsible Recruitment. It further states that as part of its “[Corporate Responsibility] assessment tool” it includes a number of forced labor indicators including one that relates to recruitment fees. It states that it “recognized the need to conduct a deeper dive on this issue in countries of high-risk, offer further training to [its] business partners, and augment [its] Migrant Labor Policy to provide further clarification on the definition of recruitment fees, as well as guidance on how to effectively implement management systems to ensure compliance.”
(2) </t>
    </r>
    <r>
      <rPr>
        <u/>
        <sz val="11"/>
        <rFont val="Calibri"/>
        <family val="2"/>
        <scheme val="minor"/>
      </rPr>
      <t>Prevention</t>
    </r>
    <r>
      <rPr>
        <sz val="11"/>
        <rFont val="Calibri"/>
        <family val="2"/>
        <scheme val="minor"/>
      </rPr>
      <t xml:space="preserve">: As above, it states that any fees paid should be reimbursed to workers within 90 days. Its guidance document also states that suppliers should “provide training to management and workers on policies and procedure regarding the use of Forced Labor[,]” to “verify that workers hired through a labor broker have not paid any recruitment fee or deposit”, and to require labor brokers to provide copies of the labor contract, signed and verified by the worker. 
</t>
    </r>
    <r>
      <rPr>
        <u/>
        <sz val="11"/>
        <rFont val="Calibri"/>
        <family val="2"/>
        <scheme val="minor"/>
      </rPr>
      <t>Remediation</t>
    </r>
    <r>
      <rPr>
        <sz val="11"/>
        <rFont val="Calibri"/>
        <family val="2"/>
        <scheme val="minor"/>
      </rPr>
      <t>: It discloses an example of a case involving a supplier in Thailand in relation to which it found that "112 Burmese migrant workers had paid recruitment fees amounting to a total reimbursement of $22,900." It states that fees related to visas, health checks, and work permits. It states that "the supplier took immediate action, interviewed all workers, and paid back in full the fees to the migrant workers, and evidence of payment was submitted to PVH." It states that the supplier changed its onboarding process to include interviewing migrant workers and to introduce training to determine whether fees had been paid. [Also see 7.2]</t>
    </r>
  </si>
  <si>
    <t xml:space="preserve">(1) *PVH, "SUPPLY CHAIN STANDARDS AND GUIDELINES FOR MEETING
PVH’S SHARED COMMITMENT," https://responsibility.pvh.com/wp-content/uploads/2020/08/PVH-CR-Supply-Chain-Guidelines.pdf, p. 133.
*PVH, "2019 Corporate Responsibility Report," https://responsibility.pvh.com/wp-content/uploads/2020/07/PVH-2019-CR-Report.pdf, p. 11. Accessed 7 October 2020.
*PVH, "Our Approach to CR and Human Rights," https://responsibility.pvh.com/wp-content/uploads/2020/07/Approach-to-CR-and-Human-Rights.pdf, p. 4. 
(2) *"SUPPLY CHAIN STANDARDS AND GUIDELINES FOR MEETING
PVH’S SHARED COMMITMENT," p. 55.
*PVH (1 March 2021), "2021 Additional Disclosure," https://knowthechain.org/wp-content/uploads/2021-03-Disclosure_KnowTheChain-AF-Benchmark_PVH.pdf, p. 8. </t>
  </si>
  <si>
    <t>*Ralph Lauren (3 March 2021), "2021 Additional Disclosure," https://knowthechain.org/wp-content/uploads/2021-03-Disclosure-KnowTheChain-AF-Benchmark_Ralph-Lauren.pdf, pp. 3 and 6. 
(1) *Ralph Lauren (March 2020), "Operating Standards," https://corporate.ralphlauren.com/operating-guidelines. Accessed 20 October 2020. 
*Ralph Lauren (March 2019), "Ralph Lauren Foreign Migrant Worker Standards," https://corporate.ralphlauren.com/on/demandware.static/-/Sites-RalphLauren_Corporate-Library/default/dw6daf2686/documents/RL_Foreign_Migrant_Worker_Policy.pdf, pp. 7 and 9. 
(2) Ralph Lauren, "2020 Global Citizenship &amp; Sustainability Report," https://corporate.ralphlauren.com/on/demandware.static/-/Sites-RalphLauren_Corporate-Library/default/dwd8688705/documents/2020_Global_Citizenship_Sustainability_Report.pdf, p. 37.</t>
  </si>
  <si>
    <t>(1) Not disclosed. The company states that it closely monitors suppliers that employ migrant labor according to the International Labour Organization’s handbook on Combatting Forced Labour, and that it reserves the right to audit recruitment agencies. However, it does not disclose evidence that such audits have taken place.
(2) Not disclosed. It states that it requires that workers are "hired through ethically compliant recruitment agencies and must have a formal policy and due-diligence process in place for vetting recruitment agencies they use." However, it does not disclose this as part of a formal policy. (Also see 4.2)</t>
  </si>
  <si>
    <t xml:space="preserve">(1) It states that suppliers are required to carry out due diligence to ensure that labor agents are legally registered and permitted to recruit workers. It states, “[b]efore accepting the services of an agent, the agent must undergo a background check and due diligence monitoring to determine that the agent and any sending country counterpart agents it may use will recruit foreign workers in a legal and ethical manner that meet the requirements of these standards.” It further states that suppliers should have legally binding agreements with labor agents acting on its behalf that “reflect key components of the Ralph Lauren foreign migrant workers standards, specifically: non-discrimination in hiring; no fees charged; a prohibition on the use of sub-agents; provision of a pre-departure briefing to workers; requirements for contracts (including explicit prohibitions against contract substitution); onsite management of workers; and the factory’s right to audit the agent.” It also states that suppliers should monitor agents at least annually to ensure that workers are recruited ethically. However, it does not report evidence that audits of agencies have been undertaken such as the number of percentage of agencies monitored. 
(2) Not disclosed. It states that it endorsed the American Apparel &amp; Footwear Association and Fair Labor Association Commitment to Responsible Recruitment and that its suppliers in Jordan are part of the Better Work program which includes an assessment of labor practices. However it does not disclose details of active engagement on ethical recruitment. </t>
  </si>
  <si>
    <t xml:space="preserve">(1) Ralph Lauren (March 2019), "Ralph Lauren Foreign Migrant Worker Standards," https://corporate.ralphlauren.com/on/demandware.static/-/Sites-RalphLauren_Corporate-Library/default/dw6daf2686/documents/RL_Foreign_Migrant_Worker_Policy.pdf, pp. 3-4. 
(2) Ralph Lauren (3 March 2021), "2021 Additional Disclosure," https://knowthechain.org/wp-content/uploads/2021-03-Disclosure-KnowTheChain-AF-Benchmark_Ralph-Lauren.pdf, p. 7. </t>
  </si>
  <si>
    <t>L Brands states that it has signed the Dhaka Principles on Migration with Dignity.
(1) Not disclosed. It states that "the terms and conditions of employment should be through written contracts and should be clear, transparent, and in a language that the worker can understand." However it does not disclose this as part of a formal policy, nor does it disclose how this policy is implemented in practice.
(2) The company states that it has a foreign migrant worker policy and that factories employing foreign migrant workers are monitored to ensure that there are no violations relating to forced labor and that workers have freedom of movement. It states that "[w]orkers must retain control of their personal and travel documents such as passports and employment contracts." 
It states that in 2019 it carried out 15 unannounced foreign migrant worker risk assessments in Jordan, Korea, Malaysia, Taiwan and Thailand and reports that workers in all facilities retained possession of their identity documents, “had freedom of movement and did not pay for their employment, consistent with L Brands’ Employer Pays Principle.” It states that this process included worker interviews to ensure that they were not paying recruitment or other fees. [See also 2.2(1)].  
(3) Not disclosed.</t>
  </si>
  <si>
    <t>L Brands (26 February 2021), "2021 Additional Disclosure," https://knowthechain.org/wp-content/uploads/2021-02-KnowTheChain-AF-Benchmark_Additional-Disclosure_L-Brands.pdf, pp. 7-8.
(1) L Brands, "Worker Recruitment," https://www.lb.com/responsibility/supply-chain/social-compliance-program/worker-recruitment. Accessed 11 March 2021.
(2) *L Brands, "Commitment and Governance," https://www.lb.com/responsibility/supply-chain/commitment-and-governance. Accessed 1 September 2020. 
*"Worker Recruitment."</t>
  </si>
  <si>
    <t xml:space="preserve">(1) PVH, "SUPPLY CHAIN STANDARDS AND GUIDELINES FOR MEETING
PVH’S SHARED COMMITMENT," https://responsibility.pvh.com/wp-content/uploads/2020/08/PVH-CR-Supply-Chain-Guidelines.pdf, pp. 125, 128 and 130. Accessed 6 October 2020. 
(2) *PVH, "SUPPLY CHAIN STANDARDS AND GUIDELINES FOR MEETING
PVH’S SHARED COMMITMENT," pp. 56 and 130. 
*PVH (1 March 2021), "2021 Additional Disclosure," https://knowthechain.org/wp-content/uploads/2021-03-Disclosure_KnowTheChain-AF-Benchmark_PVH.pdf, p. 9. 
(3) *PVH, "SUPPLY CHAIN STANDARDS AND GUIDELINES FOR MEETING
PVH’S SHARED COMMITMENT," p. 56.
*"2021 Additional Disclosure," pp. 9-10. </t>
  </si>
  <si>
    <t xml:space="preserve">*Ralph Lauren (3 March 2021), "2021 Additional Disclosure," https://knowthechain.org/wp-content/uploads/2021-03-Disclosure-KnowTheChain-AF-Benchmark_Ralph-Lauren.pdf, p. 3. 
(1) *Ralph Lauren (March 2020), "Operating Standards," https://corporate.ralphlauren.com/operating-guidelines. Accessed 20 October 2020. 
*Ralph Lauren (March 2019), "Ralph Lauren Foreign Migrant Worker Standards," https://corporate.ralphlauren.com/on/demandware.static/-/Sites-RalphLauren_Corporate-Library/default/dw6daf2686/documents/RL_Foreign_Migrant_Worker_Policy.pdf, pp. 3-5. 
(2) "Ralph Lauren Foreign Migrant Worker Standards," pp. 3 and 6.
(3) "2021 Additional Disclosure," p. 8. </t>
  </si>
  <si>
    <t>(1) L Brands (26 February 2021), "2021 Additional Disclosure," https://knowthechain.org/wp-content/uploads/2021-02-KnowTheChain-AF-Benchmark_Additional-Disclosure_L-Brands.pdf, p. 12.
(1)-(2) L Brands, "Worker Recruitment," https://www.lb.com/responsibility/supply-chain/social-compliance-program/worker-recruitment. Accessed 1 September 2020.</t>
  </si>
  <si>
    <t xml:space="preserve">(1) PVH, "SUPPLY CHAIN STANDARDS AND GUIDELINES FOR MEETING
PVH’S SHARED COMMITMENT," https://responsibility.pvh.com/wp-content/uploads/2020/08/PVH-CR-Supply-Chain-Guidelines.pdf, p. 18.
(2) *"SUPPLY CHAIN STANDARDS AND GUIDELINES FOR MEETING
PVH’S SHARED COMMITMENT," pp. 57 and 156.  
*PVH, "Moving beyond audits to empowerment," https://responsibility.pvh.com/stories/moving-beyond-audits-to-empowerment/. Accessed 8 October 2020.
*PVH (10 May 2019), "PVH response", https://www.business-humanrights.org/en/latest-news/pvhs-response/.
*PVH (1 March 2021), "2021 Additional Disclosure," https://knowthechain.org/wp-content/uploads/2021-03-Disclosure_KnowTheChain-AF-Benchmark_PVH.pdf, p. 10. 
(3) "2021 Additional Disclosure," p. 10. </t>
  </si>
  <si>
    <t xml:space="preserve">(1) It states that its supplier code of conduct is available in 42 languages and that it requires that they “be displayed prominently in factory areas where workers congregate and in the languages understood by the workers.” It states that “[f]oreign migrant workers should be provided with a handbook detailing factory policies, the working rules, discipline policy, grievance mechanisms, protections for foreign migrant workers, and termination procedures, among other necessary and helpful items” and that it should be translated into their native languages. It also states that “[f]oreign migrant workers shall be informed of their legal rights to freedom of association and collective bargaining in onboarding training, verbal communication and in written materials such as the worker handbook and prominent postings.” (also see 4.4.1) 
(2) Ralph Lauren states that it works with Herproject in Bangladesh on its Herhealth program in five supplier factories and that it will expand its engagement to Cambodia next year. Ralph Lauren states that it partnered with the International Finance Corporation on their Gender Equality and Returns Program (GEAR) which it states “advances women from basic factory worker roles by training them in people management and technical skills.” 
It does not disclose educating supply chain workers on labor rights however. It also states that it is “coordinating with factories to improve the overall well-being and career progression of workers through [its] Better Life programs” and that it aims to make these programs available to 250,000 workers in its supply chains by 2030. It states that it "focused [its] efforts on training and education for managers and workers" and "leveraged partnerships with local experts, such as [Better Work]." However, it does not disclose detail on engagements that involve worker education on labor rights.
It states that it gathers feedback from workers for its wage management strategy but does not disclose engagement in terms of educating workers on wages in this regard.
(3)-(4) Not disclosed. </t>
  </si>
  <si>
    <t xml:space="preserve">(1) *Ralph Lauren, "2020 Global Citizenship &amp; Sustainability Report," https://corporate.ralphlauren.com/on/demandware.static/-/Sites-RalphLauren_Corporate-Library/default/dwd8688705/documents/2020_Global_Citizenship_Sustainability_Report.pdf, p. 36.
*Ralph Lauren (March 2019), "Ralph Lauren Foreign Migrant Worker Standards," https://corporate.ralphlauren.com/on/demandware.static/-/Sites-RalphLauren_Corporate-Library/default/dw6daf2686/documents/RL_Foreign_Migrant_Worker_Policy.pdf, pp. 10-11. 
(2) *Ralph Lauren, "Champion Better Lives," https://corporate.ralphlauren.com/citizenship-champion-better-lives. Accessed 22 October 2020. 
*Ralph Lauren (3 March 2021), "2021 Additional Disclosure," https://knowthechain.org/wp-content/uploads/2021-03-Disclosure-KnowTheChain-AF-Benchmark_Ralph-Lauren.pdf, p. 8. </t>
  </si>
  <si>
    <t xml:space="preserve">(1)-(2) PVH, "Our Approach to CR and Human Rights," https://responsibility.pvh.com/wp-content/uploads/2020/07/Approach-to-CR-and-Human-Rights.pdf, pp. 3 and 5. 
(3) PVH, "Moving beyond audits to empowerment," https://responsibility.pvh.com/stories/moving-beyond-audits-to-empowerment/. Accessed 8 October 2020. 
(4) *"Our Approach to CR and Human Rights," p. 5. 
*PVH (1 March 2021), "2021 Additional Disclosure," https://knowthechain.org/wp-content/uploads/2021-03-Disclosure_KnowTheChain-AF-Benchmark_PVH.pdf, p. 11. </t>
  </si>
  <si>
    <t xml:space="preserve">(1)-(3) Ralph Lauren, "2018 Additional Disclosure," https://media.business-humanrights.org/media/documents/files/2018_KTC__Additional_Disclosure_Ralph_Lauren.pdf, p. 6. 
*Ralph Lauren (3 March 2021), "2021 Additional Disclosure," https://knowthechain.org/wp-content/uploads/2021-03-Disclosure-KnowTheChain-AF-Benchmark_Ralph-Lauren.pdf, pp. 8-9. </t>
  </si>
  <si>
    <t xml:space="preserve">(1) PVH, "Our Approach to CR and Human Rights," https://responsibility.pvh.com/wp-content/uploads/2020/07/Approach-to-CR-and-Human-Rights.pdf, p. 6. Accessed 8 October 2020. 
(2) "Our Approach to CR and Human Rights," p. 6. 
 PVH, "SUPPLY CHAIN STANDARDS AND GUIDELINES FOR MEETING
PVH’S SHARED COMMITMENT," https://responsibility.pvh.com/wp-content/uploads/2020/08/PVH-CR-Supply-Chain-Guidelines.pdf, p. 40. Accessed 6 October 2020. 
(3) PVH (1 March 2021), "2021 Additional Disclosure," https://knowthechain.org/wp-content/uploads/2021-03-Disclosure_KnowTheChain-AF-Benchmark_PVH.pdf, p. 12.
(4) PVH, "2019 Corporate Responsibility Report," https://responsibility.pvh.com/wp-content/uploads/2020/07/PVH-2019-CR-Report.pdf, p. 39. Accessed 7 October 2020.
(5) *"2021 Additional Disclosure," p. 13. 
*"2019 Corporate Responsibility Report," p. 39. </t>
  </si>
  <si>
    <t>(1) Ralph Lauren states that “[s]uppliers shall provide their employees with an effective grievance mechanism to report workplace concerns or violations of these Standards to management confidentially and anonymously, without the fear of retaliation.” It also states in relation to migrant workers that “[t]he factory shall ensure that a mechanism is in place to receive and manage grievances from workers regarding their recruitment, employment, living conditions, and rights and well-being” and that this should “enable workers to submit grievances confidentially, in their own native language, and with a clear understanding that they are protected from retaliation.” It states that grievances should be “accompanied by proper follow-up; workers shall receive responses to their grievance within a reasonable timeframe.”
It is not disclose a grievance mechanism available to other relevant stakeholders such as labor NGOs or worker organisations, but mentions that such these parties could contact the company through the general contact information on its website. 
(2) It states that suppliers will “will maintain policies, systems, processes and training for grievance procedures and tracking to ensure a timely response to the employee that will also be subject to on-going review by RLC and third- party auditors.”
[It states in its 2018 Additional Disclosure that its new version of its Operating Guideline posters (available in 40 languages) "will include" the hotline number. Suppliers are required to post these in places accessible to factory workers. It is not clear that this is implemented yet as it is not included in the supplier code itself.]
(3) Not disclosed. 
(4) Not disclosed. It states that training on its grievance mechanism involved worker representatives and union representatives "where applicable." However it does not disclose how they are engaged in the design or performance of the mechanism.
(5) Not disclosed.</t>
  </si>
  <si>
    <t xml:space="preserve">(1)-(2) *Ralph Lauren (March 2020), "Operating Standards," https://corporate.ralphlauren.com/operating-guidelines. Accessed 20 October 2020. 
*Ralph Lauren (March 2019), "Ralph Lauren Foreign Migrant Worker Standards," https://corporate.ralphlauren.com/on/demandware.static/-/Sites-RalphLauren_Corporate-Library/default/dw6daf2686/documents/RL_Foreign_Migrant_Worker_Policy.pdf, p. 10.
*Ralph Lauren, "2018 Additional Disclosure," https://media.business-humanrights.org/media/documents/files/2018_KTC__Additional_Disclosure_Ralph_Lauren.pdf, p. 7.
(4) *Ralph Lauren (3 March 2021), "2021 Additional Disclosure," https://knowthechain.org/wp-content/uploads/2021-03-Disclosure-KnowTheChain-AF-Benchmark_Ralph-Lauren.pdf, p. 9. </t>
  </si>
  <si>
    <t>PVH states that it implemented a “social and labor convergence program assessment with 99 facilities across India, China and Sri Lanka” and that it has a “goal of 100% adoption by the end of 2022.” It states that this functions as an industry-wide tool to collect and share data on social audits to alleviate audit fatigue for suppliers. PVH states that its new workplace cooperation program has shifted the role of its internal monitoring employees from auditors to "trusted advisors." 
(1) PVH states that “audits are usually scheduled in advance with the suppliers in order to foster a relationship of trust and cooperation but unannounced audits are conducted as necessary.” It states that it conducted four unannounced audits in 2019 and 2020.
(2) PVH states that its monitoring includes a review of "key documents related to human resources, factory regulations, wages, hours, benefits, health and safety and environmental practices..."
(3) The company states that it includes worker interviews as part of its supplier monitoring process and that it "leverage[s] multiple techniques, including but not limited to offsite interviews with workers."
(4) PVH states that it “uses a factory’s ‘boundary line’ to determine the physical scope of an Assessment” so that “any building physically located on the premises and under the business license will receive an Assessment.” It states that where there “multiple buildings on the same compound, the Assessment will include any shared/common areas such as food service areas, childcare facilities, health clinics, dormitories, chemical storage areas, waste disposal areas, generator rooms...”
(5) It states that it monitors "strategic raw materials suppliers" as well as finished goods suppliers. and that it "continue[s] to expand the scope of [its] assessment program to include additional Level 2 suppliers, specifically strategic mills and other wet processing units (laundries and dye houses), and assessing key trim suppliers." It states that it is prioritizing high risk regions including China.</t>
  </si>
  <si>
    <t>*PVH, "2019 Corporate Responsibility Report," https://responsibility.pvh.com/wp-content/uploads/2020/07/PVH-2019-CR-Report.pdf, p. 11. Accessed 7 October 2020.
*PVH, "Moving beyond audits to empowerment," https://responsibility.pvh.com/stories/moving-beyond-audits-to-empowerment/. Accessed 8 October 2020. 
(1) and (3) *PVH, "CA Transparency in Supply Chain and UK Modern Slavery Statement," https://www.pvh.com/ca-transparency-disclosure. Accessed 6 October 2020.
*PVH (1 March 2021), "2021 Additional Disclosure," https://knowthechain.org/wp-content/uploads/2021-03-Disclosure_KnowTheChain-AF-Benchmark_PVH.pdf, p. 13.
(2) *PVH, "2018 Additional Disclosure,"
https://www.business-humanrights.org/sites/default/files/2018%20KTC%20Additional%20Disclosure_PVH.pdf, p. 11. Accessed 7 October 2020. 
*PVH, "SUPPLY CHAIN STANDARDS AND GUIDELINES FOR MEETING
PVH’S SHARED COMMITMENT," https://responsibility.pvh.com/wp-content/uploads/2020/08/PVH-CR-Supply-Chain-Guidelines.pdf, p. 33. Accessed 6 October 2020. 
(4) "SUPPLY CHAIN STANDARDS AND GUIDELINES FOR MEETING
PVH’S SHARED COMMITMENT," p. 23.
(5) *PVH, "Our Approach to CR and Human Rights," https://responsibility.pvh.com/wp-content/uploads/2020/07/Approach-to-CR-and-Human-Rights.pdf, p. 2. Accessed 8 October 2020. 
*"2021 Additional Disclosure," p. 4.</t>
  </si>
  <si>
    <t>(1) Ralph Lauren, "2020 Global Citizenship &amp; Sustainability Report," https://corporate.ralphlauren.com/on/demandware.static/-/Sites-RalphLauren_Corporate-Library/default/dwd8688705/documents/2020_Global_Citizenship_Sustainability_Report.pdf, p. 39. 
(2) Ralph Lauren (3 March 2021), "2021 Additional Disclosure," https://knowthechain.org/wp-content/uploads/2021-03-Disclosure-KnowTheChain-AF-Benchmark_Ralph-Lauren.pdf, p. 10. 
(3) Ralph Lauren, "2018 Additional Disclosure," https://media.business-humanrights.org/media/documents/files/2018_KTC__Additional_Disclosure_Ralph_Lauren.pdf, pp. 5 and 7.
(5) *Ralph Lauren (March 2020), "Operating Standards," https://corporate.ralphlauren.com/operating-guidelines. Accessed 20 October 2020. 
"2020 Global Citizenship &amp; Sustainability Report," pp. 38 and 40.</t>
  </si>
  <si>
    <t>(1) It states that it conducts “an annual audit for all in-scope factories.” It states that its auditing system includes auditing “at least 90 percent of its in-scope factories annually and exceeded this goal in 2016, 2017 and 2018 by successfully auditing greater than 95 percent.” (The following products/suppliers are considered in-scope: "all products sold in stores, including those that are promotional; non-merchandise items such as gift bags, boxes, price tickets and hangtags store fixtures; components for core branded products that are produced by key tier 2 and tier 3 facilities.")
(2) It states that 20% of these supplier factories are selected to undergo a more intense, unannounced audit.
(3) Not disclosed.
(4) L Brands states auditors "must have more than 3+ years’ experience conducting audits before employment consideration. Newly hired auditors are trained by senior staff, shadowing a more experienced auditor under constant supervision until leadership is confident of the auditor’s abilities. The audit team stays informed about emerging issues and best practices through weekly case study and experience sharing with the larger audit team, association with third-party audit and consulting companies and membership with industry groups that host conferences, webinars and issue white-papers for continuous learning." It states that its internal auditors are trained on the ILO core labor standards and forced labor risks when they start working. 
L Brands states that its auditors are "trained on labor standards and ILO forced labor indicators when they start working. They also receive video training focused on forced labor and foreign migrant workers with an online assessment test." It states that "local offices hold regular meetings and trainings on labor standards and ILO forced labor indicators."
[It discloses it will utilize third-party auditors who speak the local language in higher risk factories, such as those employing foreign migrant workers.]
(5) It states that in 2019 over “18,937 labor standards and workplace conditions audit findings were evaluated across [its] supply chain through [its] standard auditing process, and approximately 9.5 percent of those findings required corrective action.” It states that less than one per cent of these were considered major violations and that the majority that were, were related to the use of unauthorized subcontracting.</t>
  </si>
  <si>
    <t>(1)-(5) L Brands, "Monitoring," https://www.lb.com/responsibility/supply-chain/social-compliance-program/monitoring. Accessed 1 September 2020.
(4) *L Brands, "2018 Additional Disclosure," https://media.business-humanrights.org/media/documents/files/2018_KTC_Additional_Disclosure_LBrands.pdf, p. 4.  
*L Brands (26 February 2021), "2021 Additional Disclosure," https://knowthechain.org/wp-content/uploads/2021-02-KnowTheChain-AF-Benchmark_Additional-Disclosure_L-Brands.pdf, p. 13.</t>
  </si>
  <si>
    <t xml:space="preserve">(1) PVH discloses that for 2017 over 90% of its suppliers were assessed.
(2) Not disclosed. 
(3) Not disclosed. PVH states that "in order to ensure a representative sample of workers are interviewed, PVH’s assessment protocol includes thresholds for number of workers interviewed based on factory size." However, it does not disclose details of this threshold.
(4) It states that it has its own quality assurance program for auditors for which they are trained and evaluated through shadow audits across a range of key performance indicators and that assessment reports are reviewed. It states that its "Assessor Guidelines state that assessors are expected to possess knowledge of international standards, the UN Universal Declaration of Human Rights, ILO Core Conventions, and local labor laws." It discloses that they also state that assessors are fluent in the local language and familiar with the local legal and cultural context.
(5) PVH states that for 2020 there were no findings of forced labor, child labor, and document retention. It states that there were two findings on freedom of movement, one of which was fully remediated, and three findings on wage deductions, two of which have been fully remediated.
[PVH states that "94% of suppliers scored a yellow rating or higher (meeting or exceeding [its] expectations) on [its] social assessment." It discloses the percentage of suppliers included in a number of performance bands which it provides a brief description of, e.g. ". “Green” and “Yellow” ratings indicate that the supplier exceeds or meets code of conduct standards." However it does not provide detail regarding any violations revealed.]
</t>
  </si>
  <si>
    <t>(1) *PVH, "2018 Additional Disclosure,"
https://www.business-humanrights.org/sites/default/files/2018%20KTC%20Additional%20Disclosure_PVH.pdf, p. 11. Accessed 7 October 2020. 
(3) PVH (1 March 2021), "2021 Additional Disclosure," https://knowthechain.org/wp-content/uploads/2021-03-Disclosure_KnowTheChain-AF-Benchmark_PVH.pdf, p. 13.
(4) "2018 Additional Disclosure," p. 12. 
(5)*"2021 Additional Disclosure," p. 14. 
*PVH, "2019 Corporate Responsibility Report," https://responsibility.pvh.com/wp-content/uploads/2020/07/PVH-2019-CR-Report.pdf, pp. 16 and 33. Accessed 7 October 2020.</t>
  </si>
  <si>
    <t>(1) Ralph Lauren states that 75% of supplier factories were audited in 2020. 
(2) It states that in 2019 71% of audits were fully unannounced.
(3) It states the percentage of workers interviewed during each audit is based on the size of the factory, and should be 5% or more, i.e.: 25 interviews at a factory with 500 workers.
(4) It states that it monitors compliance with its Operating Standards through independent third-party audits and along with those carried out in-house and assessments by Better Work. It states that it "leverage[s] e local third-party experts who speak the native language of the workers in the factory" and engages translators where necessary.
(5) It states that less than 1% of audit findings related to zero-tolerance issues, making up 34 out of 4,501 findings in total. It states that “ten suppliers were deactivated due to their inability to remediate zero-tolerance or other Operating Standards requirements.” It discloses a chart with the percentage of non-compliances in a number of categories including health and safety, legal and ethical standards, wages and benefits, and working hours.</t>
  </si>
  <si>
    <t xml:space="preserve">(1)-(2) and (5) Ralph Lauren, "2020 Global Citizenship &amp; Sustainability Report," https://corporate.ralphlauren.com/on/demandware.static/-/Sites-RalphLauren_Corporate-Library/default/dwd8688705/documents/2020_Global_Citizenship_Sustainability_Report.pdf, p. 39. 
(3) Ralph Lauren, "2018 Additional Disclosure," https://media.business-humanrights.org/media/documents/files/2018_KTC__Additional_Disclosure_Ralph_Lauren.pdf, p. 3.  
(4) *"2020 Global Citizenship &amp; Sustainability Report," p. 38. 
*Ralph Lauren (3 March 2021), "2021 Additional Disclosure," https://knowthechain.org/wp-content/uploads/2021-03-Disclosure-KnowTheChain-AF-Benchmark_Ralph-Lauren.pdf, p. 10. </t>
  </si>
  <si>
    <t>(1) PVH states that its CR program includes remediation and capability building actions that are focused on long-term solutions and implemented through dialogue and cooperation between management and workers. It states that suppliers are supported with “tailored phone calls or facility visits, training customized for the facility’s specific needs, or are referred to expert resources.” It states that non-compliances result in the implementation of a CAP. It states that the final CAP includes a detailed root cause evaluation, timelines and responsible parties and that this should be provided by the supplier to PVH within 14 days, or 30 days in the case of licensees. It states that its internal team then approves the CAP with the supplier.
(2) It states that the completion of corrective actions is verified during either a reevaluation assessment or “regular communication and contact with the supplier.”
(3) It states that it terminates supplier relationships where they "fail to comply with [its] policies, procedures or guidelines." It states that it will usually terminate a  supplier relationship if: "(i) it fails to successfully remediate issues uncovered by an audit or (ii) [it] identifies what [it] would consider an egregious violation of [its] policies or guidelines and remediation is not appropriate or feasible.”
(4) PVH states that it received a grievance call "concerning a situation where union members complained of unfair treatment by factory supervisors." It states that PVH's CR team worked with the supplier, the union, and peer companies to remediate the issue. It states that this resulted in the supplier: "1) posting a management statement on respecting FoA rights at the workplace; 2) held a meeting to reiterate respect for FoA for all its middle management staff and supervisors at the factory level; 3) conducted new elections for worker representatives; and 4) delivered soft skills training to all supervisors." It states that it did not receive any further complaints relating to freedom of association with this supplier. [Also see 5.2]</t>
  </si>
  <si>
    <t>(1) PVH, "SUPPLY CHAIN STANDARDS AND GUIDELINES FOR MEETING
PVH’S SHARED COMMITMENT," https://responsibility.pvh.com/wp-content/uploads/2020/08/PVH-CR-Supply-Chain-Guidelines.pdf, p. 33. Accessed 6 October 2020. 
(1)-(2) PVH, "Our Approach to CR and Human Rights," https://responsibility.pvh.com/wp-content/uploads/2020/07/Approach-to-CR-and-Human-Rights.pdf, p. 4. Accessed 8 October 2020. 
(3) PVH, "CA Transparency in Supply Chain and UK Modern Slavery Statement," https://www.pvh.com/ca-transparency-disclosure. Accessed 6 October 2020.
(4) PVH (1 March 2021), "2021 Additional Disclosure," https://knowthechain.org/wp-content/uploads/2021-03-Disclosure_KnowTheChain-AF-Benchmark_PVH.pdf, p. 11.</t>
  </si>
  <si>
    <t>(1) Not disclosed. Ralph Lauren states it immediately documents and investigates any complaints it hears, regardless of where the complaints originate. It states that its "social auditing protocol also includes foreign migrant worker interviews to verify compliance with [its] FMW Standards." However it does not disclose details of a process to respond to grievances (outside of monitoring) including responsible parties, procedures, timelines and engagement with grievance raisers.</t>
  </si>
  <si>
    <t xml:space="preserve">(1) *Ralph Lauren, "2018 Additional Disclosure," https://media.business-humanrights.org/media/documents/files/2018_KTC__Additional_Disclosure_Ralph_Lauren.pdf, p. 8.   
*Ralph Lauren (3 March 2021), "2021 Additional Disclosure," https://knowthechain.org/wp-content/uploads/2021-03-Disclosure-KnowTheChain-AF-Benchmark_Ralph-Lauren.pdf, p. 11. </t>
  </si>
  <si>
    <t xml:space="preserve">(2)-(4) *BBC (17 November 2020), "Indian factory workers supplying major brands allege routine exploitation," https://www.bbc.co.uk/news/world-asia-54960346. Accessed 25 November 2020. 
*Ralph Lauren (3 March 2021), "2021 Additional Disclosure," https://knowthechain.org/wp-content/uploads/2021-03-Disclosure-KnowTheChain-AF-Benchmark_Ralph-Lauren.pdf, p. 13. </t>
  </si>
  <si>
    <t>(1) *Gap, "Foreign contract workers and recruitment," https://www.gapincsustainability.com/foreign-contract-workers. Accessed 1 March 2021. 
*Gap (revised June 2016), "Code of Vendor Conduct," https://gapinc-prod.azureedge.net/gapmedia/gapcorporatesite/media/images/docs/codeofvendorconduct_final.pdf, p. 15.
* Gap (undated), "Foreign Contract Worker Requirements," gapincsustainability.com/sites/default/files/Gap_Inc_Foreign_Contract_Worker_addendum.pdf, p. 1. Accessed 15 March 2021.
(2-3) Gap (revised June 2016), "Code of Vendor Conduct," https://gapinc-prod.azureedge.net/gapmedia/gapcorporatesite/media/images/docs/codeofvendorconduct_final.pdf, pp. 17-18. Accessed 30 October 2020.</t>
  </si>
  <si>
    <t>(1-2) Gap, "Code of Vendor Conduct," https://gapinc-prod.azureedge.net/gapmedia/gapcorporatesite/media/images/docs/codeofvendorconduct_final.pdf, pp. 15-16. Accessed 30 October 2020.
*Gap (2019), "Code of Vendor Conduct (COVC) issues at assessed factories supplying branded clothing to Gap Inc." https://www.gapincsustainability.com/sites/default/files/2015-2019%20COVC%20Findings%20and%20Resolutions.pdf. Accessed 1 March 2021. 
(3) * Gap (undated), "Foreign Contract Worker Requirements," gapincsustainability.com/sites/default/files/Gap_Inc_Foreign_Contract_Worker_addendum.pdf, p. 2. Accessed 15 March 2021.</t>
  </si>
  <si>
    <t>4.4. Workers in Vulnerable Conditions</t>
  </si>
  <si>
    <t>5.3 Grievance Mechanism</t>
  </si>
  <si>
    <t xml:space="preserve">*Levi Strauss (February 2019), "Labor Standards - Terms of Engagement", https://www.levistrauss.com/wp-content/uploads/2019/02/TOE_Feb2019.pdf, p. 11, 15, 34 &amp; 40. 
*Levi Strauss (November 2020), "2020 Sustainability Guidebook," https://www.levistrauss.com/wp-content/uploads/2020/12/Sustainability-Guidebook.pdf, p. 36. Accessed 15 March 2021. </t>
  </si>
  <si>
    <t xml:space="preserve">(1) *Levi Strauss (13 July 2020), "Jeff Hogue named new Chief Sustainability Officer," https://www.levistrauss.com/2020/07/13/jeff-hogue-named-new-chief-sustainability-officer/. Accessed 15 March 2021. 
*Levi Strauss, "Who We Are," https://www.levistrauss.com/who-we-are/leadership/liz-oneill/. Accessed 15 March 2021. 
*Levi Strauss (2021), "Additional Disclosure," https://knowthechain.org/wp-content/uploads/2021-02-KTC-AF-Benchmark-Research_Subset_Levi-Strauss.xlsx. Accessed 15 March 2021. 
(2) Levi Strauss, "Charter of the Nominating, Governance and Corporate Citizenship Committee of the Board of Directors," https://s23.q4cdn.com/172692177/files/doc_downloads/gov/2020/02/Nominating-Governance-and-Corporate-Citizenship-Committee-Charter.pdf, p. 3. Accessed 15 March 2021. </t>
  </si>
  <si>
    <t>(1)  *Lojas Renner, "Annual Report 2019", https://api.mziq.com/mzfilemanager/v2/d/13154776-9416-4fce-8c46-3e54d45b03a3/18ee5ba1-471f-a8b3-32f0-8d42b7057919?origin=1, p. 33 &amp; 38.
*Lojas Renner (2021), "Additional Disclosure," https://knowthechain.org/wp-content/uploads/2021-02-KnowTheChain-Additional-Disclosure-Lojas-Renner.pdf, p. 3-5. Accessed 15 March 2021. 
(2) *Lojas Renner (2021), "Additional Disclosure," p. 6-7.</t>
  </si>
  <si>
    <r>
      <t xml:space="preserve">(1) The company states that it is participating in a pilot project launched by the </t>
    </r>
    <r>
      <rPr>
        <b/>
        <sz val="11"/>
        <rFont val="Calibri"/>
        <family val="2"/>
        <scheme val="minor"/>
      </rPr>
      <t>Brazilian NGO InPacto</t>
    </r>
    <r>
      <rPr>
        <sz val="11"/>
        <rFont val="Calibri"/>
        <family val="2"/>
        <scheme val="minor"/>
      </rPr>
      <t xml:space="preserve"> to map slave labor risks in all Brazilian municipalities. [It discloses that it is a signatory to the National Pact for the Eradication of Slave Labor, which is managed by Instituto InPacto, a non-profit organization that promotes decent work in different sectors.]
It does not disclose a second example of active engagement on forced labor with local stakeholders. [The company refers to examples with UN Women through which training has been provided to refugee women on life and behavioural skills, Malhada Grande Community Quilombola Women's Association, and the Elos Institute - however none of these appear to have a focus on forced labor.]
</t>
    </r>
    <r>
      <rPr>
        <b/>
        <sz val="11"/>
        <rFont val="Calibri"/>
        <family val="2"/>
        <scheme val="minor"/>
      </rPr>
      <t>Uyghur forced labor</t>
    </r>
    <r>
      <rPr>
        <sz val="11"/>
        <rFont val="Calibri"/>
        <family val="2"/>
        <scheme val="minor"/>
      </rPr>
      <t xml:space="preserve">: Lojas Renner also does not disclose how it works with relevant groups to prevent and remediate Uyghur forced labor. [The company notes in its 2021 additional disclosure that it does not have suppliers based in the region.]
(2) Not disclosed. Lojas Renner discloses that it is a member of Ethos Institute, a Brazilian CSR organization. However, it does not provide examples of active participation in multi-stakeholder or industry initiatives on forced labor and human trafficking. </t>
    </r>
  </si>
  <si>
    <t xml:space="preserve">(1-2) *Lojas Renner, "Annual Report 2019", https://api.mziq.com/mzfilemanager/v2/d/13154776-9416-4fce-8c46-3e54d45b03a3/18ee5ba1-471f-a8b3-32f0-8d42b7057919?origin=1, p. 33, 83, 37.
*Lojas Renner (2021), "Additional Disclosure," https://knowthechain.org/wp-content/uploads/2021-02-KnowTheChain-Additional-Disclosure-Lojas-Renner.pdf, p. 8. Accessed 15 March 2021. </t>
  </si>
  <si>
    <t xml:space="preserve">(1) *Lojas Renner (15 February 2021), "List of Retail Suppliers Renner and Youcom," https://www.lojasrennersa.com.br/conteudo/lista_de_fornecedores_INGLES.pdf. Accessed 15 March 2021.
*Lojas Renner, "Annual Report 2019", https://api.mziq.com/mzfilemanager/v2/d/13154776-9416-4fce-8c46-3e54d45b03a3/18ee5ba1-471f-a8b3-32f0-8d42b7057919?origin=1, p. 35-36.
*Lojas Renner (2021), "Additional Disclosure," https://knowthechain.org/wp-content/uploads/2021-02-KnowTheChain-Additional-Disclosure-Lojas-Renner.pdf, p. 11. Accessed 15 March 2021. </t>
  </si>
  <si>
    <t>(1)  *Levi Strauss (November 2020), "2020 Sustainability Guidebook," https://www.levistrauss.com/wp-content/uploads/2020/12/Sustainability-Guidebook.pdf, p. 6. Accessed 15 March 2021. 
*Levi Strauss (28 March 2019), "UK Modern Slavery Act Statement", https://www.levistrauss.com/wp-content/uploads/2019/03/UK-Modern-Slavery-Act_2019.pdf.
*Levi Strauss (February 2019), "Labor Standards - Terms of Engagement", https://www.levistrauss.com/wp-content/uploads/2019/02/TOE_Feb2019.pdf, p. 17-18.
*Levi Strauss (November 2017), "2017 Sustainability Guidebook", https://www.levistrauss.com/wp-content/uploads/2019/02/Sustainability-Guidebook_UPDATE_Feb19.pdf, p. 17-18.
(2) "UK Modern Slavery Act Statement."</t>
  </si>
  <si>
    <r>
      <t xml:space="preserve">(1) Lojas Renner states that it implemented a Human Rights Due Diligence study, which led to the development of a matrix ranking the likelihood of violations occurring and the severity of the potential impact generated as well as potential affected audiences. It also discloses that it has a countries risk tool which is included in its risk matrix. The company provides screenshots of "risk profile" which includes sources such as Global Slavery Index, Trafficking in Persons Report, Human Development Index, Child labor percentages by UNICEF, and an assigned risk level for forced labor, freedom of association, and migrant workers, provided by ELEVATE. It also provides a screenshot example of country risk in a "global risk landscape tool" which shows risk levels in difference provinces of a country. 
[It additionally states that companies which are included on the list of "Registration of Employers who have subjected workers to conditions similar to slavery" are automatically blocked from its supply chains.]
(2) Not disclosed. [Lojas Renner discloses that it identified risks related to workers' right to freedom of association or collective bargaining at three international indirect suppliers, which represent 0.27% of total suppliers. It also discloses that it identified risks of child labor in an international indirect supplier, which represents 0.09% of total suppliers. In addition, it discloses that it identified risks of forced or compulsory labor at three international indirect suppliers, which represent 0.27% of total suppliers. However, it does not disclose any information on the forced labor risks identified in different tiers of its supply chains (e.g. high risk sourcing countries, processes, or materials).]
</t>
    </r>
    <r>
      <rPr>
        <b/>
        <sz val="11"/>
        <rFont val="Calibri"/>
        <family val="2"/>
        <scheme val="minor"/>
      </rPr>
      <t>Uyghur forced labor</t>
    </r>
    <r>
      <rPr>
        <sz val="11"/>
        <rFont val="Calibri"/>
        <family val="2"/>
        <scheme val="minor"/>
      </rPr>
      <t xml:space="preserve">: Lojas Renner does not disclose whether it identified risks of Uyghur forced labor in its supply chains. </t>
    </r>
  </si>
  <si>
    <t>(1) *Lojas Renner, "Annual Report 2019", https://api.mziq.com/mzfilemanager/v2/d/13154776-9416-4fce-8c46-3e54d45b03a3/18ee5ba1-471f-a8b3-32f0-8d42b7057919?origin=1, p. 30.
*Lojas Renner (2021), "Additional Disclosure," https://knowthechain.org/wp-content/uploads/2021-02-KnowTheChain-Additional-Disclosure-Lojas-Renner.pdf, p. 11. Accessed 15 March 2021. 
(2) Lojas Renner, "Annual Report 2019", https://api.mziq.com/mzfilemanager/v2/d/13154776-9416-4fce-8c46-3e54d45b03a3/18ee5ba1-471f-a8b3-32f0-8d42b7057919?origin=1,  p. 95.</t>
  </si>
  <si>
    <t xml:space="preserve">(2) Lojas Renner, "Fair and Safe Work," https://www.lojasrennersa.com.br/conteudo/posicionamento_salario_justo_rev7-site-ingles.pdf. Accessed 15 March 2021. 
(3) *Lojas Renner (2021), "Additional Disclosure," https://knowthechain.org/wp-content/uploads/2021-02-KnowTheChain-Additional-Disclosure-Lojas-Renner.pdf, p. 21-22. Accessed 15 March 2021. </t>
  </si>
  <si>
    <t xml:space="preserve">(1) Lojas Renner discloses that all suppliers are required to commit to its Code of Conduct for Suppliers by signing the Commercial Contract and Statement of Commitment to Responsible Conduct. In its 2021 additional disclosure, the company discloses the relevant clause in its contracts which requires compliance with the code of conduct. </t>
  </si>
  <si>
    <t xml:space="preserve">(1) Lojas Renner, "Annual Report 2019", https://api.mziq.com/mzfilemanager/v2/d/13154776-9416-4fce-8c46-3e54d45b03a3/18ee5ba1-471f-a8b3-32f0-8d42b7057919?origin=1, p. 33.
*Lojas Renner (2021), "Additional Disclosure," https://knowthechain.org/wp-content/uploads/2021-02-KnowTheChain-Additional-Disclosure-Lojas-Renner.pdf, p. 3. Accessed 15 March 2021. </t>
  </si>
  <si>
    <t xml:space="preserve">(1)-(2) Lojas Renner (undated), "Code of Conduct for Suppliers", https://www.lojasrennersa.com.br/conteudo/code-of-conduct-for-supliers.pdf.
*Lojas Renner (2021), "Additional Disclosure," https://knowthechain.org/wp-content/uploads/2021-02-KnowTheChain-Additional-Disclosure-Lojas-Renner.pdf, p. 23-25. Accessed 15 March 2021. </t>
  </si>
  <si>
    <t xml:space="preserve">(1) Not disclosed. Levi Strauss states that factories must respect employee rights to freedom of association and prohibit any action that suppresses that right. However, it does not disclose whether it has worked with independent local or global trade unions to support freedom of association in its supply chain. It also does not provide examples of how it improved freedom of association and/or collective bargaining for workers in its supply chains. 
(4) The company is a signatory to the gender justice agreement in the apparel sector in Lesotho, a legally binding agreement between companies, a supplier, unions, and women's rights organizations to prevent gender-based violence and harassment. Levi states: "we entered into discussions with the Worker Rights Consortium and several Lesotho-based unions and women’s advocacy groups to develop a series of agreements signed by Nien Hsing, five Lesotho-based trade unions and women’s rights advocacy organizations, the Worker Rights Consortium, Solidarity Center and Workers United, along with the three brands that source from Nien Hsing in Lesotho – The Children’s Place, Kontoor, and LS&amp;Co. – that outline a pilot program reflecting a shared commitment to protect the rights of workers, support economic development in Lesotho, and promote Lesotho as an apparel exporting country." It additionally states that the agreements have established "an independent investigative organization to receive complaints of sexual harassment and abuse from workers, carry out investigations and assessments, identify violations of a jointly developed code of conduct, and direct and enforce remedies in accordance with the Lesotho law." 
The agreement is limited to gender-based violence in Lesotho, however. The company does not disclose agreements or other types of action focused on improving freedom of association in other sourcing countries. 
The company also discloses that in "the one instance where discriminatory practices against union leaders were identified, we promptly engaged with the management of the supplier to remediate the situation." It states that as it was clear the supplier would not comply with its requirements, it decided to responsibly end the relationship with the supplier. It is not clear how the company improved freedom of association for workers in this instance. </t>
  </si>
  <si>
    <t xml:space="preserve">(1) Levi Strauss (November 2017), "2017 Sustainability Guidebook", https://www.levistrauss.com/wp-content/uploads/2019/02/Sustainability-Guidebook_UPDATE_Feb19.pdf, p. 34.
(4) See allegation 2: Workers Rights Consortium (15 August 2019), "Worker Rights Consortium Assessment re: Gender-Based Violence and Harassment at Nien Hsing Textile Co. Ltd. (Lesotho)", https://www.workersrights.org/wp-content/uploads/2019/08/WRC-Factory-Assessment-re-Nien-Hsing-08152019.pdf, p. 21. 
*Levi Strauss (15 August 2019), "A New Way Forward in Lesotho," https://www.levistrauss.com/2019/08/15/responding-to-reports-of-harassment-in-lesotho-factories/. Accessed 15 March 2021. 
*Levi Strauss (2021), "Additional Disclosure," https://knowthechain.org/wp-content/uploads/2021-02-KTC-AF-Benchmark-Research_Subset_Levi-Strauss.xlsx. Accessed 15 March 2021.
*Levi Strauss (24 November 2020), "Inquiry for COVID Tracker" https://media.business-humanrights.org/media/documents/Levi_StraussCo._Statement_to_BHRRC_Nov_4.pdf. Accessed 15 March 2021. </t>
  </si>
  <si>
    <t>(1) &amp; (4) Not disclosed. Although Lojas Renner refers to freedom of association and collective bargaining in its supplier code of conduct, and states that it verifies the requirements during audits, it does not provide information on how it supports freedom of association for workers in its supply chains.</t>
  </si>
  <si>
    <t xml:space="preserve">(1) &amp; (4) Lojas Renner, "Annual Report 2019", https://api.mziq.com/mzfilemanager/v2/d/13154776-9416-4fce-8c46-3e54d45b03a3/18ee5ba1-471f-a8b3-32f0-8d42b7057919?origin=1.
*Lojas Renner (2021), "Additional Disclosure," https://knowthechain.org/wp-content/uploads/2021-02-KnowTheChain-Additional-Disclosure-Lojas-Renner.pdf, p. 27. Accessed 15 March 2021. </t>
  </si>
  <si>
    <t xml:space="preserve">(1) Not disclosed. 
The company states that grievances that are received will be followed up and verified within five days through a "verification visit." No further information is disclosed on the process, such as responsible parties, or engagement with affected stakeholders. </t>
  </si>
  <si>
    <t xml:space="preserve">(1) *Lojas Renner, "Annual Report 2019", https://api.mziq.com/mzfilemanager/v2/d/13154776-9416-4fce-8c46-3e54d45b03a3/18ee5ba1-471f-a8b3-32f0-8d42b7057919?origin=1.
*Lojas Renner (2021), "Additional Disclosure," https://knowthechain.org/wp-content/uploads/2021-02-KnowTheChain-Additional-Disclosure-Lojas-Renner.pdf, p. 30. Accessed 15 March 2021. </t>
  </si>
  <si>
    <t xml:space="preserve">A(2) *Workers Rights Consortium (15 August 2019), "Worker Rights Consortium Assessment re: Gender-Based Violence and Harassment at Nien Hsing Textile Co. Ltd. (Lesotho)", https://www.workersrights.org/wp-content/uploads/2019/08/WRC-Factory-Assessment-re-Nien-Hsing-08152019.pdf, p. 21. 
*Solidarity Centre (15 August 2019), "Pact Combats Gender Violence in Lesotho Factories", https://www.solidaritycenter.org/pact-combats-gender-violence-in-lesotho-factories/.
C(1) *Levi Strauss (undated), "Source", https://www.levistrauss.com/how-we-do-business/source. Accessed 10 November 2020.
*Levi Strauss (2021), "Additional Disclosure," https://knowthechain.org/wp-content/uploads/2021-02-KTC-AF-Benchmark-Research_Subset_Levi-Strauss.xlsx. Accessed 15 March 2021.
*Levi Strauss (February 2019), "Labor Standards - Terms of Engagement", https://www.levistrauss.com/wp-content/uploads/2019/02/TOE_Feb2019.pdf, p. 17.  </t>
  </si>
  <si>
    <t xml:space="preserve">*Lojas Renner (2021), "Additional Disclosure," https://knowthechain.org/wp-content/uploads/2021-02-KnowTheChain-Additional-Disclosure-Lojas-Renner.pdf, p. 32. Accessed 15 March 2021. </t>
  </si>
  <si>
    <r>
      <t xml:space="preserve">The company discloses that it required the supplier to "resolve outstanding issues with local unions; review the use of short-term employment contracts; make management changes; hire third-party experts to assess and improve management systems; work with local experts to provide training to supervisors, management and worker representatives; re-activate a factory grievance hotline, managed by a third party; augment HR processes for recording and investigating complaints; and address reported safety issues." 
(2) It states that it entered into discussions "with the Worker Rights Consortium and several Lesotho-based unions and women's advocacy groups to develop a series of agreements." 
(3) The Workers’ Rights Consortium states that along with the other brands implicated, Levi Strauss has, “via </t>
    </r>
    <r>
      <rPr>
        <b/>
        <sz val="11"/>
        <rFont val="Calibri"/>
        <family val="2"/>
        <scheme val="minor"/>
      </rPr>
      <t xml:space="preserve">enforceable agreements </t>
    </r>
    <r>
      <rPr>
        <sz val="11"/>
        <rFont val="Calibri"/>
        <family val="2"/>
        <scheme val="minor"/>
      </rPr>
      <t xml:space="preserve">with the factories’ unions, leading Lesotho women’s organizations, and US labor rights organizations — established a robust independent mechanism with the power to document abuses, punish perpetrators, and protect women workers.” It also states that the </t>
    </r>
    <r>
      <rPr>
        <b/>
        <sz val="11"/>
        <rFont val="Calibri"/>
        <family val="2"/>
        <scheme val="minor"/>
      </rPr>
      <t>supplier has agreed to sign MOUs with the factory’s unions to address violations of associational rights</t>
    </r>
    <r>
      <rPr>
        <sz val="11"/>
        <rFont val="Calibri"/>
        <family val="2"/>
        <scheme val="minor"/>
      </rPr>
      <t xml:space="preserve">. 
(4) Not disclosed. </t>
    </r>
  </si>
  <si>
    <t xml:space="preserve">(2) *Levi Strauss, (15 August 2019), "A new way forward in Lesotho," https://www.levistrauss.com/2019/08/15/responding-to-reports-of-harassment-in-lesotho-factories/. Accessed 15 March 2021. 
(3) *Workers Rights Consortium (15 August 2019), "Worker Rights Consortium Assessment re: Gender-Based Violence and Harassment at Nien Hsing Textile Co. Ltd. (Lesotho)", https://www.workersrights.org/wp-content/uploads/2019/08/WRC-Factory-Assessment-re-Nien-Hsing-08152019.pdf, p. 21. 
*Solidarity Centre (15 August 2019), "Pact Combats Gender Violence in Lesotho Factories", https://www.solidaritycenter.org/pact-combats-gender-violence-in-lesotho-factories/.
</t>
  </si>
  <si>
    <t>(1) Page Industries states that its supplier and vendors are required to comply with its supplier code of conduct. It discloses its Supply Chain Standards and Responsibilities Code for Suppliers and Vendors, which refers to individual ILO core labor standards (i.e. child labor, forced labor, discrimination, and freedom of association and collective bargaining). It states that it is in the process of strengthening its supplier code of conduct and that it "will be disclosing an updated version soon, which will highlight the alignment with national and global guidelines and standards explicitly."</t>
  </si>
  <si>
    <t>(1) *Page Industries (updated 29 March 2019), "Supply Chain Standards and Responsibilities Code for Suppliers and Vendors", https://static01.jockey.in//CEDocuments/Supply%20Chain%20Standards%20and%20Responsibilities%20Code%20for%20Suppliers%20and%20Vendors.pdf, p. 1-2, 4. 
*Page Industries, "2021 Additional Disclosure," https://knowthechain.org/wp-content/uploads/2021-03-KnowYourChain-Disclosure_Page-Industries.pdf, p. 1. Accessed 15 March 2021.</t>
  </si>
  <si>
    <t xml:space="preserve">(1) Ryohin Keikaku, who operates the Muji brand, discloses a supplier code of conduct that requires suppliers to adhere to the ILO core labor standards. 
[It states that it distributes it in Japanese, English, and Chinese and "request[s] that all business partner factories… comply with the working environment standards." It states that it "request[s] factories that newly start business with [it] to sign a pledge to comply with the Code of Conduct" and that it only does business with factories that comply.] </t>
  </si>
  <si>
    <t>(1) *Muji (July 2020), "Code of Conduct for Production Partners of Ryohin Keikaku," https://ryohin-keikaku.jp/csr/code_of_conduct/coc_2020_en.pdf. 
*Muji, "CoC for Production Partners," https://ryohin-keikaku.jp/eng/sustainability/supply-chain/code-of-conduct/. Accessed 15 March 2020. 
*Muji (31 August 2019), "Ryohin Keikaku Group Modern Slavery Statement", https://ryohin-keikaku.jp/csr/modern_slavery_act/mss_2019_en.pdf, p. 2.</t>
  </si>
  <si>
    <t>(1) *Page Industries, "Sustainability Report 2019-20", https://static01.jockey.in//CEDocuments/Sustainability%20Report%202019-20.pdf, p. 31, 59, 60-61.
*Page Industries, "Corporate Social Responsibility Policy", https://static01.jockey.in//cedocuments/CorporateSocialResponsibilityPolicy-July2017.pdf, p. 3.
*Page Industries, "2021 Additional Disclosure," https://knowthechain.org/wp-content/uploads/2021-03-KnowYourChain-Disclosure_Page-Industries.pdf, p. 1. Accessed 15 March 2021.
(2) Page Industries, "Sustainability Report 2019-20", https://static01.jockey.in//CEDocuments/Sustainability%20Report%202019-20.pdf, p. 90.</t>
  </si>
  <si>
    <t xml:space="preserve">(1) Muji states that its Public Relations and Sustainability Department acts as the contact point on human rights management and raises awareness among staff on such issues. It states that its human rights initiatives are overseen by its "compliance and risk management committee, which includes directors as members." It states that "if there are instructions from the compliance and risk management committee in accordance with the group compliance code of conduct or the code of conduct for production partners, the committee will respond to the issue in consultation with related departments." Muji states that it also "report[s] audit results at the management committee to monitor supply chain policies that deal with forced labor and human trafficking." [It states that it has not come across "serious human rights violations such as refusal of audits, child labor and forced labor" through audits so far.]  
(2) Not disclosed. </t>
  </si>
  <si>
    <t xml:space="preserve">(1) *Muji (31 August 2019), "Ryohin Keikaku Group Modern Slavery Statement", https://ryohin-keikaku.jp/csr/modern_slavery_act/mss_2019_en.pdf, p. 3.
*Muji, "2021 Additional Disclosure," https://knowthechain.org/wp-content/uploads/2021-02-KTC-AF-Benchmark-Research_Subset_Ryohin-Keikaku.xlsx. Accessed 15 March 2021. </t>
  </si>
  <si>
    <t xml:space="preserve">Page Industries states that its manufacturing sites are certified by WRAP (Worldwide Responsible Accredited Production). However it does not disclose actively engaging on forced labor with stakeholders in countries in which its first-tier suppliers and suppliers below the first tier operate, or with multi-stakeholder or industry initiatives focused on eradicating forced labor and human trafficking. 
(1) Not disclosed. 
Uyghur forced labor: Page Industries does not disclose how it works with relevant groups to prevent and remediate Uyghur forced labor.
(2) Not disclosed. </t>
  </si>
  <si>
    <t>*Page Industries, "Sustainability Report 2019-20", https://static01.jockey.in//CEDocuments/Sustainability%20Report%202019-20.pdf.
*Page Industries, "2021 Additional Disclosure," https://knowthechain.org/wp-content/uploads/2021-03-KnowYourChain-Disclosure_Page-Industries.pdf, p. 1. Accessed 15 March 2021.</t>
  </si>
  <si>
    <r>
      <t xml:space="preserve">(1) Not disclosed. 
</t>
    </r>
    <r>
      <rPr>
        <u/>
        <sz val="11"/>
        <rFont val="Calibri"/>
        <family val="2"/>
        <scheme val="minor"/>
      </rPr>
      <t>Uyghur forced labor</t>
    </r>
    <r>
      <rPr>
        <sz val="11"/>
        <rFont val="Calibri"/>
        <family val="2"/>
        <scheme val="minor"/>
      </rPr>
      <t xml:space="preserve">: Muji appears to be commenting on the situation of Uyghur workers in Xinjiang where it states that "regarding the regions reported by media/NGOs as having a high level of risk in modern slavery, RK Group has conducted enhanced due diligence not only against primary suppliers but against the producers of raw materials," as it cross-references Xinjiang in its additional disclosure. It states that "going forward" it will engage with suppliers more to improve working conditions and implement due diligence measures. However, it does not disclose how it works with relevant groups to prevent and remediate Uyghur forced labor, such as exiled Uyghur groups or the Coalition to End Uyghur Forced Labor.
(2) Muji states that it is a partner of </t>
    </r>
    <r>
      <rPr>
        <b/>
        <sz val="11"/>
        <rFont val="Calibri"/>
        <family val="2"/>
        <scheme val="minor"/>
      </rPr>
      <t xml:space="preserve">Better Work </t>
    </r>
    <r>
      <rPr>
        <sz val="11"/>
        <rFont val="Calibri"/>
        <family val="2"/>
        <scheme val="minor"/>
      </rPr>
      <t>[Cambodia, Vietnam, and Bangladesh], a collaboration between ILO, IFC, companies, factories, and national stakeholders (unions, governments, etc) to improve working conditions. However, it does not disclose active engagement on forced labor with this or another initiative.
[It states that it has signed the UN Global Compact, that it participated in the 2020 Japan Stakeholder Engagement Program (SHE) held by Caux Round Table (CRT) Japan and the Working Group on Human Rights Due Diligence held by the Global Compact Network Japan. It also states that it has been working with the Kyrgyz Republic since 2010, "an initiative of Business Call to Action… a global initiative led by the United Nations Development Programme with the aim of promoting businesses that simultaneously achieve commercial success and sustainable development." It states that as part of this initiative it contributes to the "improvement of skills of local producers, especially women, and an increase in income they need to make a living." However it does not disclose active engagement on forced labor and human trafficking as part of these initiatives.]</t>
    </r>
  </si>
  <si>
    <t xml:space="preserve">(1) *Muji, "2021 Additional Disclosure," https://knowthechain.org/wp-content/uploads/2021-02-KTC-AF-Benchmark-Research_Subset_Ryohin-Keikaku.xlsx. Accessed 15 March 2021. 
*Muji (24 February 2021), "Ryohin Keikaku Group Modern Slavery Statement," https://ryohin-keikaku.jp/sustainability/supply-chain/code-of-conduct/pdf/mss_2020_en.pdf, p. 5. 
(2) *Muji (31 August 2019), "Ryohin Keikaku Group Modern Slavery Statement", https://ryohin-keikaku.jp/csr/modern_slavery_act/mss_2019_en.pdf, p. 3.
*"2021 Additional Disclosure."
*Muji, "Supply Chain Policy," http://ryohin-keikaku.jp/eng/sustainability/supply-chain/policy/. Accessed 15 March 2021.
*Muji, "Stakeholder Engagement," http://ryohin-keikaku.jp/eng/sustainability/muji-sustainability/stakeholder-engagement/. Accessed 15 March 2021.
*Muji (24 February 2021), "Ryohin Keikaku Group Modern Slavery Statement," p. 4. </t>
  </si>
  <si>
    <t xml:space="preserve">
(1) &amp; (2) Not disclosed. Page Industries discloses that it sources from 334 local suppliers. It states that it has "100% mapping and transparency of all [of its] Tier 1 and 2 suppliers." It states that its procurement team "maintains all documentation including name, address, contact person, type of raw material supplied in [its] SAP Purchase Info Record T Code ME13 &amp; this can be accessed by all Authorized Persons in the organization." It states that it has suppliers across the world but that most are based in India. However, it does not disclose the information collected on its suppliers, including the names and addresses of its first tier suppliers, nor does it disclose a full list of sourcing countries of suppliers below the first tier.  
Uyghur forced labor: Page Industries does not disclose whether it sources from the Xinjiang Uyghur Autonomous Region.</t>
  </si>
  <si>
    <t>*Page Industries, "Sustainability Report 2019-20", https://static01.jockey.in//CEDocuments/Sustainability%20Report%202019-20.pdf, p. 61.
*Page Industries, "2021 Additional Disclosure," https://knowthechain.org/wp-content/uploads/2021-03-KnowYourChain-Disclosure_Page-Industries.pdf, p. 1. Accessed 15 March 2021.</t>
  </si>
  <si>
    <r>
      <t xml:space="preserve">(1) Not disclosed. Muji discloses that it has approximately 200 suppliers that have 900 subcontracted manufacturers located in 20 countries and regions, including Japan, China, India, Malaysia, Taiwan, and Vietnam. It notes that "half of the suppliers are in Japan whereas the rest are mostly in Asia." It also states that "all suppliers for apparel business are located in Asia (including Japan), mainly in Vietnam, Cambodia and Mainland China, with an overseas production ratio of 99%." It does not disclose a full list of sourcing countries, nor a supplier list that includes supplier names and addresses.  
</t>
    </r>
    <r>
      <rPr>
        <u/>
        <sz val="11"/>
        <rFont val="Calibri"/>
        <family val="2"/>
        <scheme val="minor"/>
      </rPr>
      <t>Uyghur forced labor</t>
    </r>
    <r>
      <rPr>
        <sz val="11"/>
        <rFont val="Calibri"/>
        <family val="2"/>
        <scheme val="minor"/>
      </rPr>
      <t>: The company discloses sourcing from China but does not disclose whether this includes the Xinjiang Uyghur Autonomous Region. 
(4) Not disclosed.</t>
    </r>
  </si>
  <si>
    <t xml:space="preserve">*Muji (31 August 2019), "Ryohin Keikaku Group Modern Slavery Statement", https://ryohin-keikaku.jp/csr/modern_slavery_act/mss_2019_en.pdf, p. 1.
*Muji (24 February 2021), "Ryohin Keikaku Group Modern Slavery Statement," https://ryohin-keikaku.jp/sustainability/supply-chain/code-of-conduct/pdf/mss_2020_en.pdf, p. 2. </t>
  </si>
  <si>
    <t xml:space="preserve">(1) Page Industries states that it has begun assessing its suppliers against "environmental, social and ethical factors which may create significant risk and impact on our sustainability performance." The social factors include child labor, forced labor, and human rights. The company discloses that the assessment highlighted sustainability risks and weaknesses in suppliers' performance. The company states that it is "in the process of assessing 25% of [its] critical suppliers based on environmental and social parameters for which communication has already been sent out to respective vendors &amp; [it] hope[s] to complete this before end of March ’21." It states that it is aiming to assess 100% of its suppliers by 2025.
Page Industries further states that "critical suppliers" are audited on their performance and compliance against its code of conduct. This seems to refer to the same process and the company does not seem to have undertaken a forced labor supply chain risk assessment that includes broader risks relating to forced labor in its supply chains.
(2) Not disclosed. 
Uyghur forced labor: Page Industries does not disclose whether it identified risks of Uyghur forced labor in its supply chains. </t>
  </si>
  <si>
    <t xml:space="preserve">(1) *Page Industries, "Sustainability Report 2019-20", https://static01.jockey.in//CEDocuments/Sustainability%20Report%202019-20.pdf, p. 60-61.
*Page Industries, "2021 Additional Disclosure," https://knowthechain.org/wp-content/uploads/2021-03-KnowYourChain-Disclosure_Page-Industries.pdf, p. 1. Accessed 15 March 2021.
</t>
  </si>
  <si>
    <t xml:space="preserve">(1) *Muji (31 August 2019), "Ryohin Keikaku Group Modern Slavery Statement", https://ryohin-keikaku.jp/csr/modern_slavery_act/mss_2019_en.pdf, p. 4. 
*Muji (24 February 2021), "Ryohin Keikaku Group Modern Slavery Statement," https://ryohin-keikaku.jp/sustainability/supply-chain/code-of-conduct/pdf/mss_2020_en.pdf, pp. 4-5. 
*Muji, "Monitoring Production Partner Factories," https://ryohin-keikaku.jp/eng/sustainability/supply-chain/monitoring/. Accessed 15 March 2020. 
(2) *"Monitoring Production Partner Factories."
* "Ryohin Keikaku Group Modern Slavery Statement," , p. 5. </t>
  </si>
  <si>
    <t xml:space="preserve">Page Industries states that "while on boarding Vendors, [it] take[s] a close look at their infrastructure &amp; facilities from both environmental as well as Social viewpoint." However, it does not disclose details of responsible purchasing practices such as planning and forecasting, nor does it disclose procurement incentives for first-tier suppliers to encourage or reward good labor practices.
(2)-(3) Not disclosed. </t>
  </si>
  <si>
    <t xml:space="preserve">*Page Industries, "2021 Additional Disclosure," https://knowthechain.org/wp-content/uploads/2021-03-KnowYourChain-Disclosure_Page-Industries.pdf, p. 1. Accessed 15 March 2021.
*Page Industries, "Annual Report 2019-20", https://static05.jockey.in/uploads/investordocuments/annualgrowth/a3efe469-30f0-42fb-b60c-27893c4bf58a/pageindannual_report2020.pdf. </t>
  </si>
  <si>
    <t xml:space="preserve">*Muji (31 August 2019), "Ryohin Keikaku Group Modern Slavery Statement", https://ryohin-keikaku.jp/csr/modern_slavery_act/mss_2019_en.pdf.
*Muji, "2021 Additional Disclosure," https://knowthechain.org/wp-content/uploads/2021-02-KTC-AF-Benchmark-Research_Subset_Ryohin-Keikaku.xlsx. Accessed 15 March 2021. 
*Muji, "Supply Chain Policy," http://ryohin-keikaku.jp/eng/sustainability/supply-chain/policy/. Accessed 15 March 2021.
*Muji, "Monitoring Production Partner Factories," https://ryohin-keikaku.jp/eng/sustainability/supply-chain/monitoring/. Accessed 15 March 2020. </t>
  </si>
  <si>
    <t>(1) Page Industries states in its supplier code of conduct which addresses the ILO core labor standards that its purchasing standards require suppliers to adhere to its supply chain standards. It clarifies that its supplier code of conduct is part of supplier contracts. However, it does not disclose the contract language used.</t>
  </si>
  <si>
    <t>*Page Industries (updated 29 March 2019), "Supply Chain Standards and Responsibilities Code for Suppliers and Vendors", https://static01.jockey.in//CEDocuments/Supply%20Chain%20Standards%20and%20Responsibilities%20Code%20for%20Suppliers%20and%20Vendors.pdf, p. 8.
*Page Industries, "2021 Additional Disclosure," https://knowthechain.org/wp-content/uploads/2021-03-KnowYourChain-Disclosure_Page-Industries.pdf, p. 1. Accessed 15 March 2021.</t>
  </si>
  <si>
    <t>(1) Not disclosed. Muji states that all business partners are required to sign and comply with its Code of Conduct for Business Partners. However, the company does not disclose whether it integrates the ILO core labor standards into supplier contracts and it does not disclose the contract terms or language used with suppliers. 
[In its modern slavery statement it refers to "contractual arrangements," but provides no further details.]</t>
  </si>
  <si>
    <t>Muji (31 August 2019), "Ryohin Keikaku Group Modern Slavery Statement", https://ryohin-keikaku.jp/csr/modern_slavery_act/mss_2019_en.pdf, pp. 3 and 5.</t>
  </si>
  <si>
    <t>(1)-(2) Not disclosed. Page Industries states that it does not "charge recruitment fees of any form," and that its "recruitment practices are transparent and follow the requirements of the Indian Factories Act." It provides additional information on its human resources department but this appears to be internal requirements only. It does not appear to publicly disclose a formal policy prohibiting recruitment fees in its supply chains and requiring that any fees paid are repaid to workers.</t>
  </si>
  <si>
    <t>*Page Industries (updated 29 March 2019), "Supply Chain Standards and Responsibilities Code for Suppliers and Vendors", https://static01.jockey.in//CEDocuments/Supply%20Chain%20Standards%20and%20Responsibilities%20Code%20for%20Suppliers%20and%20Vendors.pdf.
*Page Industries, "2021 Additional Disclosure," https://knowthechain.org/wp-content/uploads/2021-03-KnowYourChain-Disclosure_Page-Industries.pdf, pp.1-2. Accessed 15 March 2021.</t>
  </si>
  <si>
    <t xml:space="preserve">(1) *Muji (31 August 2019), "Ryohin Keikaku Group Modern Slavery Statement", https://ryohin-keikaku.jp/csr/modern_slavery_act/mss_2019_en.pdf.
*Muji (July 2020), "Code of Conduct for Production Partners of Ryohin Keikaku," https://ryohin-keikaku.jp/csr/code_of_conduct/coc_2020_en.pdf, p. 2.  </t>
  </si>
  <si>
    <t>(1) Not disclosed. Page Industries states that it "promotes Collective Bargaining and freedom of association across its operations" and that this has been highlighted in its policy. It states that "currently there are no operational labour unions in any of [its] facilities." However it does not disclose working with unions to support freedom of association in its supply chains.
(2) Not disclosed.</t>
  </si>
  <si>
    <t>*Page Industries, "Corporate Social Responsibility Policy", https://static01.jockey.in//cedocuments/CorporateSocialResponsibilityPolicy-July2017.pdf.
*Page Industries, "2021 Additional Disclosure," https://knowthechain.org/wp-content/uploads/2021-03-KnowYourChain-Disclosure_Page-Industries.pdf, p. 2. Accessed 15 March 2021.</t>
  </si>
  <si>
    <t>(1) &amp; (4) Not disclosed. Although Muji freedom of association is addressed in its supplier code of conduct, it does not provide information on how it supports freedom of association for workers in its supply chains, including engaging with unions, and providing examples of how it improved freedom of association and collective bargaining for suppliers' workers.</t>
  </si>
  <si>
    <t xml:space="preserve">Muji (July 2020), "Code of Conduct for Production Partners of Ryohin Keikaku," https://ryohin-keikaku.jp/csr/code_of_conduct/coc_2020_en.pdf, p. 3. </t>
  </si>
  <si>
    <t>(1) *Page Industries (updated 29 March 2019), "Supply Chain Standards and Responsibilities Code for Suppliers and Vendors", https://static01.jockey.in//CEDocuments/Supply%20Chain%20Standards%20and%20Responsibilities%20Code%20for%20Suppliers%20and%20Vendors.pdf, pp. 15-17.
*Page Industries, "2021 Additional Disclosure," https://knowthechain.org/wp-content/uploads/2021-03-KnowYourChain-Disclosure_Page-Industries.pdf, pp. 2-3. Accessed 15 March 2021.
(4) Page Industries, "Annual Report 2019-20", https://static05.jockey.in/uploads/investordocuments/annualgrowth/a3efe469-30f0-42fb-b60c-27893c4bf58a/pageindannual_report2020.pdf, p. 33.</t>
  </si>
  <si>
    <t>(1) *Muji (31 August 2019), "Ryohin Keikaku Group Modern Slavery Statement", https://ryohin-keikaku.jp/csr/modern_slavery_act/mss_2019_en.pdf, p. 3.
*Muji (July 2020), "Code of Conduct for Production Partners of Ryohin Keikaku," https://ryohin-keikaku.jp/csr/code_of_conduct/coc_2020_en.pdf, pp. 1-3. 
*Muji (24 February 2021), "Ryohin Keikaku Group Modern Slavery Statement," https://ryohin-keikaku.jp/sustainability/supply-chain/code-of-conduct/pdf/mss_2020_en.pdf, p. 4. 
*Muji, "2021 Additional Disclosure," https://knowthechain.org/wp-content/uploads/2021-02-KTC-AF-Benchmark-Research_Subset_Ryohin-Keikaku.xlsx. Accessed 15 March 2021. 
* Muji, "Contact," https://www.muji.net/contact/. Accessed 15 March 2021.
(4)  "2021 Additional Disclosure."</t>
  </si>
  <si>
    <t>(1)-(2) *Page Industries, "Sustainability Report 2019-20", https://static01.jockey.in//CEDocuments/Sustainability%20Report%202019-20.pdf, p. 17.
*Page Industries, "2021 Additional Disclosure," https://knowthechain.org/wp-content/uploads/2021-03-KnowYourChain-Disclosure_Page-Industries.pdf, pp. 2-3. Accessed 15 March 2021.</t>
  </si>
  <si>
    <t>*PVH, "PVH Corp. Statement on Ethiopia," https://responsibility.pvh.com/wp-content/uploads/2020/04/PVH-Corp-Statement-on-Ethiopia.pdf. Accessed 6 October 2020. 
*PVH (10 May 2019), "PVH response", https://www.business-humanrights.org/en/latest-news/pvhs-response/
*Reuters (16 April 2019), "Tommy Hilfiger and Calvin Klein probe 'labor abuses' in Ethiopian factories", https://uk.reuters.com/article/us-ethiopia-labour-abuse-idUSKCN1RS1U9.
* PVH (1 March 2021), "2021 Additional Disclosure," https://knowthechain.org/wp-content/uploads/2021-03-Disclosure_KnowTheChain-AF-Benchmark_PVH.pdf, p. 16.</t>
  </si>
  <si>
    <r>
      <t xml:space="preserve">(1) Not disclosed.
</t>
    </r>
    <r>
      <rPr>
        <b/>
        <sz val="11"/>
        <color theme="1"/>
        <rFont val="Calibri"/>
        <family val="2"/>
        <scheme val="minor"/>
      </rPr>
      <t>Uyghur forced labor</t>
    </r>
    <r>
      <rPr>
        <sz val="11"/>
        <color theme="1"/>
        <rFont val="Calibri"/>
        <family val="2"/>
        <scheme val="minor"/>
      </rPr>
      <t xml:space="preserve">: The company also does not disclose how it works with relevant groups to prevent and remediate Uyghur forced labor, such as exiled Uyghur groups or the Coalition to End Uyghur Forced Labor.
(2) Not disclosed. LPP lists a number of engagements with stakeholders including membership of the Responsible Business Forum Poland [an organisation focusing on sustainable development] and of the UN Global Compact, which involves chief executives committing to meet the Global Compact's ten principles, which cover forced labor. However, it does not disclose actively engaging in initiatives focused on eradicating forced labor and human trafficking across the industry. </t>
    </r>
  </si>
  <si>
    <t xml:space="preserve">(2) *LPP (March 2019), "LPP Integrated Report for 2018," https://www.lppsa.com/wp-content/uploads/2018/02/LPP-raport2018-online-EN.pdf, pp. 38 and 124-125.
*LPP, "Integrated Report for 2019/20," https://www.lppsa.com/wp-content/uploads/2018/02/LPP-Integrated-Report-2019-Online-EN.pdf, p. 3. </t>
  </si>
  <si>
    <t>(1) *Adidas, "Human Rights," https://www.adidas-group.com/en/sustainability/managing-sustainability/human-rights/#/2016/2018/our-progress/.
*Adidas, "Modern Slavery Progress Report - Looking Back at 2019," https://www.adidas-group.com/media/filer_public/52/b7/52b75d25-1b7f-4071-b810-8e3fd4c97350/modern_slavery_progress_report_looking_back_at_2019.pdf, p. 1. Accessed 12 October 2020.
*Adidas (2021), "Additional Disclosure," https://knowthechain.org/wp-content/uploads/2021-02-Adidas-submission-KnowTheChain.pdf, pp. 4 and 17. Accessed 2 March 2021. 
*Adidas, "Annual Report 2019," https://report.adidas-group.com/2019/en/servicepages/downloads/files/adidas_annual_report_2019.pdf, p. 84. Accessed 14 October 2020. 
*Adidas, "Partnership approach," https://www.adidas-group.com/en/sustainability/managing-sustainability/partnership-approach/#/2001/2013/government-outreach/.
*Adidas (2018), "Additional Disclosure," https://www.business-humanrights.org/sites/default/files/2018-02%20KTC%20AF%20methodology_Adidas%20Response.xlsx. Accessed 20 October 2020. 
(2) Adidas, "Policy on Modern Slavery," https://www.adidas-group.com/media/filer_public/07/85/07852297-dc8b-4471-aee7-4e5547559d38/adidas_policy_on_modern_slavery_2020.pdf. Accessed 12 October 2020. 
*Adidas, "Partnership approach."
*Adidas (2021), "Additional Disclosure," pp. 5 and 17.
*Adidas (March 2020), "adidas' response to research findings published by the Australian Strategic Policy Institution," https://www.adidas-group.com/media/filer_public/da/ba/dabafa86-7450-48ea-a75c-5258bf710fb8/2020_adidas_position_on_research_findings_published_by_the_australian_strategic_policy_institution_aspi.pdf. Accessed 21 October 2020.</t>
  </si>
  <si>
    <t>(1) *PVH, "2018 Additional Disclosure,"
https://www.business-humanrights.org/sites/default/files/2018%20KTC%20Additional%20Disclosure_PVH.pdf, p. 2. Accessed 7 October 2020. 
*PVH (1 March 2021), "2021 Additional Disclosure," https://knowthechain.org/wp-content/uploads/2021-03-Disclosure_KnowTheChain-AF-Benchmark_PVH.pdf, pp. 3-4. 
*PVH, "Statement on Xinjiang," https://responsibility.pvh.com/wp-content/uploads/2020/10/PVH-Corp-Statement-on-Xinjiang-5.pdf. Accessed 19 March 2021. 
(2) *PVH, "Our Approach to CR and Human Rights," https://responsibility.pvh.com/wp-content/uploads/2020/07/Approach-to-CR-and-Human-Rights.pdf, p. 4. 
*PVH, "CA Transparency in Supply Chain and UK Modern Slavery Statement," https://www.pvh.com/ca-transparency-disclosure. Accessed 6 October 2020.
*PVH, "SUPPLY CHAIN STANDARDS AND GUIDELINES FOR MEETING
PVH’S SHARED COMMITMENT," https://responsibility.pvh.com/wp-content/uploads/2020/08/PVH-CR-Supply-Chain-Guidelines.pdf, p. 33. Accessed 6 October 2020. 
*"2021 Additional Disclosure," p. 12.</t>
  </si>
  <si>
    <r>
      <t xml:space="preserve">(1) Not disclosed.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Columbia Sportswear states that it actively participates in the "Joint Association </t>
    </r>
    <r>
      <rPr>
        <b/>
        <sz val="11"/>
        <rFont val="Calibri"/>
        <family val="2"/>
        <scheme val="minor"/>
      </rPr>
      <t xml:space="preserve">Forced Labor </t>
    </r>
    <r>
      <rPr>
        <b/>
        <u/>
        <sz val="11"/>
        <rFont val="Calibri"/>
        <family val="2"/>
        <scheme val="minor"/>
      </rPr>
      <t>Working Group</t>
    </r>
    <r>
      <rPr>
        <b/>
        <sz val="11"/>
        <rFont val="Calibri"/>
        <family val="2"/>
        <scheme val="minor"/>
      </rPr>
      <t xml:space="preserve"> (AAFA, NRF, RILA, and USFIA),</t>
    </r>
    <r>
      <rPr>
        <sz val="11"/>
        <rFont val="Calibri"/>
        <family val="2"/>
        <scheme val="minor"/>
      </rPr>
      <t xml:space="preserve"> which meets weekly to discuss how to combat forced labor in [its] supply chains and create sustainability solutions for the industry." The company is a Category B Licensee of the</t>
    </r>
    <r>
      <rPr>
        <b/>
        <sz val="11"/>
        <rFont val="Calibri"/>
        <family val="2"/>
        <scheme val="minor"/>
      </rPr>
      <t xml:space="preserve"> Fair Labor Association (FLA)</t>
    </r>
    <r>
      <rPr>
        <sz val="11"/>
        <rFont val="Calibri"/>
        <family val="2"/>
        <scheme val="minor"/>
      </rPr>
      <t xml:space="preserve">, a multi-stakeholder initiative focused on improving labor conditions, whose members include colleges and universities, civil society organizations, as well as participating companies, and participating suppliers. 
The company is a partner of Better Work [Cambodia, Vietnam, Indonesia &amp; Jordan], a collaboration between ILO, IFC, companies, factories, and national stakeholders (unions, governments, etc) to improve working conditions. 
[Columbia Sportswear states that it leads the </t>
    </r>
    <r>
      <rPr>
        <b/>
        <sz val="11"/>
        <rFont val="Calibri"/>
        <family val="2"/>
        <scheme val="minor"/>
      </rPr>
      <t>Outdoor Industry Association (OIA)’s Social Responsibility Working Group</t>
    </r>
    <r>
      <rPr>
        <sz val="11"/>
        <rFont val="Calibri"/>
        <family val="2"/>
        <scheme val="minor"/>
      </rPr>
      <t xml:space="preserve"> which “works to create tools that support the effort of industry partners working conditions.” 
It states that it is a member of the </t>
    </r>
    <r>
      <rPr>
        <b/>
        <sz val="11"/>
        <rFont val="Calibri"/>
        <family val="2"/>
        <scheme val="minor"/>
      </rPr>
      <t>American Apparel &amp; Footwear Association Social Responsibility Committee</t>
    </r>
    <r>
      <rPr>
        <sz val="11"/>
        <rFont val="Calibri"/>
        <family val="2"/>
        <scheme val="minor"/>
      </rPr>
      <t xml:space="preserve"> and that through this it learns and shares best practices with its industry peers. 
It also states that in 2019 it participated in the </t>
    </r>
    <r>
      <rPr>
        <b/>
        <sz val="11"/>
        <rFont val="Calibri"/>
        <family val="2"/>
        <scheme val="minor"/>
      </rPr>
      <t>Social Labor Convergence Program</t>
    </r>
    <r>
      <rPr>
        <sz val="11"/>
        <rFont val="Calibri"/>
        <family val="2"/>
        <scheme val="minor"/>
      </rPr>
      <t xml:space="preserve"> and with </t>
    </r>
    <r>
      <rPr>
        <b/>
        <sz val="11"/>
        <rFont val="Calibri"/>
        <family val="2"/>
        <scheme val="minor"/>
      </rPr>
      <t>Better Buying</t>
    </r>
    <r>
      <rPr>
        <sz val="11"/>
        <rFont val="Calibri"/>
        <family val="2"/>
        <scheme val="minor"/>
      </rPr>
      <t xml:space="preserve">.] </t>
    </r>
  </si>
  <si>
    <t>(1) Under Armour (21 August 2020), "Under Armour Statement on Xinjiang," https://about.underarmour.com/news/2020/08/under-armour-statement-on-xinjiang. Accessed 3 November 2020.
*FLA (February 2019), "Under Armour Assessment for Accreditation," https://www.fairlabor.org/sites/default/files/documents/reports/under_armour_accreditation_report_final_public.pdf, pp. 27-28.  
(2) *Under Armour "Modern Slavery Statement 2020," https://about.underarmour.com/sites/default/files/2020-06/Executed-2020%20UA%20UK%20Retail%20%20UA%20UK%20Limited%20Modern%20Slavery%20Statement_Posted.pdf, p. 11.
Under Armour, "Sustainability at Under Armour," https://about.underarmour.com/community/sustainability. Accessed 17 August 2020.
*Under Armour, "Sustainability at Under Armour," https://about.underarmour.com/community/sustainability. Accessed 17 August 2020.
*"Under Armour Assessment for Accreditation," p. 27. 
* Under Armour, "Under Armour Statement on Xinjiang."</t>
  </si>
  <si>
    <t xml:space="preserve">(1) *Gap, "Engaging stakeholders," https://www.gapincsustainability.com/strategy/sustainability-strategy/engaging-stakeholders. Accessed 2 November 2020. 
*Gap, "Foreign migrant workers and recruitment," https://www.gapincsustainability.com/foreign-contract-workers. Accessed 30 October 2020.
*Gap, "Gap Inc. Statement on Xinjiang," https://www.gapincsustainability.com/xinjiang. Accessed 21 March 2021.
(2) *Gap, "2019 Global Sustainability Report," https://www.gapincsustainability.com/sites/default/files/Gap%20Inc%202019%20Report.pdf, p. 33. Accessed 30 October 2020.
*Gap, "Mills and laundries," https://www.gapincsustainability.com/environment/improving-manufacturing-mills-and-laundries. Accessed 2 November 2020.
*Gap, "Managing risks," https://www.gapincsustainability.com/strategy/sustainability-strategy/managing-risks. Accessed 1 March 2021. </t>
  </si>
  <si>
    <t xml:space="preserve">(2)*Ralph Lauren, "Champion Better Lives," https://corporate.ralphlauren.com/citizenship-champion-better-lives. Accessed 21 October 2020. 
*Ralph Lauren, "2020 Global Citizenship &amp; Sustainability Report," https://corporate.ralphlauren.com/on/demandware.static/-/Sites-RalphLauren_Corporate-Library/default/dwd8688705/documents/2020_Global_Citizenship_Sustainability_Report.pdf, p. 38. 
*Ralph Lauren (Published 30 July 2020, Updated 29 January 2021), "RALPH LAUREN STATEMENT ON XINJIANG", https://corporate.ralphlauren.com/pr_200730_StatementOnXinjiang.html. [Statement was previously updated on 14 October 2020]
*Ralph Lauren (3 March 2021), "2021 Additional Disclosure," https://knowthechain.org/wp-content/uploads/2021-03-Disclosure-KnowTheChain-AF-Benchmark_Ralph-Lauren.pdf, p. 3. </t>
  </si>
  <si>
    <t>(1) *Gildan, "2019 Genuine Responsibility ESG Report," https://www.genuineresponsibility.com/media/uploads/reports/2019_genuine_responsibility_esg_report-compressed.pdf, p. 30.  Accessed 15 September 2020.
*Gildan, "Xinjiang Uyghur Autonomous Region Statement," https://gildancorp.com/en/responsibility/resources/xinjiang-uyghur-autonomous-region-statement/. Accessed 21 March 2021. 
(2) * Gildan, "2019 Genuine Responsibility ESG Report," p. 30. 
* Gildan (2018), "2018 Additional Disclosure," https://media.business-humanrights.org/media/documents/files/2018_KTC_AF_Additional_disclosure_Gildan.pdf, p. 3.
*Gildan, "2021 Additional Disclosure," https://knowthechain.org/wp-content/uploads/2021-02-Disclosure_KnowTheChain-AF-Benchmark_Gildan.pdf, p. 5.</t>
  </si>
  <si>
    <r>
      <t xml:space="preserve">(1) Not disclosed. Mr Price states that in response to the situation of non-payment of wages due to workers it organized a stakeholder discussion that was facilitated by KwaZulu- Natal Economic Development, Tourism and Environmental Affairs.
It states that this working group had participation from "all key stakeholders" involved. However, it does not disclose further details, such as the type of stakeholders invoiced nor a focus on forced labor, or a second example of engagement with local stakeholders. 
</t>
    </r>
    <r>
      <rPr>
        <b/>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[It also states that at the national level it is committed to the “Retail- CTFL Master Plan which includes a key focus on addressing the systemic factors that contribute to wage non-compliance in factories."]
(2) The company is a member of the </t>
    </r>
    <r>
      <rPr>
        <b/>
        <sz val="11"/>
        <rFont val="Calibri"/>
        <family val="2"/>
        <scheme val="minor"/>
      </rPr>
      <t>Ethical Trading Initiative (ETI).</t>
    </r>
    <r>
      <rPr>
        <sz val="11"/>
        <rFont val="Calibri"/>
        <family val="2"/>
        <scheme val="minor"/>
      </rPr>
      <t xml:space="preserve"> 
It does not disclose active engagement on the topic of forced labor as part of this or another initiative. </t>
    </r>
  </si>
  <si>
    <t xml:space="preserve">(1) *Deckers (2021), "Additional Disclosure," https://knowthechain.org/wp-content/uploads/2020-KTC-Additional-Disclosure_Deckers.xlsx. Accessed 12 March 2021. 
* Deckers (September 2021), "Ethical Sourcing and Animal Welfare Policy," https://www.deckers.com/sites/default/files/pdf/Ethical%20Sourcing%20and%20Animal%20Welfare%20Policy.pdf.
(2) *Deckers, "Corporate Responsibility Report  2019", https://www.deckers.com/sites/default/files/images/responsibility/Deckers_CR_Report_2019a1.pdf, p.  31 and 41.
*Deckers (2021), "Additional Disclosure," https://knowthechain.org/wp-content/uploads/2020-KTC-Additional-Disclosure_Deckers.xlsx. Accessed 12 March 2021. </t>
  </si>
  <si>
    <r>
      <t xml:space="preserve">(1) Not disclosed. 
</t>
    </r>
    <r>
      <rPr>
        <b/>
        <sz val="11"/>
        <rFont val="Calibri"/>
        <family val="2"/>
        <scheme val="minor"/>
      </rPr>
      <t>Uyghur forced labor</t>
    </r>
    <r>
      <rPr>
        <sz val="11"/>
        <rFont val="Calibri"/>
        <family val="2"/>
        <scheme val="minor"/>
      </rPr>
      <t xml:space="preserve">: Macy's also does not disclose how it works with relevant groups to prevent and remediate Uyghur forced labor.
(2) Not disclosed. Macy's reports that it is a member of the Sustainable Apparel Coalition but it does not disclose active participation on forced labor and human trafficking issues in this or another multistakeholder or industry initiative. </t>
    </r>
  </si>
  <si>
    <r>
      <t xml:space="preserve">(1) Not disclosed. American Eagle states that it is working with suppliers as part of Business for Social Responsibility’s </t>
    </r>
    <r>
      <rPr>
        <b/>
        <sz val="11"/>
        <rFont val="Calibri"/>
        <family val="2"/>
        <scheme val="minor"/>
      </rPr>
      <t xml:space="preserve">HERproject </t>
    </r>
    <r>
      <rPr>
        <sz val="11"/>
        <rFont val="Calibri"/>
        <family val="2"/>
        <scheme val="minor"/>
      </rPr>
      <t xml:space="preserve">to empower low-income women in its supply chains. It states that this project has been implemented in four factories in Cambodia and in six factories in Bangladesh so far. It also states that it is a member of the Responsible Sourcing Network (RSN) Cotton Economic Leverage Working Group. It does not appear to disclose further details nor examples of engagement on forced labor and human trafficking.
</t>
    </r>
    <r>
      <rPr>
        <b/>
        <sz val="11"/>
        <rFont val="Calibri"/>
        <family val="2"/>
        <scheme val="minor"/>
      </rPr>
      <t>Uyghur forced labor</t>
    </r>
    <r>
      <rPr>
        <sz val="11"/>
        <rFont val="Calibri"/>
        <family val="2"/>
        <scheme val="minor"/>
      </rPr>
      <t>: The company does not disclose how it works with relevant groups to prevent and remediate Uyghur forced labor, such as exiled Uyghur groups or the Coalition to End Uyghur Forced Labor.
(2) Not disclosed. It states that it signed the American Apparel &amp; Footwear Association (AAFA) and Fair Labor Association (FLA) Apparel &amp; Footwear Industry Commitment to Responsible Recruitment, and that it discusses issues relating to this on an industry level with the Retail Industry Leaders Association, American Apparel &amp; Footwear Association, National Retail Federation, and the US Fashion Industry Association. However, it does not provide details or disclose active engagement on forced labor as part of these initiatives.</t>
    </r>
  </si>
  <si>
    <t>Carter's, "Protecting Human Rights," https://www.carters.com/ensuring-human-rights.html. Accessed 21 March 2021.</t>
  </si>
  <si>
    <t>Urban Outfitters (Updated 5 August 2020), "URBN: Vendor Code of Conduct &amp; Responsible Sourcing Policy", http://www.urbnvendor.com/us/wp-content/uploads/sites/2/2015/05/URBN-Vendor-Code-of-Conduct-and-Responsible-Sourcing-Policy-Final-Aug-5-2020.pdf, p. 2 ("XUAR Sourcing").</t>
  </si>
  <si>
    <r>
      <t xml:space="preserve">(1) [The company states that it seeks to "join forces with stakeholders such as our peers, suppliers and business partners, NGOs, trade unions, expert organizations" and others.] 
It states that it is addressing the situation of </t>
    </r>
    <r>
      <rPr>
        <b/>
        <sz val="11"/>
        <rFont val="Calibri"/>
        <family val="2"/>
        <scheme val="minor"/>
      </rPr>
      <t>Syrian refugees in Turkey</t>
    </r>
    <r>
      <rPr>
        <sz val="11"/>
        <rFont val="Calibri"/>
        <family val="2"/>
        <scheme val="minor"/>
      </rPr>
      <t xml:space="preserve"> through multi-stakeholder efforts. It reports that it has joined the TENT partnership for refugees "to mobilize the private sector to take steps to address the refugee crisis" but does not disclose further detail.
H&amp;M states that it has engaged with the </t>
    </r>
    <r>
      <rPr>
        <b/>
        <sz val="11"/>
        <rFont val="Calibri"/>
        <family val="2"/>
        <scheme val="minor"/>
      </rPr>
      <t>ministry of labor in Ethiopia</t>
    </r>
    <r>
      <rPr>
        <sz val="11"/>
        <rFont val="Calibri"/>
        <family val="2"/>
        <scheme val="minor"/>
      </rPr>
      <t xml:space="preserve"> for better enforcement of the country's labor laws. It also reports that its engagement with the Ethiopian government "contributed to the development of directives for the formation of a Minimum Wage Board." However it does not disclose that this engagement included forced labor issues. 
In its 2017 sustainability report, the company discloses that in 2017 it held workshops with a broad range of stakeholders including its suppliers,</t>
    </r>
    <r>
      <rPr>
        <b/>
        <sz val="11"/>
        <rFont val="Calibri"/>
        <family val="2"/>
        <scheme val="minor"/>
      </rPr>
      <t xml:space="preserve"> trade unions</t>
    </r>
    <r>
      <rPr>
        <sz val="11"/>
        <rFont val="Calibri"/>
        <family val="2"/>
        <scheme val="minor"/>
      </rPr>
      <t xml:space="preserve">, </t>
    </r>
    <r>
      <rPr>
        <b/>
        <sz val="11"/>
        <rFont val="Calibri"/>
        <family val="2"/>
        <scheme val="minor"/>
      </rPr>
      <t>Better Factories Cambodia</t>
    </r>
    <r>
      <rPr>
        <sz val="11"/>
        <rFont val="Calibri"/>
        <family val="2"/>
        <scheme val="minor"/>
      </rPr>
      <t xml:space="preserve">, and the </t>
    </r>
    <r>
      <rPr>
        <b/>
        <sz val="11"/>
        <rFont val="Calibri"/>
        <family val="2"/>
        <scheme val="minor"/>
      </rPr>
      <t>Cambodian Government</t>
    </r>
    <r>
      <rPr>
        <sz val="11"/>
        <rFont val="Calibri"/>
        <family val="2"/>
        <scheme val="minor"/>
      </rPr>
      <t xml:space="preserve">, to "raise awareness about the advantages of undetermined duration contracts." It discloses this as part of its efforts to address the unwarranted use of short-term contracts. 
</t>
    </r>
    <r>
      <rPr>
        <b/>
        <sz val="11"/>
        <rFont val="Calibri"/>
        <family val="2"/>
        <scheme val="minor"/>
      </rPr>
      <t xml:space="preserve">Uyghur forced labor: </t>
    </r>
    <r>
      <rPr>
        <sz val="11"/>
        <rFont val="Calibri"/>
        <family val="2"/>
        <scheme val="minor"/>
      </rPr>
      <t xml:space="preserve">the company does not disclose how it works with relevant groups to prevent and remediate Uyghur forced labor, such as exiled Uyghur groups or the Coalition to End Uyghur Forced Labor.
(2) H&amp;M discloses that it is a full member of the </t>
    </r>
    <r>
      <rPr>
        <b/>
        <sz val="11"/>
        <rFont val="Calibri"/>
        <family val="2"/>
        <scheme val="minor"/>
      </rPr>
      <t>Ethical Trade Initiative</t>
    </r>
    <r>
      <rPr>
        <sz val="11"/>
        <rFont val="Calibri"/>
        <family val="2"/>
        <scheme val="minor"/>
      </rPr>
      <t xml:space="preserve">, "a leading alliance of companies, trade unions and NGOs that promotes respect for workers' rights around the globe." It states that it has been actively involved in ETI's Tamil Nadu Multi-Stakeholder Initiative, addressing exploitative labor practices in Tamil Nadu's spinning mill industry. The company discloses that two of its spinning mill suppliers in Tamil Nadu (which have 2 units each) are part of the programme. 
H&amp;M discloses that it is involved in the </t>
    </r>
    <r>
      <rPr>
        <b/>
        <sz val="11"/>
        <rFont val="Calibri"/>
        <family val="2"/>
        <scheme val="minor"/>
      </rPr>
      <t xml:space="preserve">Amsterdam Coalition (AMCO) </t>
    </r>
    <r>
      <rPr>
        <sz val="11"/>
        <rFont val="Calibri"/>
        <family val="2"/>
        <scheme val="minor"/>
      </rPr>
      <t>which is an initiative between brands and supported by the OECD "which aims to contribute to the prevention and mitigation of harmful impacts on workers in spinning mills in South India, particularly in Tamil Nadu." It states that the OECD is conducting a baseline assessment in consultation with Indian business, government, and workers.
[The company reports that it is part of the Social &amp; Labour Convergence Program which it states includes manufacturers, brands, industry groups, civil society organisations and service providers that work together on evaluating efforts to improve working conditions. It does not disclose a specific focus on forced labor as part of this initiative.]</t>
    </r>
  </si>
  <si>
    <r>
      <t xml:space="preserve">(1) The company states that its senior executives such as Paul Lister have "met with expert advisors for the </t>
    </r>
    <r>
      <rPr>
        <b/>
        <sz val="11"/>
        <rFont val="Calibri"/>
        <family val="2"/>
        <scheme val="minor"/>
      </rPr>
      <t>UK Government'</t>
    </r>
    <r>
      <rPr>
        <sz val="11"/>
        <rFont val="Calibri"/>
        <family val="2"/>
        <scheme val="minor"/>
      </rPr>
      <t xml:space="preserve">s Independent Review 2019 to provide feedback and our insights" on the </t>
    </r>
    <r>
      <rPr>
        <b/>
        <sz val="11"/>
        <rFont val="Calibri"/>
        <family val="2"/>
        <scheme val="minor"/>
      </rPr>
      <t>UK Modern Slavery Act.</t>
    </r>
    <r>
      <rPr>
        <sz val="11"/>
        <rFont val="Calibri"/>
        <family val="2"/>
        <scheme val="minor"/>
      </rPr>
      <t xml:space="preserve"> 
Primark states that it in </t>
    </r>
    <r>
      <rPr>
        <b/>
        <sz val="11"/>
        <rFont val="Calibri"/>
        <family val="2"/>
        <scheme val="minor"/>
      </rPr>
      <t>Southern India</t>
    </r>
    <r>
      <rPr>
        <sz val="11"/>
        <rFont val="Calibri"/>
        <family val="2"/>
        <scheme val="minor"/>
      </rPr>
      <t xml:space="preserve">, it is working with "local </t>
    </r>
    <r>
      <rPr>
        <b/>
        <sz val="11"/>
        <rFont val="Calibri"/>
        <family val="2"/>
        <scheme val="minor"/>
      </rPr>
      <t>Indian NGO ASK</t>
    </r>
    <r>
      <rPr>
        <sz val="11"/>
        <rFont val="Calibri"/>
        <family val="2"/>
        <scheme val="minor"/>
      </rPr>
      <t xml:space="preserve"> - The Association for Stimulating Know How – and U.S.-based NGO Verité on the Fair Hiring Fair Labour programme." It states that this programme provides factories with toolkits for improving their recruitment and hiring processes. [Also see 4.3(2)]
It also discloses that it has engaged with stakeholders including members of Alliance 8.7, "on </t>
    </r>
    <r>
      <rPr>
        <b/>
        <sz val="11"/>
        <rFont val="Calibri"/>
        <family val="2"/>
        <scheme val="minor"/>
      </rPr>
      <t>recruitment practices in</t>
    </r>
    <r>
      <rPr>
        <sz val="11"/>
        <rFont val="Calibri"/>
        <family val="2"/>
        <scheme val="minor"/>
      </rPr>
      <t xml:space="preserve"> </t>
    </r>
    <r>
      <rPr>
        <b/>
        <sz val="11"/>
        <rFont val="Calibri"/>
        <family val="2"/>
        <scheme val="minor"/>
      </rPr>
      <t xml:space="preserve">government-to-government </t>
    </r>
    <r>
      <rPr>
        <sz val="11"/>
        <rFont val="Calibri"/>
        <family val="2"/>
        <scheme val="minor"/>
      </rPr>
      <t xml:space="preserve">and government-to-business labor agreements to ultimately advocate for better protection for workers." [It does not disclose detail on which stakeholders such as governments this includes.]
Primark discloses that it "responded to information requests" on forced labor from the UK Department for Business, Energy &amp; Industrial Strategy (BEIS) and Department of Foreign Affairs Committee. It states that it also engaged with the UK Department of Trade &amp; Industry in China.
In its modern slavery statement, Primark reports that over the past year it has met with national stakeholders including </t>
    </r>
    <r>
      <rPr>
        <b/>
        <sz val="11"/>
        <rFont val="Calibri"/>
        <family val="2"/>
        <scheme val="minor"/>
      </rPr>
      <t>civil society groups and labor rights groups in Myanmar</t>
    </r>
    <r>
      <rPr>
        <sz val="11"/>
        <rFont val="Calibri"/>
        <family val="2"/>
        <scheme val="minor"/>
      </rPr>
      <t xml:space="preserve"> "to better understand the risks facing vulnerable populations." [It does not disclose further detail on such engagements, or on how they focused on forced labor.]
In its 2017 modern slavery statement, the company discloses that as part of its efforts to reduce the risks of worker exploitation and forced labor in its supply chains it has set up a programme with </t>
    </r>
    <r>
      <rPr>
        <b/>
        <sz val="11"/>
        <rFont val="Calibri"/>
        <family val="2"/>
        <scheme val="minor"/>
      </rPr>
      <t>two expert Turkish NGOs</t>
    </r>
    <r>
      <rPr>
        <sz val="11"/>
        <rFont val="Calibri"/>
        <family val="2"/>
        <scheme val="minor"/>
      </rPr>
      <t xml:space="preserve"> to provide remediation and support for Syrian refugee workers. This includes information on securing work permits, and Turkish language lessons for Syrian workers. 
</t>
    </r>
    <r>
      <rPr>
        <u/>
        <sz val="11"/>
        <rFont val="Calibri"/>
        <family val="2"/>
        <scheme val="minor"/>
      </rPr>
      <t>Uyghur forced labor</t>
    </r>
    <r>
      <rPr>
        <sz val="11"/>
        <rFont val="Calibri"/>
        <family val="2"/>
        <scheme val="minor"/>
      </rPr>
      <t>: Primark reports that on the issue of Uyghur forced labor in XUAR, it has engaged with the UK and US governments, the Coalition to End Forced Labour in the Uighur Region, ETI, and the American Apparel and Footwear Federation. It states it has sought to understand the issue better and establish a response. 
[The company also states that it engages in the OECD Platform for Due Diligence and Responsible Business Conduct for India and supports activities related to traceability and transparency in supply chains, but does not disclose how it works on forced labor as part of the platform.]  
(2) Primark discloses that it has been a member of the</t>
    </r>
    <r>
      <rPr>
        <b/>
        <sz val="11"/>
        <rFont val="Calibri"/>
        <family val="2"/>
        <scheme val="minor"/>
      </rPr>
      <t xml:space="preserve"> Ethical Trading Initiative</t>
    </r>
    <r>
      <rPr>
        <sz val="11"/>
        <rFont val="Calibri"/>
        <family val="2"/>
        <scheme val="minor"/>
      </rPr>
      <t xml:space="preserve"> since 2006 "and have held the top level of leadership since 2011." It includes ETI's Tamil Nadu Multi-Stakeholder Programme and ETI's Modern Slavery Working Group on its list of partnerships on the topic of child and forced labor risks. 
The company discloses that it is a partner of </t>
    </r>
    <r>
      <rPr>
        <b/>
        <sz val="11"/>
        <rFont val="Calibri"/>
        <family val="2"/>
        <scheme val="minor"/>
      </rPr>
      <t>Better Work</t>
    </r>
    <r>
      <rPr>
        <sz val="11"/>
        <rFont val="Calibri"/>
        <family val="2"/>
        <scheme val="minor"/>
      </rPr>
      <t xml:space="preserve"> in "key sourcing countries including Vietnam and Cambodia", a collaboration between ILO, IFC, companies, factories, and national stakeholders (unions, governments, etc) to improve working conditions. [It does not disclose active engagement on forced labor.]</t>
    </r>
  </si>
  <si>
    <t xml:space="preserve">(1) *Marks and Spencer (May 2019), "Modern Slavery Statement 2018/19," https://corporate.marksandspencer.com/documents/plan-a-our-approach/mns-modern-slavery-statement-may2019.pdf, pp. 7-9.
* Marks and Spencer 96 January 2021), "M&amp;S Clothing &amp; Home Signs Call to Action on Human Rights Abuses", https://corporate.marksandspencer.com/media/press-releases/5ff7017fc6fe1bc26cb21d12/m-and-s-clothing-and-home-signs-call-to-action-on-human-rights-abuses.
[*Ethical Trading Initiative, "Tamil Nadu apparel and textiles sector," https://www.ethicaltrade.org/programmes/women-millworkers-tamil-nadu. Accessed 19 March 2021.
* End Uyghur Forced Labor, " Brands,"https://enduyghurforcedlabour.org/brands/. Accessed 19 March 2021.]
(2)*Marks and Spencer, "Supplier Management," https://corporate.marksandspencer.com/sustainability/clothing-and-home/supplier-management#c1c128d936804a47834a5a787381c310. Accessed 23 April 2020.
*Marks and Spencer, "Human Rights," https://corporate.marksandspencer.com/sustainability/business-wide/human-rights#87895ad50802463f9387d5152b7ca180. Accessed 23 April 2020.
*"Modern Slavery Statement 2018/19," p. 8.
*Marks and Spencer (October 2020), "Written evidence submitted by M&amp;S," https://committees.parliament.uk/writtenevidence/13770/pdf/, p. 6. </t>
  </si>
  <si>
    <t>(1) *Fast Retailing, "Monitoring and Evaluation of Production Partner Factories: Grievance Remediation Cases," https://www.fastretailing.com/eng/sustainability/labor/partner.html#hotline. Accessed 4 September 2020.
*Fast Retailing (26 February 2021), "2021 Additional Disclosure," https://knowthechain.org/wp-content/uploads/2021-12-Disclosure-KnowTheChain-AF-Benchmark_Fast-Retailing.pdf, pp. 11-12 and 14. 
(2) *Fast Retailing (Last Updated: 2020.08.17), "Regarding recent reports about Xinjiang Region," https://www.fastretailing.com/eng/sustainability/news/2008171600.html. Accessed 5 November 2020. 
*Uniqlo (15 March 2020), "Uniqlo's response," https://www.business-humanrights.org/en/latest-news/uniqlos-response/.</t>
  </si>
  <si>
    <r>
      <t xml:space="preserve">A(2)  *Kering, "2019 Universal Registration Document," https://keringcorporate.dam.kering.com/m/4727d00d80ab511e/original/2019-Universal-Registration-Document-.pdf, pp. 147-148.
C(1) *Kering, "2019 Universal Registration Document," https://keringcorporate.dam.kering.com/m/4727d00d80ab511e/original/2019-Universal-Registration-Document-.pdf, p. 165. Accessed 6 November 2020. 
*Kering (2021), "Additional Disclosure," </t>
    </r>
    <r>
      <rPr>
        <sz val="11"/>
        <color rgb="FFFF0000"/>
        <rFont val="Calibri"/>
        <family val="2"/>
        <scheme val="minor"/>
      </rPr>
      <t>add link</t>
    </r>
    <r>
      <rPr>
        <sz val="11"/>
        <rFont val="Calibri"/>
        <family val="2"/>
        <scheme val="minor"/>
      </rPr>
      <t xml:space="preserve"> p. 16. Accessed 11 March 2021.</t>
    </r>
  </si>
  <si>
    <t>A(2) *L Brands (26 February 2021), "2021 Additional Disclosure," https://knowthechain.org/wp-content/uploads/2021-02-KnowTheChain-AF-Benchmark_Additional-Disclosure_L-Brands.pdf, p. 14.
C(1) *L Brands, "Modern Slavery Transparency Statement," https://www.lb.com/responsibility/supply-chain/modern-slavery-transparency-statement. Accessed 1 September 2020.
*L Brands, "Traceability and Risk Assessment," https://www.lb.com/responsibility/supply-chain/social-compliance-program/traceability-and-risk-assessment. Accessed 1 September 2020.
[*Victoria's Secret (October 2020), "Written Evidence Submitted by Victoria's Secret (L Brands)," https://committees.parliament.uk/writtenevidence/13172/pdf/.]
*L Brands (26 February 2021), "2021 Additional Disclosure," https://knowthechain.org/wp-content/uploads/2021-02-KnowTheChain-AF-Benchmark_Additional-Disclosure_L-Brands.pdf, p. 2.</t>
  </si>
  <si>
    <t xml:space="preserve">(1)-(4) *PVH, "Supplier List," https://responsibility.pvh.com/wp-content/uploads/2020/09/Factory-List-Sep-20-1.xlsx. Accessed 7 October 2020.  
*PVH, "Statement on Xinjiang," https://responsibility.pvh.com/wp-content/uploads/2020/10/PVH-Corp-Statement-on-Xinjiang-5.pdf. Accessed 21 March 2021. 
(2) *PVH, "2018 Additional Disclosure,"
https://www.business-humanrights.org/sites/default/files/2018%20KTC%20Additional%20Disclosure_PVH.pdf, p. 3. Accessed 7 October 2020. 
(3)-(4) *PVH (1 March 2021), "2021 Additional Disclosure," https://knowthechain.org/wp-content/uploads/2021-03-Disclosure_KnowTheChain-AF-Benchmark_PVH.pdf, p. 4. </t>
  </si>
  <si>
    <t xml:space="preserve">(1)-(2) Puma, "Puma Global Core Factory List 2020," https://about.puma.com/-/media/files/pdf/sustainability/social/pumaglobalcoreftylist2020.ashx. Accessed 22 October 2020.
*Puma, "Social Compliance," https://about.puma.com/en/sustainability/social. Accessed 22 October 2020. 
* Puma (24 March 2020), "Puma's response", https://www.business-humanrights.org/sites/default/files/documents/Puma.pdf. 
*Puma, "Puma's Response to the Report by ASPI," https://about.puma.com/en/sustainability/social/pumasresponsetoaspi. Accessed 22 October 2020. 
(3) *  Puma, "Puma Global Core Factory List 2020," https://about.puma.com/-/media/files/pdf/sustainability/social/pumaglobalcoreftylist2020.ashx, p. 15 (Appendix).
* Puma (December 2020), "PUMA Global Core Factory List 2020," https://udg-about-puma-prod-endpoint.azureedge.net/-/media/files/pdf/sustainability/social/puma-global-core-fty-list-2020-dec.pdf?rev=fcf1ae41a0584452bd9eea89ae3d9864.
*Puma, "Modern Slavery and Human Trafficking Statement 2019," https://about.puma.com/-/media/files/pdf/sustainability/social/puma-modern-slavery-and-human-trafficking-statement-2019.ashx, p. 4.   Accessed 22 October 2020.
*"Puma's Response to the Report by ASPI."
(4) * Puma, "Puma Global Core Factory List 2020".
* Puma, "Annual Report 2019," https://annual-report-2019.puma.com/downloads/puma-ar-2019_annual-report.pdf, p. 65. Accessed 22 October 2020. </t>
  </si>
  <si>
    <r>
      <t xml:space="preserve">Columbia Sportswear states that it has manufacturing suppliers in 12 countries, with around 50% of products being produced in Vietnam and China. It states that five of the largest manufacturers make up around 30% of its apparel accessories and equipment production and that its largest manufacturer accounts for around 10%. It states that its footwear is manufactured in three countries, with the majority being produced in Vietnam and China. It states that five of its largest footwear manufacturers accounts for around 85% of its footwear production, the largest of which accounts for around 45%.
(1) It publishes a transparency map which includes the names and addresses of its finished good factories (as well as an ID which allows tracing garment items back to their factory). It states that this list is updated on a biannual basis. 
</t>
    </r>
    <r>
      <rPr>
        <b/>
        <sz val="11"/>
        <rFont val="Calibri"/>
        <family val="2"/>
        <scheme val="minor"/>
      </rPr>
      <t>Uyghur forced labor</t>
    </r>
    <r>
      <rPr>
        <sz val="11"/>
        <rFont val="Calibri"/>
        <family val="2"/>
        <scheme val="minor"/>
      </rPr>
      <t xml:space="preserve">: The company discloses a supplier list which allows stakeholders to assess whether it sources from the Xinjiang Uyghur Autonomous Region.
(2) Not disclosed. It states that approximately 95% of the leather is sourced from tanneries that are members of the Leather Working Group. It does not state where they are located, however.
</t>
    </r>
    <r>
      <rPr>
        <b/>
        <sz val="11"/>
        <rFont val="Calibri"/>
        <family val="2"/>
        <scheme val="minor"/>
      </rPr>
      <t>Uyghur forced labor</t>
    </r>
    <r>
      <rPr>
        <sz val="11"/>
        <rFont val="Calibri"/>
        <family val="2"/>
        <scheme val="minor"/>
      </rPr>
      <t xml:space="preserve">: The company also does not disclose whether its suppliers source from the Xinjiang Uyghur Autonomous Region.
(3) Not disclosed. As part of its commitment not to source </t>
    </r>
    <r>
      <rPr>
        <b/>
        <sz val="11"/>
        <rFont val="Calibri"/>
        <family val="2"/>
        <scheme val="minor"/>
      </rPr>
      <t>cotton</t>
    </r>
    <r>
      <rPr>
        <sz val="11"/>
        <rFont val="Calibri"/>
        <family val="2"/>
        <scheme val="minor"/>
      </rPr>
      <t xml:space="preserve"> from Uzbekistan, the company states it is difficult to trace cotton with certainty and that it works with suppliers to encourage industry protocols and industry standards. It does not refer to efforts to increase traceability, however.
For </t>
    </r>
    <r>
      <rPr>
        <b/>
        <sz val="11"/>
        <rFont val="Calibri"/>
        <family val="2"/>
        <scheme val="minor"/>
      </rPr>
      <t>down</t>
    </r>
    <r>
      <rPr>
        <sz val="11"/>
        <rFont val="Calibri"/>
        <family val="2"/>
        <scheme val="minor"/>
      </rPr>
      <t xml:space="preserve">, (not a high-risk raw material,) the company states that through certification with the responsible down standard it has established a process to trace the raw material from the raw material source to the finished product. However, it does not disclose any sourcing countries for materials with risk of forced labor. 
</t>
    </r>
    <r>
      <rPr>
        <b/>
        <sz val="11"/>
        <rFont val="Calibri"/>
        <family val="2"/>
        <scheme val="minor"/>
      </rPr>
      <t>Uyghur forced labor</t>
    </r>
    <r>
      <rPr>
        <sz val="11"/>
        <rFont val="Calibri"/>
        <family val="2"/>
        <scheme val="minor"/>
      </rPr>
      <t>: The company also does not disclose whether its raw materials originate from the Xinjiang Uyghur Autonomous Region. 
(4) The above transparency map includes the gender ratio as well as of a range number of employees for each factory. 
In its CR Report, Columbia discloses that 328, 856 workers are employed in its first-tier supply chain and that the male to female ratio is "1:3:3".</t>
    </r>
  </si>
  <si>
    <t>Hugo Boss (December 2020), "HUGO BOSS Statement on the Chinese region of Xinjiang," https://group.hugoboss.com/fileadmin/media/pdf/sustainability/HUGO_BOSS_Statement_on_Xinjiang_EN.pdf.
(1) *Hugo Boss, "Suppliers," https://group.hugoboss.com/en/responsibility/partners/suppliers. Accessed 30 September 2020. 
*Hugo Boss, "A database for more transparency: HUGO BOSS supports the OAR map of global apparel facilities," https://group.hugoboss.com/en/responsibility/news-and-downloads/latest-topics/message/a-database-for-more-transparency-hugo-boss-supports-the-oar-map-of-global-apparel-facilities-1. Accessed 30 September 2020. 
(3) *Hugo Boss, "Hugo Boss Sourcing and Production Activities," https://group.hugoboss.com/fileadmin/media/pdf/sustainability/HUGO-BOSS-Beschaffungs_und_Produktionsaktivitaeten_EN.pdf. Accessed 30 September 2020. 
*Hugo Boss, "Hugo Boss Cotton Commitment," https://group.hugoboss.com/fileadmin/media/pdf/sustainability/company_commitments_EN/HUGO_BOSS_Cotton_Commitment_2020.pdf, p. 7. Accessed 30 September 2020. 
(4) *"Suppliers."
* "Hugo Boss Sourcing and Production Activities."</t>
  </si>
  <si>
    <r>
      <t xml:space="preserve">(1) In its modern slavery statement, the company notes that it has that it  147 suppliers in 15 countries.
The company further discloses a map of its supply chains which includes 17 countries. For each country, it discloses the different types of suppliers by city/district, including the number of factories, mill houses, dye houses, and print houses. While the company seems to disclose a full list of sourcing countries, it does not disclose the names and addresses of first-tier suppliers. 
</t>
    </r>
    <r>
      <rPr>
        <u/>
        <sz val="11"/>
        <rFont val="Calibri"/>
        <family val="2"/>
        <scheme val="minor"/>
      </rPr>
      <t>Uyghur forced labor</t>
    </r>
    <r>
      <rPr>
        <sz val="11"/>
        <rFont val="Calibri"/>
        <family val="2"/>
        <scheme val="minor"/>
      </rPr>
      <t>: The company discloses sourcing from China, but does not disclose whether this includes the Xinjiang Uyghur Autonomous Region.  (also see 7.2)
(4) JD Sports publishes a map of its supply chain, which provides the number of workers, including the number of female and male workers per city /district. Where the company has several suppliers in the same city/district, the information is aggregated. The company does not disclose specific data point per supplier.</t>
    </r>
  </si>
  <si>
    <r>
      <t xml:space="preserve">Ralph Lauren states that its “raw material sourcing strategy is guided by [its] commitment to sustainability and ensuring visibility and influence in [its] supply chains through traceability efforts.”
(1) Not disclosed. Ralph Lauren discloses a supply chain map including the number of suppliers per country and states that overall it has 519 active factories in its supply chains in 40 countries with 113 new factories onboarded in 2020. The map indicates the factories by country, however, for example in Europe it is not clear which countries the numbers refer to. Thus, the company does not disclose a full list of sourcing countries, nor the names and addresses for its first-tier suppliers.
</t>
    </r>
    <r>
      <rPr>
        <b/>
        <sz val="11"/>
        <rFont val="Calibri"/>
        <family val="2"/>
        <scheme val="minor"/>
      </rPr>
      <t>Uyghur forced labor</t>
    </r>
    <r>
      <rPr>
        <sz val="11"/>
        <rFont val="Calibri"/>
        <family val="2"/>
        <scheme val="minor"/>
      </rPr>
      <t>: Ralph Lauren states that it does not "source any yarn, textiles, or products from Xinjiang" and "suppliers are prohibited from using any cotton grown in the region."
(2) Ralph Lauren discloses the following list of countries below tier one: China, Italy, India, USA, Vietnam, Sri Lanka, Indonesia, Philippines, Hong Kong, Peru, Portugal, Cambodia, Guatemala, UK, Turkey, Taiwan, Malaysia, Romania, Jordan, Macau, Mexico, Spain, Thailand, France, Japan, Korea, Pakistan, Poland, Canada, Czech Republic, Dominican Republic, Ireland, Mauritius, Nicaragua, Tunisia, Egypt, Scotland, Bulgaria, Chile, Colombia, Ecuador, Germany, Greece, Haiti, Hungary, Uruguay, Austria, Bahrain, Slovakia, Nepal.</t>
    </r>
    <r>
      <rPr>
        <sz val="11"/>
        <color rgb="FFFF0000"/>
        <rFont val="Calibri"/>
        <family val="2"/>
        <scheme val="minor"/>
      </rPr>
      <t xml:space="preserve"> </t>
    </r>
    <r>
      <rPr>
        <sz val="11"/>
        <rFont val="Calibri"/>
        <family val="2"/>
        <scheme val="minor"/>
      </rPr>
      <t xml:space="preserve">
</t>
    </r>
    <r>
      <rPr>
        <b/>
        <sz val="11"/>
        <rFont val="Calibri"/>
        <family val="2"/>
        <scheme val="minor"/>
      </rPr>
      <t>Uyghur forced labor</t>
    </r>
    <r>
      <rPr>
        <sz val="11"/>
        <rFont val="Calibri"/>
        <family val="2"/>
        <scheme val="minor"/>
      </rPr>
      <t>: Ralph Lauren states that it sources raw materials from China, "a country that presents a risk of forced labor based on recent reports" but that it does not "source any yarn, textiles, or products from Xinjiang" and "suppliers are prohibited from using any cotton grown in the region."</t>
    </r>
    <r>
      <rPr>
        <sz val="11"/>
        <color rgb="FFFF0000"/>
        <rFont val="Calibri"/>
        <family val="2"/>
        <scheme val="minor"/>
      </rPr>
      <t xml:space="preserve">
</t>
    </r>
    <r>
      <rPr>
        <sz val="11"/>
        <rFont val="Calibri"/>
        <family val="2"/>
        <scheme val="minor"/>
      </rPr>
      <t xml:space="preserve">(3) Not disclosed. Ralph Lauren states that it has “transformed the Traceability Working Group to a newly formed Sustainability Department and have added other material commodities to the list.” The company does not disclose the sourcing countries of raw materials that are considered at risk of forced labor (cotton, rubber etc.).
</t>
    </r>
    <r>
      <rPr>
        <b/>
        <sz val="11"/>
        <rFont val="Calibri"/>
        <family val="2"/>
        <scheme val="minor"/>
      </rPr>
      <t>Uyghur forced labor</t>
    </r>
    <r>
      <rPr>
        <sz val="11"/>
        <rFont val="Calibri"/>
        <family val="2"/>
        <scheme val="minor"/>
      </rPr>
      <t>: Ralph Lauren states that it sources raw materials from China, "a country that presents a risk of forced labor based on recent reports" but that it does not "source any yarn, textiles, or products from Xinjiang" and "suppliers are prohibited from using any cotton grown in the region." It does not disclose whether suppliers of raw materials other than cotton are in its supply chains.
It states that it is working with brands and partners "to identify an effective solution for raw material traceability and verification at the fiber level to ensure that the materials we use in our products are responsibly sourced."
(4) [It discloses that its suppliers' work force consists mainly of native workers working in their respective countries and the work force is predominantly female. It notes that most of foreign migrant workforce are employed by its seven suppliers in Jordan and by one supplier in Bahrain. This migrant workforce is mainly from Bangladesh, Sri Lanka, Nepal and India.  
Ralph Lauren further states it works with several artisan suppliers as individuals or small co-operatives and homeworkers, and that in those cases, "it is imperative that we understand the source mapping of these suppliers and know their operations."]
The company discloses that its first-tier suppliers have almost 500,000 workers. It discloses that there are worker committees formed in all of its supplier factories. It is unclear whether this relates to all sourcing countries.
The company does not disclose a data point per supplier.</t>
    </r>
  </si>
  <si>
    <t>(1) Macy's, "2018 Sustainability Report", https://content-az.equisolve.net/_5e43b80de070913581cb00433b3a8a57/macysinc/db/446/5696/pdf/Macy%27s+2018+Sustainability+Report.pdf, pp. 12-13.</t>
  </si>
  <si>
    <r>
      <t xml:space="preserve">(1) Macy's reports on the countries where it has conducted compliance audits of manufacturing partners. The company states that such audits are undertaken for all new suppliers as well as at least once annually for existing suppliers for all factories that produce its private label brands. Thus, while Macy's seems to disclose a full list of sourcing countries, it does not disclose the names and addresses of its first-tier suppliers. 
</t>
    </r>
    <r>
      <rPr>
        <b/>
        <sz val="11"/>
        <rFont val="Calibri"/>
        <family val="2"/>
        <scheme val="minor"/>
      </rPr>
      <t>Uyghur forced labor</t>
    </r>
    <r>
      <rPr>
        <sz val="11"/>
        <rFont val="Calibri"/>
        <family val="2"/>
        <scheme val="minor"/>
      </rPr>
      <t xml:space="preserve">: Macy's appears to have suppliers in China, disclosing that in 2018 it conducted 461 supplier audits in the country. However, it does not disclose whether these suppliers include those located in the Xinjiang Uyghur Autonomous Region.
(4) Not disclosed. </t>
    </r>
  </si>
  <si>
    <t>(1) Foot Locker discloses that private label products "sourced by Foot Locker are produced in" China (65%), Pakistan (20%), Vietnam (10%) and Thailand, United States, Portugal, and Turkey (collectively 5%). It is assumed that this refers to first-tier suppliers and covers the full list of countries where such its supplier for private label products are based. The company does not disclose the names or addresses of its suppliers. [It also states that 91% of its merchandise was purchased from its top five suppliers in 2019.]
Uyghur forced labor: The company discloses sourcing from China but does not disclose whether this includes the Xinjiang Uyghur Autonomous Region. 
(2) Not disclosed. Uyghur forced labor: The company does not disclose whether its suppliers source from the Xinjiang Uyghur Autonomous Region. 
(3) Not disclosed. Uyghur forced labor: The company does not disclose whether its raw materials originate from the Xinjiang Uyghur Autonomous Region. 
(4) Not disclosed.</t>
  </si>
  <si>
    <r>
      <t xml:space="preserve">Gildan Activewear discloses that it is a vertically-integrated manufacturer. It provides a chart of its supply chain tiers and ownership that states that 70% of its first-tier is owned and operated by the company and 87% of the second-tier. The chart represents the third-tier in three separate columns and it is unclear how this divided but it also states that a certain percentage of the third-tier of its supply chains are owned and operated by the company. It discloses a chart with percentages of third-party manufacturing contractors per region showing that 78% are in Asia/ Pacific, and that the remaining contractors are located in Central America and the Caribbean Basin, North America, and Europe. It does not specify which countries or regions apply to each tier.
(1) Not disclosed. It states that outsourced production represents less than 10% of its total production in terms of revenue and that in 2018 its “contractor base included 93 third-party manufacturing facilities that actively produced throughout the year, 20 of which accounted for almost all of [its] outsourced production.” It discloses a map of its own operations, as well as the name, address, and employee range of six "dedicated" suppliers. It does not disclose a full supplier list, nor a full list of sourcing countries. 
</t>
    </r>
    <r>
      <rPr>
        <b/>
        <sz val="11"/>
        <rFont val="Calibri"/>
        <family val="2"/>
        <scheme val="minor"/>
      </rPr>
      <t>Uyghur forced labor</t>
    </r>
    <r>
      <rPr>
        <sz val="11"/>
        <rFont val="Calibri"/>
        <family val="2"/>
        <scheme val="minor"/>
      </rPr>
      <t xml:space="preserve">: Gildan Activewear states that all of its third-party suppliers have certified that they do not have facilities located in Xinjiang; that it has no known cotton originating from Xinjiang in any of its manufacturing facilities; and that there are no known component parts or labor from Xinjiang used to manufacture its products.
(2) Not disclosed.
</t>
    </r>
    <r>
      <rPr>
        <b/>
        <sz val="11"/>
        <rFont val="Calibri"/>
        <family val="2"/>
        <scheme val="minor"/>
      </rPr>
      <t>Uyghur forced labor</t>
    </r>
    <r>
      <rPr>
        <sz val="11"/>
        <rFont val="Calibri"/>
        <family val="2"/>
        <scheme val="minor"/>
      </rPr>
      <t xml:space="preserve">: The company states that there are no "known" component parts or labor from Xinjiang used to manufacture its products. However, it is unclear whether it traces all products manufactured across its supply chains. 
(3) Not disclosed. Gildan discloses that it uses cotton grown and spun into yarn in the United States for the vast majority of its products [whereas it is possible that (part of) this yarn supply goes into its own manufacturing, therefore it is not clear whether the US is also the main cotton sourcing country for its suppliers]. It does not disclose a full list of sourcing countries for cotton.
It discloses the number of suppliers from Bangladesh, Dominican Republic, Honduras, Mexico, Nicaragua for commodities including raw materials but this includes "raw materials, trims, and accessory suppliers into areas such as educational and technical training, medical services, transportation, construction, maintenance, and food services," and it is unclear where it sources raw materials at risk of forced labor such as cotton.
</t>
    </r>
    <r>
      <rPr>
        <b/>
        <sz val="11"/>
        <rFont val="Calibri"/>
        <family val="2"/>
        <scheme val="minor"/>
      </rPr>
      <t>Uyghur forced labor</t>
    </r>
    <r>
      <rPr>
        <sz val="11"/>
        <rFont val="Calibri"/>
        <family val="2"/>
        <scheme val="minor"/>
      </rPr>
      <t>: The company states that there are no "known" component parts or labor from Xinjiang used to manufacture its products. However, it is unclear whether it can trace to source for all raw materials across its supply chains. 
(4) Not disclosed. Gildan Activewear states that "over 90% of [its] annual sales are generated from products that are manufactured within the Company’s owned and operated manufacturing network" and that with its "vertically-integrated business model [it has] direct control over almost all of [its] tier 1, 2, and 3 supply processes." It discloses the employee range for the six contractors it discloses details for but it is unclear what percentage of its first tier third-party suppliers that this represents.</t>
    </r>
  </si>
  <si>
    <t>The company discloses that its "Animal Based Raw Materials Sourcing Charter ... allows the Group to make commitments to achieving progress by 2020 and 2025 in three areas: full
traceability in supply chains." It does not disclose further details.</t>
  </si>
  <si>
    <t>LVMH (Fiscal Year Ended December 31, 2019), "Universal Registration Document," https://r.lvmh-static.com/uploads/2019/12/lvmh-urd-2019-va.pdf, p. 79.</t>
  </si>
  <si>
    <t>LVMH, "Non Financial Indicators," https://www.lvmh.com/investors/profile/non-financial-indicators/. Accessed 14 October 2020. 
(1)-(3) LVMH (Fiscal Year Ended December 31, 2019), "Universal Registration Document," https://r.lvmh-static.com/uploads/2019/12/lvmh-urd-2019-va.pdf, pp. 21, 56, 78-79.</t>
  </si>
  <si>
    <r>
      <t xml:space="preserve">LVMH discloses a chart with the percentage of suppliers per region. However it does not disclose a list of sourcing countries on suppliers in different tiers.
(1) Not disclosed. LVMH states that that it has in-house manufacturing and uses "external suppliers" to varying degrees for different brands. It states that “fabric suppliers for the different Maisons are often Italian, but on a non - exclusive basis.” It does not disclose a list of its first-tier suppliers however.
</t>
    </r>
    <r>
      <rPr>
        <b/>
        <sz val="11"/>
        <color theme="1"/>
        <rFont val="Calibri"/>
        <family val="2"/>
        <scheme val="minor"/>
      </rPr>
      <t>Uyghur forced labor</t>
    </r>
    <r>
      <rPr>
        <sz val="11"/>
        <color theme="1"/>
        <rFont val="Calibri"/>
        <family val="2"/>
        <scheme val="minor"/>
      </rPr>
      <t xml:space="preserve">: The company does not disclose whether it sources from the Xinjiang Uyghur Autonomous Region.
(2) Not disclosed. 
</t>
    </r>
    <r>
      <rPr>
        <b/>
        <sz val="11"/>
        <color theme="1"/>
        <rFont val="Calibri"/>
        <family val="2"/>
        <scheme val="minor"/>
      </rPr>
      <t>Uyghur forced labor</t>
    </r>
    <r>
      <rPr>
        <sz val="11"/>
        <color theme="1"/>
        <rFont val="Calibri"/>
        <family val="2"/>
        <scheme val="minor"/>
      </rPr>
      <t xml:space="preserve">: The company does not disclose whether its suppliers source from the Xinjiang Uyghur Autonomous Region.
(3) Not disclosed. LVMH publishes some information about supplier countries and raw material sources for its different brands and product categories. 
It states that Louis Vuitton purchases materials from suppliers “around the world…” It states that Loro Piana purchases “baby cashmere from northern </t>
    </r>
    <r>
      <rPr>
        <b/>
        <sz val="11"/>
        <color theme="1"/>
        <rFont val="Calibri"/>
        <family val="2"/>
        <scheme val="minor"/>
      </rPr>
      <t>China</t>
    </r>
    <r>
      <rPr>
        <sz val="11"/>
        <color theme="1"/>
        <rFont val="Calibri"/>
        <family val="2"/>
        <scheme val="minor"/>
      </rPr>
      <t xml:space="preserve"> and Mongolia, vicuña from the Andes, and extra - fine Merino wool from Australia and New Zealand..” It states that its products are then manufactured [assumed own operations ("Loro Piana manages all stages of production, from the sourcing of natural fibers to the delivery of finished products to stores"]. 
LVMH states that "specific traceability requirements applicable to the </t>
    </r>
    <r>
      <rPr>
        <b/>
        <sz val="11"/>
        <color theme="1"/>
        <rFont val="Calibri"/>
        <family val="2"/>
        <scheme val="minor"/>
      </rPr>
      <t>leather</t>
    </r>
    <r>
      <rPr>
        <sz val="11"/>
        <color theme="1"/>
        <rFont val="Calibri"/>
        <family val="2"/>
        <scheme val="minor"/>
      </rPr>
      <t xml:space="preserve"> and </t>
    </r>
    <r>
      <rPr>
        <b/>
        <sz val="11"/>
        <color theme="1"/>
        <rFont val="Calibri"/>
        <family val="2"/>
        <scheme val="minor"/>
      </rPr>
      <t>cotton</t>
    </r>
    <r>
      <rPr>
        <sz val="11"/>
        <color theme="1"/>
        <rFont val="Calibri"/>
        <family val="2"/>
        <scheme val="minor"/>
      </rPr>
      <t xml:space="preserve"> sectors have been incorporated into the LIFE 2020. The program includes traceability targets for "leathers, raw lamb and calf skins, exotic leathers and furs; [and] cotton."
program" (a program focused on improving environmental aspcts including through tracing) It committed to full supply chain traceability by 2025.
</t>
    </r>
    <r>
      <rPr>
        <b/>
        <sz val="11"/>
        <color theme="1"/>
        <rFont val="Calibri"/>
        <family val="2"/>
        <scheme val="minor"/>
      </rPr>
      <t>Uyghur forced labor</t>
    </r>
    <r>
      <rPr>
        <sz val="11"/>
        <color theme="1"/>
        <rFont val="Calibri"/>
        <family val="2"/>
        <scheme val="minor"/>
      </rPr>
      <t>: The company does not disclose whether its raw materials originate from the Xinjiang Uyghur Autonomous Region. 
(4) Not disclosed.</t>
    </r>
  </si>
  <si>
    <t>(1) *H&amp;M, "Memberships and collaborations," https://hmgroup.com/sustainability/leading-the-change/memberships-and-collaborations.html. Accessed 22 October 2020. 
H&amp;M, "Sustainability Performance Report 2019," https://hmgroup.com/content/dam/hmgroup/groupsite/documents/masterlanguage/CSR/reports/2019_Sustainability_report/H%26M%20Group%20Sustainability%20Performance%20Report%202019.pdf, p. 26 and 54. Accessed 22 October 2020.
*H&amp;M, "Modern slavery statement financial year 2018-2019," https://hmgroup.com/content/dam/hmgroup/groupsite/documents/masterlanguage/CSR/reports/HM_2019_Modern_Slavery_Statement_final.pdf p. 10. Accessed 22 October 2020.
H&amp;M, "H&amp;M Group statement on Xinjiang," https://hmgroup.com/content/dam/hmgroup/groupsite/documents/masterlanguage/CSR/Policies/2020/Xinjiang%20Statement.pdf. Accessed 22 March 2021. 
(2) H&amp;M, "Responsible Purchasing Practices," https://hmgroup.com/sustainability/leading-the-change/responsible-purchasing-practices.html. Accessed 22 October 2020.
(3) H&amp;M, "Sustainability Performance Report 2019," , p. 80 and 78.
(4) * H&amp;M, "Supplier List," https://hmgroup.com/sustainability/leading-the-change/supplier-list.html. Accessed 22 October 2020. 
* H&amp;M, "Response to Business &amp; Huamn Rights Resource Centre Covid tracker," https://media.business-humanrights.org/media/documents/HM_response.pdf.</t>
  </si>
  <si>
    <t xml:space="preserve">(1)*Ralph Lauren, "Create Timeless Style," https://corporate.ralphlauren.com/citizenship-create-timeless-style. Accessed 21 October 2020. 
*Ralph Lauren, "2020 Global Citizenship &amp; Sustainability Report," https://corporate.ralphlauren.com/on/demandware.static/-/Sites-RalphLauren_Corporate-Library/default/dwd8688705/documents/2020_Global_Citizenship_Sustainability_Report.pdf, pp. 11-12. 
*Ralph Lauren (30 July 2020, updated 29 January 2021), "RALPH LAUREN STATEMENT ON XINJIANG", https://corporate.ralphlauren.com/pr_200730_StatementOnXinjiang.html.
(2) *"2020 Global Citizenship &amp; Sustainability Report," pp. 37-38 and 41.
*Ralph Lauren, "Design the Change," https://corporate.ralphlauren.com/design-the-change. Accessed 21 October 2020. 
(3) "2020 Global Citizenship &amp; Sustainability Report," p. 40. </t>
  </si>
  <si>
    <r>
      <t xml:space="preserve">(1) Amazon discloses that it has joined the </t>
    </r>
    <r>
      <rPr>
        <b/>
        <sz val="11"/>
        <rFont val="Calibri"/>
        <family val="2"/>
        <scheme val="minor"/>
      </rPr>
      <t>Responsible Sourcing Network's public pledge to not source cotton from Turkmenistan and Uzbekistan</t>
    </r>
    <r>
      <rPr>
        <sz val="11"/>
        <rFont val="Calibri"/>
        <family val="2"/>
        <scheme val="minor"/>
      </rPr>
      <t xml:space="preserve">. As a signatory the company commits to not knowingly source Uzbek and Turkmen cotton and collaborates with a multi-stakeholder coalition to press for the elimination of forced labor in the sector.
It also states that it is "working to ensure that all cotton used in Amazon-owned Private Brand apparel products is sourced sustainably by the end of 2022." It states this can include </t>
    </r>
    <r>
      <rPr>
        <b/>
        <sz val="11"/>
        <rFont val="Calibri"/>
        <family val="2"/>
        <scheme val="minor"/>
      </rPr>
      <t>Better Cotton Initiative</t>
    </r>
    <r>
      <rPr>
        <sz val="11"/>
        <rFont val="Calibri"/>
        <family val="2"/>
        <scheme val="minor"/>
      </rPr>
      <t xml:space="preserve"> certified cotton, cotton sourced from recycled materials, or organic cotton. [Better Cotton Initiative is a certification, which is an ISEAL full member, requires farms to adhere to a set of Principles and Standards including the promotion of decent work according to the ILO core conventions.] It does not disclose what percentage of the company's cotton sourcing is BCI-certified, nor otherwise how it works to ensure it does not source cotton or other raw materials produced with forced labor. 
</t>
    </r>
    <r>
      <rPr>
        <b/>
        <sz val="11"/>
        <rFont val="Calibri"/>
        <family val="2"/>
        <scheme val="minor"/>
      </rPr>
      <t>Uyghur forced labor</t>
    </r>
    <r>
      <rPr>
        <sz val="11"/>
        <rFont val="Calibri"/>
        <family val="2"/>
        <scheme val="minor"/>
      </rPr>
      <t xml:space="preserve">: Amazon states that it is actively investigating its supply chains and increasing due diligence throughout its supply chains in China. It states that it stopped sourcing from one entity which was added to the US Department of Commerce's Entity List in July 2020. However, the company does not disclose how it addresses risks related to using Uyghur forced labor at raw material level, such as in cotton sourcing. 
[The company also states it collaborates with the Leather Working Group but does not disclose how it addresses forced labor risks at raw material level through this initiative.]
(2) Not disclosed. Amazon's supplier code of conduct manual includes a "tip" for suppliers which suggests that purchasing practices can impact workers. It states that suppliers should make sure "orders, payment terms, and production timelines don't conflict with payment of legally-required wages" and that changes to purchase orders should not "violate commitments to wages or working hours." 
However, the company does not disclose any information on how it ensures its own purchasing practices do not negatively impact workers in its supply chains. Further, in relation to the Covid-19 pandemic, while the company states that it "has honored all orders for our private-label apparel businesses in both the US and EU," it is unclear whether the company requested retroactive discounts from its suppliers and whether it extended payment times during this time.
[In relation to COVID-19, the company discloses that it is "working to balance the need to limit the movement of people and allow suppliers time to support workers and prepare production schedules with the need to have our eyes and ears on the ground." It states that it has "urged" suppliers to avoid ending worker contracts where workers are sick or caring for sick family members, and to monitor working hours and proper overtime notices. However it is not clear how it ensures these practices are implemented. The company reports it has dedicated more than $1 million in initial investments "to support response and recovery efforts in our supply chain" but does not provide more information on how this supports supply chain workers. 
In addition it states it is supporting the implementation of "SCORE training" in 42 factories, which is "helping factories plan their production schedule, reorganize production lines, and implement guidelines for more social distance and increased safety."] 
The company discloses that in 2019 it began engaging with Better Buying but does not disclose further information on its engagement. 
(3) Not disclosed. The company states that it seeks to develop long-term relationships with suppliers that align with its values but provides no information on how such practices are used to incentivize or reward good labor practices. 
(4) Not disclosed. </t>
    </r>
  </si>
  <si>
    <r>
      <t xml:space="preserve">(1) Not disclosed.
Uyghur forced labor: The company also does not disclose how it addresses risks related to using Uyghur forced labor at raw material level, such as in cotton sourcing.
(2) Not disclosed.
(3) It states that it “consider[s] the conduct of each supplier against the Social, Environmental and Ethical Policy and Supplier Code of Conduct when awarding and/or renewing business with the supplier." However, it does not disclose details.
(4) It states that its suppliers and subcontractors are mostly long-term partners and that “the average length of trading relationships with the Hermès Group’s </t>
    </r>
    <r>
      <rPr>
        <i/>
        <sz val="11"/>
        <rFont val="Calibri"/>
        <family val="2"/>
        <scheme val="minor"/>
      </rPr>
      <t>top 50 largest direct suppliers i</t>
    </r>
    <r>
      <rPr>
        <sz val="11"/>
        <rFont val="Calibri"/>
        <family val="2"/>
        <scheme val="minor"/>
      </rPr>
      <t>n 2019 was 19 years. It states that some of its smaller suppliers have been working with the company for over 50 years. It does not disclose the average length of relationships across its suppliers.
It further discloses that its payment times are 30 days, noting that "in average less than that".</t>
    </r>
  </si>
  <si>
    <r>
      <t xml:space="preserve">(1) Fast Retailing states that it is "an affiliate member of the </t>
    </r>
    <r>
      <rPr>
        <b/>
        <sz val="11"/>
        <rFont val="Calibri"/>
        <family val="2"/>
        <scheme val="minor"/>
      </rPr>
      <t>Better Cotton Initiative</t>
    </r>
    <r>
      <rPr>
        <sz val="11"/>
        <rFont val="Calibri"/>
        <family val="2"/>
        <scheme val="minor"/>
      </rPr>
      <t xml:space="preserve">." It states that it has a goal to procure all cotton from sustainable sources, including cotton that meets the Better Cotton Initiative, Fair Trade, and Cotton Made in Africa standards, cotton sourced from the US and Australia, and recycled cotton. [Better Cotton Initiative is an ISEAL full member, which requires farms to adhere to a set of Principles and Standards including the promotion of decent work according to the ILO core conventions. Fair Trade is an ISEAL full member, which requires producers and traders of cotton fibers to adhere to the principle of freedom from forced or compulsory labor.] It does not disclose the percentage of cotton sourced from each of the initiatives.
It has a ban on sourcing cotton produced in </t>
    </r>
    <r>
      <rPr>
        <b/>
        <sz val="11"/>
        <rFont val="Calibri"/>
        <family val="2"/>
        <scheme val="minor"/>
      </rPr>
      <t>Uzbekistan</t>
    </r>
    <r>
      <rPr>
        <sz val="11"/>
        <rFont val="Calibri"/>
        <family val="2"/>
        <scheme val="minor"/>
      </rPr>
      <t xml:space="preserve">. It states that it is also working in collaboration with NGOs and apparel brands to address risks of child labor and forced labor in Uzbekistan.
</t>
    </r>
    <r>
      <rPr>
        <b/>
        <sz val="11"/>
        <rFont val="Calibri"/>
        <family val="2"/>
        <scheme val="minor"/>
      </rPr>
      <t>Uyghur forced labor</t>
    </r>
    <r>
      <rPr>
        <sz val="11"/>
        <rFont val="Calibri"/>
        <family val="2"/>
        <scheme val="minor"/>
      </rPr>
      <t>: The company states that it is "aware of reports raising serious concerns on the situation for Uighurs in Xinjiang, China" and that no Uniqlo product is manufactured in the region. However, it does not address risks related to raw material sourcing. 
(2) Fast Retailing states that its production department requests that suppliers forecast excessive working hours and inform the company so that “production planning can be adjusted when possible.” It states that it conducts a survey of suppliers on an annual basis to receive feedback and that it holds sessions with suppliers “to understand if [its] procurement practices could hinder factory efforts to reduce overtime hours.” It states that supplier feedback is evaluated by its production and sustainability departments to address the root causes of overtime hours, but does not disclose details or examples on how it changed its processes to ensure its purchasing practices do not have adverse impact on working conditions.
(3) The company is an accredited company of the FLA and as such is required to provide positive incentives for suppliers producing in a socially responsible and sustainable manner. The company does not provide further detail, however.
(4) The company discloses payment times of 90 days for suppliers and 180 days for trading companies. Beyond payment times, it does not disclose a second data point.</t>
    </r>
  </si>
  <si>
    <r>
      <rPr>
        <sz val="11"/>
        <rFont val="Calibri"/>
        <family val="2"/>
        <scheme val="minor"/>
      </rPr>
      <t>(1) Not disclosed. The FLA reports that the company has a list of prohibited sourcing countries that includes Cuba, Iran, North Korea, Sudan, Syria and the Jiin Province in China, that it has a “restricted sourcing list” that includes Bangladesh, Haiti, Myanmar and Pakistan, and that authorization from the vice president of CSR is required before sourcing from these countries. However, it is unclear whether this relates to raw materials and the company does not disclose how it is addressing forced labor risks in raw material sourcing.</t>
    </r>
    <r>
      <rPr>
        <sz val="11"/>
        <color rgb="FFFF0000"/>
        <rFont val="Calibri"/>
        <family val="2"/>
        <scheme val="minor"/>
      </rPr>
      <t xml:space="preserve">
</t>
    </r>
    <r>
      <rPr>
        <b/>
        <sz val="11"/>
        <rFont val="Calibri"/>
        <family val="2"/>
        <scheme val="minor"/>
      </rPr>
      <t>Uyghur forced labor</t>
    </r>
    <r>
      <rPr>
        <sz val="11"/>
        <rFont val="Calibri"/>
        <family val="2"/>
        <scheme val="minor"/>
      </rPr>
      <t xml:space="preserve">: The company does not disclose how it addresses risks related to using Uyghur forced labor at raw material level, such as in cotton sourcing. </t>
    </r>
    <r>
      <rPr>
        <sz val="11"/>
        <color theme="1"/>
        <rFont val="Calibri"/>
        <family val="2"/>
        <scheme val="minor"/>
      </rPr>
      <t xml:space="preserve">
(2) The FLA reports that the company’s financial terms for suppliers are defined in its finished goods agreement which states that Hanesbrands is financially responsible for order cancellations that were not due to the supplier’s lack of compliance with the order terms. It also states that “the agreement defines potential chargebacks to suppliers.” The FLA states that when visiting Hanesbrands' regional office in El Salvador it observed a best practice of the</t>
    </r>
    <r>
      <rPr>
        <sz val="11"/>
        <rFont val="Calibri"/>
        <family val="2"/>
        <scheme val="minor"/>
      </rPr>
      <t xml:space="preserve"> regional office permitting vendors to calculate their own lead time, choosing between 60, 90, or 120 days</t>
    </r>
    <r>
      <rPr>
        <sz val="11"/>
        <color theme="1"/>
        <rFont val="Calibri"/>
        <family val="2"/>
        <scheme val="minor"/>
      </rPr>
      <t>. No further details are disclosed of other sourcing contexts or specific practices the company has adopted.
[COVID response: Hanesbrands states that during the COVID-19 pandemic it has made an effort to minimize the impact on suppliers "by being flexible and working collaboratively with them to reschedule orders." It states that it also focused on accelerating payment terms to suppliers "as much as possible" and providing suppliers with the opportunity to receive financing support.]
(3) The FLA reports that the company’s “Finished Goods Agreement” allows it to terminate its business relationship with suppliers on the basis of certain findings of noncompliance or insufficient remediation. It states that the company “has mandated that all strategic facilities must achieve at least an 85% on the GSS audit in 2020" and that it verified that the company is in the process of implementing this approach by having weekly meetings with its CSR team to discuss supplier compliance. The company discloses that its audit scoring system allows it to "objectively compare facilities on [a] range of human rights issues (rewarding the good ones with more business)". However, it does not provide evidence of implementation, such as the percentage of companies that received longer contracts or more business due to stronger labor practices.
(4) Not disclosed. [In its El Salvador regional office, the company allows suppliers to calculate their own lead time, choosing between 60, 90, or 120 days. However, the company does not report on its own practices, such as the average lead time it provides to global suppliers.]</t>
    </r>
  </si>
  <si>
    <r>
      <t xml:space="preserve">(1) The company discloses it is a member of the </t>
    </r>
    <r>
      <rPr>
        <b/>
        <sz val="11"/>
        <rFont val="Calibri"/>
        <family val="2"/>
        <scheme val="minor"/>
      </rPr>
      <t xml:space="preserve">Better Cotton Initiative </t>
    </r>
    <r>
      <rPr>
        <sz val="11"/>
        <rFont val="Calibri"/>
        <family val="2"/>
        <scheme val="minor"/>
      </rPr>
      <t xml:space="preserve">(BCI) (since 2013), just as its major customers NIKE and Adidas are. BCI certification, which is an ISEAL full member, requires farms to adhere to a set of Principles and Standards including the promotion of decent work according to the ILO core conventions. Shenzhou does not disclose the percentage of its cotton, nor any further steps it is taking to address forced labor risks at raw material level.
</t>
    </r>
    <r>
      <rPr>
        <b/>
        <sz val="11"/>
        <rFont val="Calibri"/>
        <family val="2"/>
        <scheme val="minor"/>
      </rPr>
      <t>Uyghur forced labor</t>
    </r>
    <r>
      <rPr>
        <sz val="11"/>
        <rFont val="Calibri"/>
        <family val="2"/>
        <scheme val="minor"/>
      </rPr>
      <t>: The company does not disclose how it addresses risks at raw material level, such as cotton sourcing from the Xinjiang Autonomous Region.
(2) Not disclosed.
(3) It states that to ensure that to ensure compliance with its “Supplier Behaviour Undertaking Letter” which includes a prohibition of forced labor, it “will rate each supplier based on its implementation performance, purchasing priority will be decided by reference to the relevant scores in future procurement.” However it does not disclose detail of implementation.
(4) Not disclosed.</t>
    </r>
  </si>
  <si>
    <t>(2) *Levi Strauss (2021), "Additional Disclosure," https://knowthechain.org/wp-content/uploads/2021-02-KTC-AF-Benchmark-Research_Subset_Levi-Strauss.xlsx. Accessed 15 March 2021.
(3) *Levi Strauss (27 January 2020), "IFC releases Levi Strauss &amp; Co. Case Study," https://prod.levistrauss.levis.com/2020/01/27/ifc-releases-levi-strauss-co-case-study/. Accessed 15 March 2021.  
*Levi Strauss (2 July 2020), "Working with our suppliers in the time of COVID-19," https://www.levistrauss.com/2020/07/02/working-with-our-suppliers-in-the-time-of-covid-19/. Accessed 15 March 2021. 
[Levi Strauss (28 March 2019), "UK Modern Slavery Act Statement", https://www.levistrauss.com/wp-content/uploads/2019/03/UK-Modern-Slavery-Act_2019.pdf, p. 2.]</t>
  </si>
  <si>
    <t xml:space="preserve">A(2) Marks and Spencer (May 2019), "Modern Slavery Statement 2018/19", https://corporate.marksandspencer.com/documents/plan-a-our-approach/mns-modern-slavery-statement-may2019.pdf.
C(1) *Marks and Spencer (October 2020), "Written evidence submitted by M&amp;S," https://committees.parliament.uk/writtenevidence/13770/pdf/, p. 6. 
*Marks &amp; Spencer, "Marks &amp; Spencer's response," https://www.business-humanrights.org/en/latest-news/marks-spencers-response-4/. Accessed 28 September 2020.
* Marks and Spencer (6 January 2021), "M&amp;S Clothing &amp; Home Signs Call to Action on Human Rights Abuses", https://corporate.marksandspencer.com/media/press-releases/5ff7017fc6fe1bc26cb21d12/m-and-s-clothing-and-home-signs-call-to-action-on-human-rights-abuses.
[* End Uyghur Forced Labor Coalition, "Call to Action," https://enduyghurforcedlabour.org/call-to-action. Accessed 22 March 2021.
* End Uyghur Forced Labor Coalition, "Brands," https://enduyghurforcedlabour.org/brands/. Accessed 22 March 2021.]
</t>
  </si>
  <si>
    <r>
      <t xml:space="preserve">(1) Not disclosed. 
</t>
    </r>
    <r>
      <rPr>
        <b/>
        <sz val="11"/>
        <rFont val="Calibri"/>
        <family val="2"/>
        <scheme val="minor"/>
      </rPr>
      <t>Uyghur forced labo</t>
    </r>
    <r>
      <rPr>
        <sz val="11"/>
        <rFont val="Calibri"/>
        <family val="2"/>
        <scheme val="minor"/>
      </rPr>
      <t xml:space="preserve">r: see (2) 
(2) The company is a partner of </t>
    </r>
    <r>
      <rPr>
        <b/>
        <sz val="11"/>
        <rFont val="Calibri"/>
        <family val="2"/>
        <scheme val="minor"/>
      </rPr>
      <t xml:space="preserve">Better Work </t>
    </r>
    <r>
      <rPr>
        <sz val="11"/>
        <rFont val="Calibri"/>
        <family val="2"/>
        <scheme val="minor"/>
      </rPr>
      <t xml:space="preserve">[Cambodia], a collaboration between ILO, IFC, companies, factories, and national stakeholders (unions, governments, etc) to improve working conditions. 
Ralph Lauren states that it partnered with the International Finance Corporation on their Gender Equality and Returns Program (GEAR) which it states “advances women from basic factory worker roles by training them in people management and technical skills.” 
However it does not disclose active engagement on forced labor as part of either initiative.
Ralph Lauren States that it "participate[s] in the American Apparel &amp; Footwear Association (“AAFA”), including its Social Responsibility Committee, the National Retail Federation (“NRF”) and the US Fashion Industry Association (“USFIA”), which meet regularly to discuss global social responsibility issues and trends, share best practices, and develop plans of action." It also states that it is "dedicated to the AAFA/Fair Labor Association (FLA) Apparel &amp; Footwear Industry Commitment to Responsible Recruitment." However it does not disclose active engagement on forced labor as part of these initiatives. 
</t>
    </r>
    <r>
      <rPr>
        <b/>
        <sz val="11"/>
        <rFont val="Calibri"/>
        <family val="2"/>
        <scheme val="minor"/>
      </rPr>
      <t xml:space="preserve">Uyghur forced labor: </t>
    </r>
    <r>
      <rPr>
        <sz val="11"/>
        <rFont val="Calibri"/>
        <family val="2"/>
        <scheme val="minor"/>
      </rPr>
      <t>The company discloses that it supports "the stance and actions expressed in the Joint Statements issued by our industry associations, including the American Apparel &amp; Footwear Association, Retail Industry Leaders Association, National Retail Federation and U.S. Fashion Industry Association, and [it] continue[s] to partner with these groups, industry experts and other organizations to address this critical issue." However it does not disclose active engagement with groups representing the affected party such as the End Uyghur Forced Labor Coalition.</t>
    </r>
  </si>
  <si>
    <t xml:space="preserve">(1) Walmart discloses that it investigations "certain alleged violations" of its Standards for Suppliers (of grievances received via audits, but also via "worker grievance mechanisms such as the Walmart Ethics hotline"). It states that follow-ups may include worker interviews and on-site visits, and its responsible sourcing team may engage directly with the supplier. It states the process typically includes a discussion regarding the allegation, and a remediation plan. 
However, it does not disclose any further detail on the process, such as timeframes for dealing with allegations, engaging with those impacted by the violation, and providing remedy. </t>
  </si>
  <si>
    <r>
      <t xml:space="preserve">(1) Not disclosed. Kering states that it has been engaging with "the Alliance for corporate transparency through Frank Bold business advisory, for an initial engagement on </t>
    </r>
    <r>
      <rPr>
        <b/>
        <sz val="11"/>
        <rFont val="Calibri"/>
        <family val="2"/>
        <scheme val="minor"/>
      </rPr>
      <t>human rights matters at EU level</t>
    </r>
    <r>
      <rPr>
        <sz val="11"/>
        <rFont val="Calibri"/>
        <family val="2"/>
        <scheme val="minor"/>
      </rPr>
      <t xml:space="preserve"> in terms of future legislation on supply chain due diligence" [It also states that it is "participating to the OECD Advisory group ... on supply chain due diligence", but provides no details.]</t>
    </r>
    <r>
      <rPr>
        <sz val="10"/>
        <rFont val="Calibri"/>
        <family val="2"/>
        <scheme val="minor"/>
      </rPr>
      <t xml:space="preserve"> </t>
    </r>
    <r>
      <rPr>
        <sz val="11"/>
        <rFont val="Calibri"/>
        <family val="2"/>
        <scheme val="minor"/>
      </rPr>
      <t xml:space="preserve">It does not disclose engagement with local stakeholders such as unions or workers rights organisations in sourcing countries on forced labor.
[The company also refers to an additional example in Italy in its 2021 additional disclosure through which it is engaging with stakeholders on women in its supply chains but does not disclose a forced labor specific focus.]
</t>
    </r>
    <r>
      <rPr>
        <b/>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(2) The company also discloses that it is a member of the </t>
    </r>
    <r>
      <rPr>
        <b/>
        <sz val="11"/>
        <rFont val="Calibri"/>
        <family val="2"/>
        <scheme val="minor"/>
      </rPr>
      <t>Mekong Club</t>
    </r>
    <r>
      <rPr>
        <sz val="11"/>
        <rFont val="Calibri"/>
        <family val="2"/>
        <scheme val="minor"/>
      </rPr>
      <t xml:space="preserve">, which it states tackles modern slavery issues. It reports that it participates in regular meetings and is investigating how their metrics apply to its supply chains. 
Kering discloses that it is a member of the </t>
    </r>
    <r>
      <rPr>
        <b/>
        <sz val="11"/>
        <rFont val="Calibri"/>
        <family val="2"/>
        <scheme val="minor"/>
      </rPr>
      <t>Global Business Coalition Against Human Trafficking</t>
    </r>
    <r>
      <rPr>
        <sz val="11"/>
        <rFont val="Calibri"/>
        <family val="2"/>
        <scheme val="minor"/>
      </rPr>
      <t xml:space="preserve"> (GBCAT) "formed by major private groups and NGOs to combat Modern Slavery, primarily by detecting and eradicating it from companies’ complex supply chains." 
[The company does not disclose details of how it actively engages in the initiative.
Kering reports that it is part of the OECD consultative group on due diligence for the garment and footwear sectors, but does not disclose further detail as to how it addresses forced labor as part of this engagement.
The company is also a member of the Sustainable Apparel Coalition but does not disclose how this focuses on forced labor.]</t>
    </r>
  </si>
  <si>
    <t xml:space="preserve">(1) Nike, "Industry Partnerships Driving Systemic Change," https://purpose.nike.com/industry-partnerships. Accessed 23 October 2020. 
*Nike, "NIKE Statement on Forced Labor, Human Trafficking and Modern Slavery For Fiscal Year 2019," https://www.nike.com/gb/help/a/modern-slavery-act-disclosure. Accessed 23 October 2020. 
*FLA (February 2019), "Assessment for Reaccreditation," https://www.fairlabor.org/sites/default/files/documents/reports/nike_reaccreditation_report_final.pdf, p. 13. 
*Nike (February 2021), "2021 Additional Disclosure," https://knowthechain.org/wp-content/uploads/2021-02-Disclosure-KnowTheChain-AF-Benchmark_Nike.pdf, pp. 6-7.
[Better Cotton Initiative, "Task Force on Forced Labour and Decent Work," https://bettercotton.org/task-force-on-forced-labour-and-decent-work/. Accessed 22 MArch 2021.]
(2) "2021 Additional Disclosure," pp. 5-6.  
*"Industry Partnerships Driving Systemic Change."
*"Assessment for Reaccreditation," pp. 11-12. 
*Nike, "Supplier Sustainability Driven by Industry Tools," https://purpose.nike.com/industry-tools. Accessed 23 October 2020. 
*"NIKE Statement on Forced Labor, Human Trafficking and Modern Slavery For Fiscal Year 2019."
*Nike, "Nike Statement on Xinjiang," https://purpose.nike.com/statement-on-xinjiang. Accessed 19 March 2021. </t>
  </si>
  <si>
    <t>Gap states that under no circumstance is it acceptable "for child, forced, or trafficked labor to be employed within [its] operations or used in the production of any Gap Inc. product." It states that its rigorous risk assessment program is in place to ensure "forced labor and human trafficking risks are minimized within [its] supply chain."
The company discloses its vendor code, which prohibits  “involuntary labor of any kind, including prison labor, debt bondage, slave labor or forced labor by governments."</t>
  </si>
  <si>
    <t xml:space="preserve">(1) Adidas discloses its Workplace Standards, which it states are applicable to its business partners. The standards prohibit forced labor, child labor, and discrimination. In relation to freedom of association and collective bargaining, it states "business partners must recognise and respect the right of employees to join and organise associations of their own choosing and to bargain collectively." 
(2) Yes. (Adidas Group) Home &gt; Sustainability: Reporting and Policies: Policies and Standards &gt; Workplace Standards
(3) Adidas reports that its workplace standards have been revised in 2001, 2006, and 2016 (since their issue in 1999), in consultation with labor rights groups. 
The company states that its Employment Guidelines, which offer further guidance and explanation on its Workplace Standards, are reviewed regularly and were most recently updated in 2017 to amend the provisions related to migrant workers. 
(4) The company is an accredited company of the FLA and as such is required to formally convey workplace standards to suppliers and to receive written acknowledgment of these standards and commitment to uphold them.
(5) The company's Employment Guidelines give the following example of supplier non-compliance: "the factory does not communicate, investigate and monitor the conditions of their sub-contractors for compliance with adidas Group Workplace Standards." It states that suppliers that have achieved "self-governance" status are expected to monitor their own suppliers. 
Adidas states that it seeks to extend its reach by "cascading responsibilities to our partners." It states that it has focused on delivering targeted modern slavery training and capacity building programs for second-tier suppliers and has conducted more comprehensive assessments of third-tier raw material suppliers to identify modern slavery risks. 
The company also discloses that it uses scorecards for licensees that manage its in direct supply chains. It states that licensees compliance is measured on the scorecard and that it has a target for 80% of strategic licensees to be "self-governing" such that they monitor their own supply chains aligned with adidas's supply chain standards. 
However, the workplace standards do not require that suppliers cascade the standards to the next tier. </t>
  </si>
  <si>
    <t xml:space="preserve">(1) Asics states that it "require[s]" all suppliers and subcontractors to adhere to the standards set out in its Policy of Engagement. This addresses forced labor, child labor, discrimination and states that suppliers are required to ensure that workers' "right to organize and join associations by their own choice and to bargain collectively" is recognized. It states that where freedom of association and collective bargaining are restricted by local law, suppliers should allow for the development of alternative forms of organizing.
(2) Yes [Home -&gt; (hover over CSR &amp; Sustainability) -&gt; Our Approach to Sustainability -&gt; Governance &amp; Policies -&gt; Asics Policy of Engagement]
(3) In its 2018 Additional Disclosure, Asics states that its Modern Slavery Statement as well as "all other policies" are reviewed and updated on an annual basis if needed. It does not provide evidence that its supplier code of conduct is updated in practice, e.g. by disclosing a version history or date.
(4) Its supplier code requires suppliers to certify their compliance. It states in its 2018 Additional Disclosure that they are required to sign and return this annually. 
It states that "through the dialogue with suppliers" it is working to improve labor practices and to comply with international labor standards. It states that it raises questions with them on issues brought to light through an initial audit and that it "spoke with factory management about global trends as well as [its] Code of Conduct and [its] attitude toward sustainability."
(5) It states that its supplier code of conduct is communicated to all first and second-tier suppliers. However, it does not appear to include this requirement in its supplier code. 
</t>
  </si>
  <si>
    <t xml:space="preserve">(1) Carter's states that it requires suppliers to ensure that workers are not subjected to forced labor, child labor or discrimination and to protect workers' right to freely associate and bargain collectively. However it restricts the protection of the right to freedom of association and collective bargaining to compliance with local law.
(2) Yes [Home &gt; Environmental, Social and Governance &gt;  Social &gt; Protecting Human Rights &gt; Social Responsibility Policy]
(3) Carter's discloses that its supplier code is updated annually, but there is no evidence to show when it has been updated in the past (version number or similar).
(4) It states that suppliers are contractually required to follow its “Social Responsibility Policy,” that as part of its onboarding process for suppliers, they are required to certify that materials used in their products comply with this code of conduct, including in relation to the use of forced labor, and states that at its annual supplier conference all suppliers are “reminded of and updated on any changes to our Code of Ethics and Social Responsibility Policy.”
(5) Carter’s states that it requires suppliers to ensure that their suppliers comply with its supplier code of conduct. However, this requirement is not included within its Social Responsibility Policy. </t>
  </si>
  <si>
    <t xml:space="preserve">(1) Gildan Activewear states that its code of conduct applies to suppliers. It addresses forced labor, child labor, discrimination, and freedom of association and collective bargaining. It states that "the labour standards set forth in [its] Code of Conduct are complemented by specific procedures and practical requirements explained in Gildan’s Social and Sustainable Compliance Guidebook, which is provided to all [its] manufacturing contractors." 
(2) Yes [Homepage &gt;  (expand Responsibility) People &gt; Supply Chain &gt; Code of Conduct]
(3) Gildan states that its code of conduct was first established in 2005 and updated in 2016 and 2017. It states that its Code of Conduct was updated in 2017 to include "additional benchmarks and… emerging risks, including migrant workers, modern slavery, and child labour…" It states that it includes worker feedback in company reviews of "policies and procedures which would include the Code, if warranted." However it does not disclose details on its review process, including how regularly it reviews its supplier code of conduct, or evidence that the code has been updated by providing a version number in the code. 
(4) It states that its code of conduct is incorporated into supplier contracts and that it has annual supplier training on its code of conduct. The company is an accredited company of the FLA and as such is required to formally convey workplace standards to suppliers and to receive written acknowledgment of these standards and commitment to uphold them.
(5) Gildan states that adherence to its code of conduct is included as a clause in its supplier contracts which are not publicly available and that "the clause in these legally binding contracts, states that the contractor and their suppliers must adhere to all standards related to [its] code of conduct…" However it does not state this in any publicly available policy or contract.
[In its 2018 Additional Disclosure, Gildan states that the requirements in its code, which also apply to suppliers, "cascade down to suppliers and subcontractors" and that it "has a process for subcontractors to sign an agreement."
The requirement for lower-tier suppliers to adhere to the code is not included in the code itself, however. Further, they only appear to be applicable to subcontractors in this context, not lower tier suppliers.] </t>
  </si>
  <si>
    <t>(1)*Gildan, "Code of Conduct," https://www.genuineresponsibility.com/media/uploads/blocks/Codes/code_of_conduct_poster_en_130818.pdf. Accessed 14 September 2020.
*Gildan (29 July 2020), "Modern Slavery Act Transparency Statement," https://gildancorp.com/en/responsibility/modern-slavery-act-transparency-statement/. 
*Gildan, "Social &amp; Sustainable Compliance Guidebook," https://www.genuineresponsibility.com/media/uploads/policies/social_and_sustainable_compliance_guidebook_2019.pdf, p. 3.
(3) *Gildan, "Codes and Policies," https://www.genuineresponsibility.com/en/resources/codes-and-policies/. Accessed 15 September 2020. 
*Gildan, "2021 Additional Disclosure," https://knowthechain.org/wp-content/uploads/2021-02-Disclosure_KnowTheChain-AF-Benchmark_Gildan.pdf, pp. 1-2. 
(4) *Gildan, "Our Company," https://www.genuineresponsibility.com/en/approach/our-company/. Accessed 15 September 2020. 
*Gildan, "2019 Genuine Responsibility ESG Report," https://www.genuineresponsibility.com/media/uploads/reports/2019_genuine_responsibility_esg_report-compressed.pdf, pp. 22 and 30.  Accessed 15 September 2020.
(5) *Gildan, "2018 Additional Disclosure," https://media.business-humanrights.org/media/documents/files/2018_KTC_AF_Additional_disclosure_Gildan.pdf, p. 5. 
*"2021 Additional Disclosure," p. 21.</t>
  </si>
  <si>
    <t>(1) Hugo Boss' supplier code of conduct addresses forced labor, child labor, discrimination and freedom of association and collective bargaining.
(2) Yes [Home &gt; Partners (dropdown menu in left corner) &gt; Suppliers &gt; Hugo Boss Supplier Code of Conduct]
(3) Hugo Boss states that its supplier code is "reviewed regularly to ensure that it is up to date," taking feedback from stakeholders into account. The code is new and dated April 2020 but it does not details of its review process including how often it is reviewed and updated, nor does it disclose a version number.
(4) It states that “98 % of active finished goods suppliers took part in a training course on the Supplier Code of Conduct” which addresses forced labor and states that it has a target to “continuously train all finished goods suppliers…” It states that its supplier code is incorporated into contracts with suppliers. 
The FLA states that on the company's supplier platform, suppliers are required to accept the terms of the supplier code of conduct and that this platform provides notifications of revisions to the agreements.
The company is an accredited company of the FLA and as such is required to formally convey workplace standards to suppliers and to receive written acknowledgment of these standards and commitment to uphold them.
(5) The supplier code states: "suppliers are obliged to pass these specifications on to their upstream suppliers and partners and to verify that they are complied with in an appropriate manner."</t>
  </si>
  <si>
    <r>
      <t xml:space="preserve">(1) Kering discloses its Sustainability Principles, which set out supplier requirements, prohibit forced labor, child labor, and discrimination. In relation to freedom of association, it states that workers "must have the right to establish, participate and organise trade unions based on their own will and their right to bargain collectively with the trade unions." It states that where the right is restricted under law, "the supplier and its actors must allow its workers to freely elect their own representatives." It also states they must facilitate and not hinder the development of parallel means of organizing.
The Principles state "all of Kering and its brands’ suppliers are required to comply with these Principles" and states this is inclusive of suppliers, their sub-suppliers, and suppliers of materials, production materials, packaging and services used in the production or performance of activities.
The policy states that the Sustainability Principles are inclusive of those set out under the Kering Code of Ethics’ Suppliers Charter. [The company also discloses that its Code of Ethics includes a Suppliers' Charter, which is a precondition of its business relationships with suppliers.]
(2) Yes. Home &gt; Sustainability: Reporting and indicators &gt; Sustainability Principles. 
(3) The company states that its Suppliers' Charter within the Code of Ethics was revised in 2018. It states in its 2021 additional disclosure that it was also updated in 2019  and reviewed by the board of directors. 
However, Kerings's sustainability Principles do not include a version number or date, nor do the company's Code of Ethics and the therein integrated Suppliers' Charter.
(4) Kering states that "the principles are embodied in the contract template." It states they form an integral part of its contractual relationships with suppliers. It states the document is "systematically issued" to suppliers - it refers in particular to a communication plan for suppliers through which it established a website and downloadable posters in different languages for its code. </t>
    </r>
    <r>
      <rPr>
        <sz val="11"/>
        <rFont val="Calibri (Body)"/>
      </rPr>
      <t>It does not disclose other steps taken to communicate the Principles to its suppliers, such as systematic training for suppliers on the code.</t>
    </r>
    <r>
      <rPr>
        <sz val="11"/>
        <rFont val="Calibri"/>
        <family val="2"/>
        <scheme val="minor"/>
      </rPr>
      <t xml:space="preserve">
(5) [The company states that each supplier is asked to pass the Sustainability Principles on to their own subcontractor network.] The Sustainability Principles state that they apply to "suppliers and all of their sub-suppliers" and that suppliers and sub-suppliers will be responsible for monitoring compliance with the requirements within their respective businesses.</t>
    </r>
  </si>
  <si>
    <r>
      <t xml:space="preserve">(1) Levi Strauss discloses that its Business Partner Terms of Engagement (TOE) bans the use of child labor, prison labor, indentured labor, bonded labor, and trafficked labor. Further, it states that it will "favor business partners" who share the value of non-discrimination. The TOE also state that factories must have clear and established policies which prohibit discrimination based on a list of protected characteristics. While it states that suppliers are expected to respect the right of free association and the rights to organize and bargain collectively without unlawful interference, restricting protection of that right to the local legal context, it also reports that "where the right to freedom of association and collective bargaining is restricted under law, the supplier should not hinder the development of lawful parallel means for independent free association and bargaining."
[The company also discloses its Sustainability Guidebook, which it states incorporates the standards of its Business Partner Terms of Engagement. The Guidebook states that the company expects "suppliers to respect the right to free association and the right to organize and bargain collectively without </t>
    </r>
    <r>
      <rPr>
        <b/>
        <sz val="11"/>
        <rFont val="Calibri"/>
        <family val="2"/>
        <scheme val="minor"/>
      </rPr>
      <t>unlawful</t>
    </r>
    <r>
      <rPr>
        <sz val="11"/>
        <rFont val="Calibri"/>
        <family val="2"/>
        <scheme val="minor"/>
      </rPr>
      <t xml:space="preserve"> interference" meaning that it does not reflect international standards on freedom of association and collective bargaining. The Guidelines acknowledge that some countries have substantial restrictions on freedom of association and states that its Terms of Engagement "neither permits nor requires LS&amp;Co or its business partners to engage in unlawful activities to protect the rights of association." It states that the supplier should not hinder workers from joining or forming association or developing parallel means for independent free association and bargaining.]</t>
    </r>
  </si>
  <si>
    <t xml:space="preserve">(1) Marks and Spencer’s "Global Sourcing Principles" to which all direct suppliers are contractually bound, prohibit forced labor, child labor and discrimination. It states that workers "have the right to join or form trade unions of their own choosing and to bargain collectively, without prior authorisation from suppliers’ management, according to national law." It appears to limit workers' associational rights to compliance with local law but also states that suppliers must not hinder the development of "alternative mechanisms to express their grievances and protect their rights regarding working conditions and terms of employment."
</t>
  </si>
  <si>
    <t xml:space="preserve">(1) Nike's Code of Conduct prohibits forced labor, child labor under the age of 16 or over the age of completion of compulsory education if that is higher, discrimination, and protects freedom of association and collective bargaining. It states in relation to the latter that where those rights are restricted by law, the supplier should provide for alternative means of organizing.
(2) Yes [Home &gt; About Nike &gt; Purpose &gt; [expand on manufacturing] Human Rights &gt; Learn More in Our Code of Conduct]
(3) The company's supplier code of conduct is dated March 2021 and the previous version was dated 2017. Nike states that its supplier code of conduct was updated in 2020 "to better reflect [its] priorities across labor, health and safety, and the environment, as well as to further align with expectations of key stakeholders…" It states that updates, "elevate key risks of forced labor beyond recruitment fees, to further align [its] definition of fees to International Labour Organization standards and outline the supplier’s responsibility in oversight of agents and in direct recruitment of foreign workers." It states in its 2018 Additional Disclosure that its code and guidelines “are updated to reflect the expectations [it has] for [its] suppliers.” It states that in 2017 it was updated to better reflect its priorities across labor, health and safety and the environment and to align with stakeholder expectations. It states that these changes were reviewed by its executives in its performance and disclosure committee.
(4) It states that it requires its finished goods suppliers to verify that they are compliant with its code of conduct and states that its supply agreements require them to comply with the code. It also states that it communicates updates of its code via letters to suppliers and through training sessions.
(5) Nike states that its supplier code applies to both finished goods suppliers and materials suppliers. The code states that as a condition of doing business with it, suppliers are required to ensure compliance of their own suppliers with the code, including for licensees and agents.
</t>
  </si>
  <si>
    <t xml:space="preserve">(1) Puma's code of conduct, which is also applicable to its suppliers, addresses forced labor, child labor, discrimination, and freedom of association and collective bargaining.
(2) Yes [Home &gt; Sustainability &gt; Code of Conduct [download]]
(3) The company's Code is marked as "v.06.2016. Puma states that its social handbook [which is based on its supplier code of conduct] is "subject to continuous updates."
(4) It states that its supplier code of conduct is “integrated into [its] manufacturing agreement, which delimits the business relationship [it] share[s] with [its] partners." It also states that this handbook is available on its website and is distributed to suppliers and subcontractors “to illustrate [its] mandatory Code requirements in more detail.” 
(5) Puma states in its modern slavery statement that all commitments mentioned apply throughout the supply chain “so that a supplier with whom PUMA has a direct contractual relationship [Tier 1 supplier] in turn bears the responsibility for ensuring compliance across their own direct supply chain.” However it does not include this requirement in a formal policy.
[Puma states in its social handbook [which is based on its supplier code of conduct] that all suppliers are “contractually bound to pursue only business relationships with subcontractors who comply with these established guidelines.” Subcontractors are considered to be first-tier suppliers.] </t>
  </si>
  <si>
    <t xml:space="preserve">(1) *PVH, "A Shared Commitment," https://responsibility.pvh.com/wp-content/uploads/2020/07/A-Shared-Commitment.pdf. Accessed 6 October 2020. 
*PVH, "SUPPLY CHAIN STANDARDS AND GUIDELINES FOR MEETING
PVH’S SHARED COMMITMENT," https://responsibility.pvh.com/wp-content/uploads/2020/08/PVH-CR-Supply-Chain-Guidelines.pdf. Accessed 6 October 2020.
(3) *PVH, "2018 Additional Disclosure,"
https://www.business-humanrights.org/sites/default/files/2018%20KTC%20Additional%20Disclosure_PVH.pdf, p. 1. Accessed 7 October 2020. 
*PVH (1 March 2021), "2021 Additional Disclosure," https://knowthechain.org/wp-content/uploads/2021-03-Disclosure_KnowTheChain-AF-Benchmark_PVH.pdf, p. 1. 
(4) *PVH, "2019 Corporate Responsibility Report," https://responsibility.pvh.com/wp-content/uploads/2020/07/PVH-2019-CR-Report.pdf, p. 22. Accessed 7 October 2020. 
*"2018 Additional Disclosure," p. 2. 
*PVH, "SUPPLY CHAIN STANDARDS AND GUIDELINES FOR MEETING
PVH’S SHARED COMMITMENT," https://responsibility.pvh.com/wp-content/uploads/2020/08/PVH-CR-Supply-Chain-Guidelines.pdf, pp. 22 and 29. Accessed 6 October 2020. 
*PVH (1 March 2021), "2021 Additional Disclosure," https://knowthechain.org/wp-content/uploads/2021-03-Disclosure_KnowTheChain-AF-Benchmark_PVH.pdf, pp. 6-7. 
(5) *"A Shared Commitment," p. 1. 
*"SUPPLY CHAIN STANDARDS AND GUIDELINES FOR MEETING
PVH’S SHARED COMMITMENT," p. 28. 
</t>
  </si>
  <si>
    <r>
      <t>(1) Ralph Lauren states that it requires suppliers to adhere to its "Operating Standards" which address forced labor, child labor, discrimination, freedom of association and collective bargaining. 
[In relation to the latter it makes protection "subject to applicable domestic law and practice" but also states that "[w]here the right to freedom of association and collective bargaining is restricted under law, the Supplier must engage in their best efforts to otherwise comply with these principles." The code further notes that "While we recognize the different legal and cultural environments in which Suppliers operate, we expect them to align with our Standards even when they offer greater protections than those imposed by local, regional and national laws."]</t>
    </r>
    <r>
      <rPr>
        <sz val="11"/>
        <color rgb="FFFF0000"/>
        <rFont val="Calibri"/>
        <family val="2"/>
        <scheme val="minor"/>
      </rPr>
      <t xml:space="preserve">
</t>
    </r>
    <r>
      <rPr>
        <sz val="11"/>
        <rFont val="Calibri"/>
        <family val="2"/>
        <scheme val="minor"/>
      </rPr>
      <t xml:space="preserve">(2) Yes [Home &gt; Citizenship and Sustainability &gt; Design the Change &gt; "Our 2019 Global Citizenship &amp; Sustainability Report and Supplement and relevant Global Citizenship &amp; Sustainability policies are available </t>
    </r>
    <r>
      <rPr>
        <b/>
        <sz val="11"/>
        <rFont val="Calibri"/>
        <family val="2"/>
        <scheme val="minor"/>
      </rPr>
      <t>here</t>
    </r>
    <r>
      <rPr>
        <sz val="11"/>
        <rFont val="Calibri"/>
        <family val="2"/>
        <scheme val="minor"/>
      </rPr>
      <t xml:space="preserve">."
(3) It states that it "regularly review[s] and update[s] the Standards to make sure they are current with emerging issues and expectations." It states that in 2020 it strengthened its supplier code to require suppliers to have a formal grievance mechanism in place for workers. The company states in its 2018 Additional Disclosure that its supplier code was also updated in 2017 and its most recent version is marked as last revised March 2020.
(4) The company states its guidelines are contained in a Vendor Compliance Packet, which is reviewed and signed by all approved suppliers from tier one to tier three. It also states that it held a full day summit to explain its social compliance program and its supplier code of conduct in detail and discussed strategies for improving and maintaining compliance.
(5) The company states its guidelines are contained in a "Vendor Compliance Packet" which is reviewed and signed by all approved suppliers from tier one to tier three. It also states that it "require[s its] first-tier suppliers to take steps to ensure that their own suppliers implement standards that reflect RLC’s supply chain policies, including those on forced labor and human trafficking." However it does not include this requirement in a formal policy. [In its 2018 additional disclosure, it also states that suppliers are “responsible for ensuring that their subcontractors are held accountable to these Standards” but does not refer to lower-tier suppliers.] </t>
    </r>
  </si>
  <si>
    <r>
      <t xml:space="preserve">(1) TJX Companies' Vendor Code of Conduct prohibits forced labor, child labor and discrimination and protects the right to freedom of association and collective bargaining "where such rights are recognized by law," thereby limiting this protection to the local legal context.
(2) Yes [Home &gt; Responsible Business &gt; Vendor Code of Conduct]
(3) Not disclosed.
(4) It states that it requires its buyers to disseminate a supplier manual based on its Vendor Code of Conduct to suppliers. It also states that it </t>
    </r>
    <r>
      <rPr>
        <u/>
        <sz val="11"/>
        <rFont val="Calibri"/>
        <family val="2"/>
        <scheme val="minor"/>
      </rPr>
      <t>offers</t>
    </r>
    <r>
      <rPr>
        <sz val="11"/>
        <rFont val="Calibri"/>
        <family val="2"/>
        <scheme val="minor"/>
      </rPr>
      <t xml:space="preserve"> training to “buying agents, vendors, and factory management” on social compliance and that "over time" this has included training on its supplier code but it is unclear whether this takes place regularly. It is unclear whether suppliers actually participate in training on its supplier code of conduct and it does not other wise disclose more active communication of the code.
(5) Not disclosed.</t>
    </r>
  </si>
  <si>
    <t>(1) Zalando states that its suppliers are required to abide by the terms of its code of conduct which prohibits forced labor, child labor and discrimination and it requires suppliers to protect workers' right to freedom of association and collective bargaining. It states that where this right is limited by local law, "[suppliers] shall encourage and not hinder the development of parallel means for collective bargaining and organization."
(2) Yes [Home &gt; (hover over Sustainability) &gt; Downloads and Contact &gt; Code of Conduct for Business Partners]
(3) The supplier code is dated 06/2018. Zalando states that it was established in 2013 and reviewed in 2017, indicating a regular review process, and that it was issued by its management board. 
(4)-(5) Not disclosed.</t>
  </si>
  <si>
    <t xml:space="preserve">(1) Deckers discloses that its Ethical Supply Chain team is responsible for monitoring human rights issues, such as health and safety of workers, and auditing Tier 1 factory partners. [The company states that the audits are based on International Labor Organization standards and assesses its factories’ compliance with fair labour standards listed on its Ethical Supply Chain Supplier Code of Conduct.] The company also discloses that its executive management team reviews key partners' performance scorecards from audit questionnaires. However it does not disclose details of implementing its supply chain policies that address forced labor beyond monitoring. 
(2) Not disclosed. Deckers states that its board has oversight of its corporate responsibility and sustainability program, and discloses that in particular its Governance Committee has oversight of corporate responsibility and sustainability. However, it is not clear that this is in reference to forced labor policies and risks in the company's supply chains. </t>
  </si>
  <si>
    <t>(1) Hermès states that it has a sustainable development committee which “validates the strategy, conducts governance and oversees CSR activities” and states that it met five times in 2019. It states that it reports to the “CAG-CSR Committee of the Supervisory Board twice per year, and its meeting minutes are provided to the Executive Committee.” It states that its sustainable development department “proposes and implements the strategy, and oversees the approach taken by all operating departments and the Hermès Group subsidiaries.” It states that its purchasing department meets every three months to discuss issues including the tools used to monitor suppliers and subcontractors. It also states that its “métiers are responsible for Group suppliers management…” It states that they are “supervised by two Executive Vice Presidents for direct and indirect purchases…” However it does not disclose who is responsible for implementation of its supply chain standards addressing forced labor on a day-to-day basis. 
(2) Not disclosed.</t>
  </si>
  <si>
    <t xml:space="preserve">(1) [Lojas Renner states that it has two teams and management strategies dedicated to its Resale Suppliers and its Back Office Administration Service Providers (i.e. those who produce the items sold at the company's stores).] 
Lojas Renner also reports that its compliance team, headed by a senior sustainability manager, is responsible for conducting supplier audits that examines workers' rights risks. The company states that audits include an assessment of forced labor risks.
However, the company does not give detail on the day-to-day activities of the teams responsible for implementing supply chain policies on forced labor and human trafficking. 
(2) In its 2021 additional disclosure, Lojas Renner reports that its Sustainability Committee has board members that "deliberate about the issues related to the Strategic Guidelines, in which the first of them is the Responsible Suppliers pillar." It states one of the goals of this pillar is to monitor suppliers with respect to social and environmental responsibility, and labor risks including in relation to forced labor.
The company does not disclose further detail on board oversight of forced labor risks and policies in its supply chains. </t>
  </si>
  <si>
    <t>(1) The company is an accredited company of the FLA and as such is required to provide and track the effectiveness of training to supplier management on the workplace standards. It states that it trains its own employees on its "Social Standards" [which address forced labor] and that “[s]pecial attention is devoted in the Standards to recognition of forced labor and related practices.” It states that equips its employees with the tools to recognize and report violations. It states that it has a “[g]roup-wide, globally accessible e-learning program for all employees” that includes training on “human rights and related topics” and states that shortly after this e-learning program was launched 2,500 employees had completed it. It states that it also conducted face-to-face training for 429 employees in 2019 whose roles relate to compliance. The FLA reports that Hugo Boss’ social standards team that is responsible for audits “receives regular SA8000 training and trainings on country local laws.” However, it is unclear whether at a minimum all procurement staff are trained. 
(2) It states that “98 % of active finished goods suppliers took part in a training course on the Supplier Code of Conduct” which addresses forced labor and states that it has a target to “continuously train all finished goods suppliers…” It states that active finished goods suppliers “accounts for ~100% of the purchasing volume”. It states that it has been conducting face-to-face training on social compliance at finished goods suppliers since 2017 and that “training courses are aimed at the management and Corporate Social Responsibility managers of suppliers, and support them with regard to the implementation and subsequent auditing of management systems.” It states that it has also made online training available since 2019 and that this will be a mandatory part of its onboarding process for new suppliers and offered to existing suppliers on certain topics. The FLA reports that at the time of its report in 2018 it had trained around 50% of its suppliers through face-to-face training sessions.
(3) Not disclosed.</t>
  </si>
  <si>
    <t>(1) Kering states that all of its employees take a compulsory course on the Code of Ethics, on an annual basis. (The Code of Ethics includes the Suppliers' Charter, which comprises the ILO core labor standards as contained within the Sustainability Principles.) In its 2018 additional disclosure, the company states this includes buyers.
(2) The company states that it held a pilot training course for ten leather suppliers in July 2019 which focused on the Kering Standards (which include some reference to forced labor risks related to raw material sourcing, such as in cotton and leather). It states that the training includes elements related to human rights and fundamental freedoms. In addition it reports that it has expanded its online portal to offer e-training on the Standards. 
The company does not disclose the percentage of first-tier suppliers trained on forced labor. 
(3) It discloses that it has in place "capacity building programs to support suppliers in human resources and human rights management with their own subcontractors and stakeholders," but does not provide further details.</t>
  </si>
  <si>
    <r>
      <t xml:space="preserve">(1) Nike discloses that it provides annual training to employees with direct responsibility for supply chain management which “advances enhanced understanding and compliance with [its] sustainability policies and [its] Code of Conduct.” It states that this training was updated in 2019 and includes “a specific highlight on [its] requirements to prevent risks of forced labor.”
(2) Nike states that it regularly convenes supplier events to share information and expectations on policies, legislation and other labor best practices “including those related to management of migrant workers, a challenge that is faced by many of [its] suppliers and vendors in countries where it is common to recruit workers cross-border.” It states that suppliers in Thailand organized an event relating to migrant worker management processes prior to recruitment that covered applicable legal requirements, fee mapping processes and common challenges. It also states that in 2019 it organized a supplier workshop in Malaysia and Taiwan in which suppliers were trained on mapping forced labor risks relating to recruitment processes. It states that in Malaysia this focused on strengthening due diligence processes in sending countries and in Taiwan it focused on introducing a management system framework to evaluate recruitment practices for second tier suppliers. It further states that they were “offered support in developing improvement plans towards responsible recruitment, focused on successful implementation of the Employer Pays Principle, a commitment that no worker should pay for a job and the employer should pay the full costs of recruitment.” It states that it will be conducting training for first and second-tier suppliers on its recently updated supplier code of conduct in 2021. It states that its supplier trainings include "considerations related to management of migrant workers." It states that it "deploys various workstreams in eliminating forced labor and protecting the rights of foreign migrant workers" and that training and capacity building are included in these work streams. It states that in 2020 it "joined the </t>
    </r>
    <r>
      <rPr>
        <b/>
        <sz val="11"/>
        <rFont val="Calibri"/>
        <family val="2"/>
        <scheme val="minor"/>
      </rPr>
      <t>Issara Institute</t>
    </r>
    <r>
      <rPr>
        <sz val="11"/>
        <rFont val="Calibri"/>
        <family val="2"/>
        <scheme val="minor"/>
      </rPr>
      <t>'s strategic partnership program in Thailand through which Nike suppliers will have access to resources, on-going support and coaching from Issara in strengthening their foreign migrant workers’ management systems." It states that in 2020 "suppliers in Thailand organized a learning community event related to foreign migrant workers where they reviewed and updated Thailand suppliers' migrant handbook to incorporate recommended countermeasures from CUMULUS Forced Labor Screens risk assessments." It states that it conducted training on its code of conduct for all suppliers in 2017. It states that with the results of its engagement and wellbeing survey, it developed an engagement and wellbeing toolkit, incorporating the results from the survey "to support factories in identifying how they can take the… survey results and strengthen their management system which will address low scoring areas such as strengthening their supervisory support or grievance channels. However it does not disclose the actual percentage of first-tier suppliers trained. 
(3) See (2).</t>
    </r>
  </si>
  <si>
    <t>(1) The company states that its teams are trained on how to detect the risks of modern slavery and states that its South East Asia team attended training by the IOM. In addition, in a section of its modern slavery statement on "helping our employees and suppliers be more aware of the risks of modern slavery" it states that all new employees attend induction training and that it has held face-to-face workshops for its procurement team. Primark states that in 2019/20, 62 members of its ethical trade team were trained on detecting the risks of modern slavery. It discloses that "training is based on ILO indicators and tailored for regional context and risk." 
(2) In its modern slavery statement, Primark states that its e-learning module developed using ILO materials on forced labor risks is mandatory for all suppliers, and states that it has been completed by 94% of suppliers.  
[The company states that every year its ethical trade team carries out more than "7000 hours of training for factory management and workers." It states this covers areas such as HR processors, fire safety, or chemical management, but does not specify that it covers forced labor.] 
(3) Primark states that as it has identified cotton farms in India, Pakistan, and China as at risk of forced labor, it has a training programme in place for farmers which includes forced labor. 
The company also states that as part of its efforts to address risks associated with poor recruitment, hiring, and working practices in spinning mills in southern India, it is a member of an ETI working group that provides training to "selected mills."</t>
  </si>
  <si>
    <r>
      <t xml:space="preserve">(1) PVH states that it requires all associates to undergo a compliance and ethics training that incorporates its core policies, both upon hire and after. It also states that it “provides management and associates who have direct responsibility for supply chain processes with training on slavery and human trafficking on an as-needed basis.” It states that members of its CR team as well as “other associates” attend external training on “social compliance issues, including slavery and human trafficking.” It further states that its CR team participate as speakers in external trainings on forced labor to increase awareness and knowledge of best practices associated with these issues.
(2) It states that it “conduct[s] targeted training for suppliers that may have an increased risk of slavery or human trafficking.” 
It states that it provides training and </t>
    </r>
    <r>
      <rPr>
        <b/>
        <sz val="11"/>
        <rFont val="Calibri"/>
        <family val="2"/>
        <scheme val="minor"/>
      </rPr>
      <t>capacity building to first tier suppliers and "key" second tier suppliers "</t>
    </r>
    <r>
      <rPr>
        <sz val="11"/>
        <rFont val="Calibri"/>
        <family val="2"/>
        <scheme val="minor"/>
      </rPr>
      <t>on legal requirements, PVH policies, and industry best practices relating to human rights issues, including forced labor and modern slavery." 
It states that in 2020 it launched training for all suppliers in 12 high-risk countries: "Thailand, Taiwan, Jordan, Egypt, Mauritius, Vietnam, Cambodia, Malaysia, Italy, Bahrain, South Korea, and Japan." It states that the training "provided an overview of the elements of forced labor generally (e.g., document retention, freedom of movement and pregnancy testing) and how to detect, avoid and prevent the problematic practices, but also included a deep dive into measures to prevent migrant workers from paying recruitment fees and how to remediate fees if they are found." It states that it also included "best practices for carrying out "labor agent due diligence and training, guidance on conducting interviews with migrant workers and providing pre-departure orientation, instructions on remediating recruitment fees issues when migrant workers are unable provide payment documents and addressed other realistic challenges suppliers face." 
It states that 66% of suppliers in high-risk countries have completed this training</t>
    </r>
    <r>
      <rPr>
        <sz val="11"/>
        <color rgb="FFFF0000"/>
        <rFont val="Calibri"/>
        <family val="2"/>
        <scheme val="minor"/>
      </rPr>
      <t xml:space="preserve"> </t>
    </r>
    <r>
      <rPr>
        <sz val="11"/>
        <rFont val="Calibri"/>
        <family val="2"/>
        <scheme val="minor"/>
      </rPr>
      <t>[and that 100% of suppliers in high-risk countries will have completed the training by April 2021.] However, it does not disclose the overall percentage of suppliers trained on risks and policies addressing forced labor, nor what countries it defines as high risk (and what percentage of its overall supply base these suppliers account for).
(3) See (2).</t>
    </r>
  </si>
  <si>
    <t>(1) Skechers states that it trains its employees and management on “all issues concerning convict labor, forced labor, indentured labor, child labor and human trafficking.” It further states that “[a]s it relates to [its] factories and suppliers specifically, [it] provide[s] employee and management training to ensure that everyone who oversees [its] production and manufacturer auditing knows the most current issues regarding human rights, such as convict labor, forced labor, indentured labor, child labor and human trafficking.” It further clarifies that it requires “all internal employees, whose job functions involve overseeing production and/or auditing of manufacturers, as well as all manufacturers themselves, attend workshops held by the FDRA twice a year." It states that these workshops include "the Overseas Labor Practice Workshop where some of the most important issues related to footwear sustainability, social compliance and product safety are discussed."
(2) Skechers states that it trains "all… first-tier suppliers and [its] production quality assurance team on [its] Supplier Code of Conduct, which includes Skechers' provisions and standards regarding convict labor, forced labor, indentured labor, child labor and human trafficking." However it does not disclose the percentage of first-tier suppliers trained.
(3) Skechers states that it provides training on its supplier code of conduct for second-tier suppliers and that it requires first-tier suppliers "to have their suppliers understand and sign acknowledgment letters for [its] Supplier Code of Conduct." However it does not disclose further details on its training of lower-tier suppliers.</t>
  </si>
  <si>
    <t>(1) The company discloses that it conducted 4,082 assessments in 2019 and 44% of these were pre-production assessments. It states that suppliers must submit "an Amazon-approved assessment of their facilities before beginning production of Amazon-branded products." It reports that if issues are identified, it will request a corrective action plan, which will be tracked through verification audits. 
The company also notes that it has particularly enhanced its pre-screening processes for Bangladesh. 
The company also states that suppliers must meet "a basic set of requirements to qualify for initial and continued production of Amazon products" termed "qualification requirements." It discloses examples of the qualification requirements, which include voluntary work (recruitment fees and passport retention are specifically cited). Amazon also reports that suppliers "may not begin work in certain countries without prior review and approval from Amazon" and discloses a list of these countries. In particular it states that production of its products cannot begin until it has conducted due diligence including "a risk analysis from global external stakeholders; a plan to consult with local organizations...[and] a supplier commitment to participate in capacity-building and worker engagement programs." It also states that suppliers in those regions will be subject to enhanced due diligence. 
However, it does not report on the outcomes of these processes. 
(2) Amazon discloses that it expects suppliers to disclose the use of subcontractors in advance of production. The supplier manual states "if you have considering whether to use a subcontractor for the production of Amazon products, contact your Amazon business contact for approval." However the company does not disclose information as to how this policy is enforced/implemented in practice, nor does it disclose outcomes.</t>
  </si>
  <si>
    <t>(1) Asics states that its Policy of Engagement “establishes a substantial part of the criteria for selecting and retaining Business Partners”. It also states in its Modern Slavery Statement that it assesses suppliers’ social performance against its standards prior to entering an agreement with new suppliers and that they must meet its human rights standards before engaging with them. [Its Policy of Engagement includes a prohibition on forced labor.] However, the company does not report details or outcomes on this process, such as the number or percentage of suppliers rejected due to poor management of forced labor risks.
(2) It states that manufacturing agreements contain clauses on subcontracting, prohibiting homework or other informal types of subcontracting, and requiring advance disclosure of suppliers' use of subcontractors. It states that subcontractors are also vetted by Asics prior to production. However the company does not disclose further details (e.g. auditing of suppliers to detect undeclared subcontracting or reporting on outcomes).</t>
  </si>
  <si>
    <r>
      <t>(1) Carter’s states that it has implemented a supplier onboarding program, outlining the requirements for existing and new suppliers and states that as part of this program it “evaluates the background, reputation, quality, social compliance and other factors of each new supplier prior to engagement.”</t>
    </r>
    <r>
      <rPr>
        <sz val="11"/>
        <color rgb="FFFF0000"/>
        <rFont val="Calibri"/>
        <family val="2"/>
        <scheme val="minor"/>
      </rPr>
      <t xml:space="preserve"> </t>
    </r>
    <r>
      <rPr>
        <sz val="11"/>
        <rFont val="Calibri"/>
        <family val="2"/>
        <scheme val="minor"/>
      </rPr>
      <t xml:space="preserve">It does not disclose details or outcomes of this process, such as the number or percentage of suppliers rejected due to poor social compliance. 
(2) It states that suppliers “must ensure that all facilities or factories which produce Carter’s merchandise, including third-party subcontractors, comply with the standards set forth In [its “Vendor Code of Ethics”]” and states that suppliers are responsible for their adherence. It further states that suppliers are required to communicate these requirements to ensure that obligations are understood and complied with and that they are required to provide the company with a current list of facilities used and that it requires that subcontractors be pre-approved.
It does not disclose information on the outcomes of this process. </t>
    </r>
  </si>
  <si>
    <t>(1) Not disclosed. Hermès states that “any new supplier is required to sign handbooks 1 and 2 before any partnership can be undertaken…” However, it does not disclose assessing risks of forced labor prior to entering into contracts or reporting on outcomes. 
(2) It states that the use of subcontractors is limited and “relies on long-term partnerships.” It states that most of its subcontractors are based in France or other European countries and that they are “closely monitored in terms of quality, ethics, labour procedures and their impact on the environment.” It states that subcontractors are also required to sign its "Social, Environmental and Ethical Policy" and that suppliers are responsible for requesting prior written consent to use any particular subcontractor and to disclose the names of any subcontractors used. However it does not outcomes of addressing risks of forced labor in subcontracting.</t>
  </si>
  <si>
    <t>(1) The company discloses that suppliers are assessed for compliance with the code before they begin working with Inditex. It states that pre-assessment audits are "designed to verify the degree of compliance of potential business partners with the Inditex Code of Conduct for Manufacturers and Suppliers." It also states these audits are conducted without warning. It discloses the number of pre-assessment audits conducted in each continent in 2019, and the percentage approved per continent (81% in total). 
(2) The company reports that suppliers must "register each and every factory that they intend to use for production, which must undergo the relevant screening to be approved and authorized." In addition, the company's supplier code states that suppliers shall not assign work to any third parties without the authorization of Inditex. 
Inditex discloses that it conducts traceability audits, and if it finds "a given supplier has failed to declare a production unit, our sustainability and buyer teams work together to ensure the supplier addresses this situation and commits to complying with our traceability requirements." It states if the supplier fails to remediate the situation the company will no longer work with the supplier and its teams will no longer be able to place an order there. 
The company reports that in 2019, 247 cases of traceability non-compliance were reported, which it states is higher than in previous years. [It is not clear what the outcomes of these non-compliances were.] The company noted in 2017 that nine suppliers were blocked due to traceability breaches.</t>
  </si>
  <si>
    <t xml:space="preserve">
(1) L Brands states that its business relationship with suppliers begins after the supplier has passed a risk assessment and that they then must sign an agreement that they will comply with the supplier code of conduct that addresses forced labor. It states elsewhere that it assesses suppliers to ensure that they are compliant with its supplier code of conduct and that it “requires a pre-production audit of all new factories to ensure the factory can meet [its] standards before production can begin.” It states that "in 2019, 141 pre-production audits were conducted, which resulted in nine factories being rejected because they did not meet [its] standards." It states that "the approval rate for pre-production audits in 2019 was 94%" and that in 2020, one factory out of 80 was rejected and the pre-production approval rate was 99%. 
(2) The company states that it requires all suppliers and subcontractors to comply with its code of conduct and that it does not permit unauthorized subcontracting. It states that suppliers requiring subcontracting are required to submit a formal request to the company for approval. 
It states that it also “conducts a trade assessment audit that enables [it] to identify any instance where unauthorized subcontracting has taken place at [its] factories.” It states that this involves unannounced audits and that a supplier that is found to be using unauthorized subcontracting is put on probation, issued a penalty and is subject to 12 months of unannounced monitoring at their own expense, or if they cannot agree to do this, business is discontinued. However it does not disclose outcomes of its process for addressing risks of forced labor in subcontracting.</t>
  </si>
  <si>
    <t>(1) *L Brands, "Modern Slavery Transparency Statement," https://www.lb.com/responsibility/supply-chain/modern-slavery-transparency-statement. Accessed 1 September.
*L Brands, "Traceability and Risk Assessment," https://www.lb.com/responsibility/supply-chain/social-compliance-program/traceability-and-risk-assessment. Accessed 1 September 2020.
(2) *L Brands, "Supplier Code of Conduct," https://www.lb.com/responsibility/supply-chain/code-of-conduct-for-suppliers. Accessed 1 September 2020.
*L Brands, "Monitoring," https://www.lb.com/responsibility/supply-chain/social-compliance-program/monitoring. Accessed 1 September 2020.</t>
  </si>
  <si>
    <r>
      <t xml:space="preserve">(1) Not disclosed. LVMH states that it carries out “pre - production audits of potential suppliers” and that “[i]n 2019, 15 potential business relationships were not initiated as a result of unsatisfactory audit findings. It is unclear whether it assesses forced labor risks in all cases for its pre-production audits in this context. 
(2) LVMH states that it requires its suppliers to respect the principles of its supplier code of conduct and to ensure that their suppliers and subcontractors do so. It states that if the code is violated by a subcontractor it reserves the right to terminate the relationship with the supplier involved. It also states that its contracts with “suppliers of raw materials and product components with whom the Group maintains a direct relationship include a clause requiring them to be transparent about their supply chain by disclosing their subcontractors. It also states that for some of its brands “the majority of audits are above Tier 1: at Givenchy Couture, for example, more than </t>
    </r>
    <r>
      <rPr>
        <u/>
        <sz val="11"/>
        <rFont val="Calibri"/>
        <family val="2"/>
        <scheme val="minor"/>
      </rPr>
      <t>two - thirds of audits completed in 2019 were of subcontractors of direct suppliers</t>
    </r>
    <r>
      <rPr>
        <sz val="11"/>
        <rFont val="Calibri"/>
        <family val="2"/>
        <scheme val="minor"/>
      </rPr>
      <t>." However, it does not disclose outcomes of its process for monitoring risks of subcontracting.</t>
    </r>
  </si>
  <si>
    <t>(1) The company states that "Before we place an order with a new supplier we audit each factory to check whether internationally-recognised standards are being met." It states that it will only "approve a factory if conditions are acceptable." It states that if non-compliances are identified, it works with the factory to resolve issues in a corrective action plan. It does not disclose the outcomes of its supplier selection process, such as percentage or number of factories rejected. 
(2) Primark's supplier code states that "obligations to workers under labour or social security laws and regulations arising from the regular employment relationship must not be avoided through the use of...sub-contracting." In its modern slavery statement, the company states "unauthorised sub-contracting is not permitted and is a breach of our terms and conditions of trade." It also states that any site using undisclosed sub-contracting will be suspended immediately and it will conduct an unannounced audit. It reports that it will "suspend the Primark approved factory to which the order was raised from our purchase order system until the supplier and the approved factory to whom the order was raised is able to demonstrate to us that they can manage and prevent any further issues of unauthorised sub-contracting." However, no further detail is disclosed as to how the risk of sub-contracting is addressed and it does not report on outcomes.</t>
  </si>
  <si>
    <t>(1) It states in its handbook that it conducts audits with potential suppliers prior to starting the business relationship. 
The company is an accredited company of the Fair Labor Association (FLA) and as such is required to conduct pre-sourcing assessment of contract facilities to review compliance with the FLA workplace standards. The company does not disclose outcomes of this process. 
(2) Puma states that it requires its supplies to authorize subcontractors with the company and that it is their responsibility to ensure that its supplier code is respected by subcontractors. It also states that it considers unauthorized subcontracting a critical issue when discovered in audits which may mean that the supplier fails the audit or receives a downgraded rating (this implies that subcontracting is evaluated as part of audits). 
Additionally, Puma states that it requires suppliers to sign the Declaration of Principles, which "affirms their commitment to choose only such subcontractors that, in respect to the manufacture of PUMA products, comply as well with all the relevant national and local laws and with the policies set forth in the PUMA manuals". However, it does not report on outcomes of this process.</t>
  </si>
  <si>
    <t>(1) Ralph Lauren states that it requires all new suppliers to “meet [its] standards before they receive an order…” It states that if it finds a violation of its standards, it requires that they be remediated before production orders are placed. It further states, “[w]hen [it] evaluate[s] potential new factory partners, [it] undertake[s] risk assessments as part of [its] social auditing program.” It states that it screened potential suppliers through 106 on-site assessments and 65 social audits and that “[d]uring the year, independent third-party remedial experts started nine long-term capability building remediation programs to confirm that corrective action was implemented and to provide trainings and support where needed.”
(2) It states that it prohibits suppliers from engaging in unauthorized subcontracting and that they are “responsible for ensuring that their subcontractors are held accountable to these Standards.” It states that it uses “local teams, which are trained with Ralph Lauren quality standards, to ensure that no unauthorized subcontracting is used” and that when it recognizes signs of suppliers being overloaded it will “partner with the capacity and merchandising teams to overcome the existing bottleneck and mitigate potential future problems.” It states that it conducts quarterly capacity reviews with suppliers to take their capacity into account. However, it does not disclose outcomes of this process.</t>
  </si>
  <si>
    <t>(1) *VF, "VF’s Factory Compliance  Audit Procedure for Vendors, Factories, Buyers, Agents, and Licensees," https://d1io3yog0oux5.cloudfront.net/vfc/files/documents/Sustainability/Resources/VF+Audit+Procedure+Aug+2019.pdf, pp. 1-2. Accessed 24 August 2020. 
*VF, "2021 Additional Disclosure," https://knowthechain.org/wp-content/uploads/2021-02-KnowTheChain-Additional-Disclosure_VF.pdf, p. 10. 
(2) VF, "Terms of Engagement" (May 2019), https://s3.amazonaws.com/content.stockpr.com/vfcsustainability/files/pages/resources/policies-standards/VFFC+TOE+20190511.pdf, p. 3. 
"2021 Additional Disclosure," pp. 10 and 22.</t>
  </si>
  <si>
    <t xml:space="preserve">(1) The company states that the workplace standards form a contractual obligation in suppliers' manufacturing agreements. It also states that its suppliers are contractually bound to follow the employment guidelines. 
In its 2021 additional disclosure the company discloses its contract terms from manufacturing agreements, including those which incorporate the workplace standards. 
(2) Adidas discloses that "all our primary (T1) suppliers are required to sign manufacturing agreements...which means that 100% of our T1 suppliers comply with the ILO Forced Labor standards through our Workplace Standards."
(3) Not disclosed. 
In its 2021 additional disclosure the company discloses that its manufacturing agreements require suppliers "to ensure that its subcontractor shall also strictly adhere to the provisions of this agreement" but it is not clear that it requires suppliers to incorporate the relevant standards into its own contracts with their own suppliers. </t>
  </si>
  <si>
    <t>(1) Carter's states that all of its suppliers are "contractually required to follow [its] Code of Ethics and Social Responsibility Policy [its supplier code of conduct]." However, it does not disclose the contract terms or language used. In addition, the company's supplier code prohibits forced labor but limits the right to freedom of association to conformance with local law only.
(2)-(3) Not disclosed.</t>
  </si>
  <si>
    <r>
      <t xml:space="preserve">(1) Columbia Sportswear states that its contracts for </t>
    </r>
    <r>
      <rPr>
        <b/>
        <sz val="11"/>
        <rFont val="Calibri"/>
        <family val="2"/>
        <scheme val="minor"/>
      </rPr>
      <t>finished goods suppliers</t>
    </r>
    <r>
      <rPr>
        <sz val="11"/>
        <rFont val="Calibri"/>
        <family val="2"/>
        <scheme val="minor"/>
      </rPr>
      <t xml:space="preserve"> and </t>
    </r>
    <r>
      <rPr>
        <b/>
        <sz val="11"/>
        <rFont val="Calibri"/>
        <family val="2"/>
        <scheme val="minor"/>
      </rPr>
      <t>raw material suppliers</t>
    </r>
    <r>
      <rPr>
        <sz val="11"/>
        <rFont val="Calibri"/>
        <family val="2"/>
        <scheme val="minor"/>
      </rPr>
      <t xml:space="preserve"> include the requirement that they comply with its supplier code of conduct. However it does not publicly disclose the contract terms. 
(2) It states that 100% of finished goods and raw material suppliers' contracts include this requirement. 
(3) As stated in (1), it states that contracts for raw material suppliers include the requirement that they comply with its supplier code of conduct. However it does not disclose requiring suppliers to incorporate this requirement into contracts with its own suppliers.</t>
    </r>
  </si>
  <si>
    <t xml:space="preserve">(1) Not disclosed. Feng Tay states that it requires suppliers "to comply with the local legal system" but does not explicitly state whether it require suppliers to comply with the ILO core labor standards (see column R). It also does not disclose whether the ILO core labor standards are integrated into supplier contracts, nor does it disclose contract language used.   </t>
  </si>
  <si>
    <t>(1) Gildan Activewear states that it incorporates a clause requiring suppliers to agree that they understand and acknowledge its Code of Conduct which addresses forced labor into “all… commercial agreements.” It does not disclose the contract template or language however.
(2) It states that it incorporates this clause into “all… commercial agreements.” However it does not disclose the actual percentage.
(3) Not disclosed. Gildan states that adherence to its code of conduct is included as a clause in its supplier contracts which are not publicly available and that "the clause in these legally binding contracts, states that the contractor and their suppliers must adhere to all standards related to [its] code of conduct…" However it does not state in any publicly available policy that it requires its suppliers to implement this requirement into contracts with their suppliers. [see 1.2(5)]</t>
  </si>
  <si>
    <r>
      <t xml:space="preserve">(1) Not disclosed. H&amp;M states that "the ILO core labor standards are included in our Sustainability Commitment signed by all suppliers as part of our overall contractual relationship with them." It further states "as no commercial business is started with any supplier before our Sustainability Commitment has been signed, all our supplier contracts include the ILO core labor standards."
While it is clear that suppliers are required to sign the Sustainability Commitment it is not clear that supplier contracts require compliance with the Sustainability Commitment (it is not clear that the Sustainability Commitment is a legally binding document). </t>
    </r>
    <r>
      <rPr>
        <sz val="11"/>
        <color rgb="FFFF0000"/>
        <rFont val="Calibri"/>
        <family val="2"/>
        <scheme val="minor"/>
      </rPr>
      <t xml:space="preserve">
</t>
    </r>
    <r>
      <rPr>
        <sz val="11"/>
        <rFont val="Calibri"/>
        <family val="2"/>
        <scheme val="minor"/>
      </rPr>
      <t xml:space="preserve">(2) Not disclosed. 
(3) Not disclosed. </t>
    </r>
  </si>
  <si>
    <t>(1) Hugo Boss states that it has a multi-stage process for new suppliers before they are added to its portfolio. It states that this includes a questionnaire including questions on social topics. It states that the second step is the approval of contracts and that this includes “a self-commitment to the HUGO BOSS Supplier Code of Conduct  and the Restricted Substances List.” However it does not disclose the contract terms or language used.
(2) Hugo Boss states that its supplier contract which integrates its supplier code of conduct applies to "all" suppliers. However, it does not disclose the percentage of suppliers currently covered by such contracts. 
(3) Not disclosed. It states that suppliers are required to cascade its standards. However, it does not disclose that it requires suppliers to integrate these standards into contracts with their own suppliers.</t>
  </si>
  <si>
    <t xml:space="preserve">(1) Kering states that "the [company's supplier code, the Sustainability Principles] are embodied in the contract template." It states they form an integral part of its contractual relationships with suppliers.
The contract language is not disclosed. 
(2) Not disclosed. The company states that its Principles have been phased into supplier contracts since 2016 and are mandatory since 2020 but does not disclose a percentage. 
(3) Not disclosed. 
While the company's Principles require suppliers to pass the requirements to their own suppliers, it is not clear that suppliers are required to integrate the standards into their contracts with their own suppliers. </t>
  </si>
  <si>
    <t xml:space="preserve">(1) Levi Strauss states that suppliers are required to comply with its Terms of Engagement and that this is reflected in purchasing agreement contracts. Its Terms of Engagement set out employment standards and refer to the ILO core labor standards. However it also does not disclose the contract language used. </t>
  </si>
  <si>
    <r>
      <t xml:space="preserve">(2) Not disclosed. In its Code of Conduct LPP states that it "represents a set of guidelines </t>
    </r>
    <r>
      <rPr>
        <b/>
        <sz val="11"/>
        <rFont val="Calibri"/>
        <family val="2"/>
        <scheme val="minor"/>
      </rPr>
      <t>binding</t>
    </r>
    <r>
      <rPr>
        <sz val="11"/>
        <rFont val="Calibri"/>
        <family val="2"/>
        <scheme val="minor"/>
      </rPr>
      <t xml:space="preserve"> on all entities taking part in LPP’s supply chain." It states in its integrated report that suppliers are required to sign the Code of Conduct before working as suppliers for LPP [however its supplier code does not address the ILO core labor standards to international standards]. However, it does not provide evidence that it is integrated into supplier contracts, e.g. by disclosing the contract language. It also states that its supplier code applies to "foreign suppliers" and not to Polish suppliers.</t>
    </r>
  </si>
  <si>
    <t>(2) Marks and Spencer states that "[o]nce approved, suppliers are required to sign to confirm that they will comply with the Global Sourcing Principles [its supplier code of conduct]" and that they have a "legal obligation to comply with [its supplier code of conduct] as part of [its] terms and conditions of trade with Marks and Spencer plc." It states that its "Clothing &amp; Home Terms and Conditions set out [its] minimum requirements for suppliers and factories" and that these can be found on its supplier portal. However, it does not disclose the language of the "terms and conditions of trade" which include this obligation.</t>
  </si>
  <si>
    <t>(2) *Marks and Spencer (updated August 2018), "Global Sourcing Principles," https://corporate.marksandspencer.com/documents/plan-a-our-approach/global-sourcing-principles.pdf, pp. 1-4.
*Marks and Spencer, "Supplier Management," https://corporate.marksandspencer.com/sustainability/clothing-and-home/supplier-management#c1c128d936804a47834a5a787381c310. Accessed 23 April 2020.</t>
  </si>
  <si>
    <r>
      <t>(1)-(2) PVH states that "100% of PVH direct suppliers enter into contracts which include" the requirement to adhere to its supplier code of conduct. It discloses excerpts of its "supplier agreement" which it refers to as a contract. 
[PVH's 2021 additional disclosure refers only to “supplier agreements” under (1) and to "contracts" under (2).]</t>
    </r>
    <r>
      <rPr>
        <sz val="11"/>
        <color rgb="FFFF0000"/>
        <rFont val="Calibri"/>
        <family val="2"/>
        <scheme val="minor"/>
      </rPr>
      <t xml:space="preserve"> </t>
    </r>
    <r>
      <rPr>
        <sz val="11"/>
        <rFont val="Calibri"/>
        <family val="2"/>
        <scheme val="minor"/>
      </rPr>
      <t xml:space="preserve">
(3) Not disclosed. </t>
    </r>
  </si>
  <si>
    <t>(1) Not disclosed. Ralph Lauren states that suppliers are required to sign its Vendor Compliance Packet (VCP) and “references [its] prohibition on forced labor, bonded labor or labor obtained through human trafficking, coercion or slavery within several exhibits; (i.e. Global Compliance, Purchase Order language), and a major point within [its] Operating Guidelines, which is also contained in the VCP.” However, while Ralph Lauren "requires suppliers to review and agree to the VCP as a condition to working with [it]," the compliance packet or its vendor code do not seem to be integrated into contracts. 
It does not state that suppliers are contractually obliged to adhere to the terms of its supplier code.
(2)-(3) Not disclosed. It states that these are signed by all first, second and third-tier suppliers. It does not appear as though this document is a legally binding contract.</t>
  </si>
  <si>
    <t xml:space="preserve">
(1)-(3) *Ralph Lauren, "2018 Additional Disclosure," https://media.business-humanrights.org/media/documents/files/2018_KTC__Additional_Disclosure_Ralph_Lauren.pdf, p. 4. 
*Ralph Lauren (3 March 2021), "2021 Additional Disclosure," https://knowthechain.org/wp-content/uploads/2021-03-Disclosure-KnowTheChain-AF-Benchmark_Ralph-Lauren.pdf, pp. 5-6. </t>
  </si>
  <si>
    <t xml:space="preserve">(1) Not disclosed. Skechers states that it requires that the first and second-tier suppliers in its supply chains "understand and legally acknowledge its Supplier Code of Conduct annually." However it is unclear what legal obligations this creates and whether it integrates the supplier code into contracts, and it does not disclose the contract language used.
(2) Not disclosed.
(3) Not disclosed. Skechers states that it requires that the first and second-tier suppliers in its supply chains "understand and legally acknowledge its Supplier Code of Conduct annually." However it is unclear what legal obligations this creates and whether it integrates the supplier code into contracts, and it does not incorporate this requirement into a formal policy or disclose the contract language used. </t>
  </si>
  <si>
    <r>
      <t>(1) Not disclosed. Under Armour states that a breach of its Supplier Code of Conduct "</t>
    </r>
    <r>
      <rPr>
        <b/>
        <sz val="11"/>
        <rFont val="Calibri"/>
        <family val="2"/>
        <scheme val="minor"/>
      </rPr>
      <t>may</t>
    </r>
    <r>
      <rPr>
        <sz val="11"/>
        <rFont val="Calibri"/>
        <family val="2"/>
        <scheme val="minor"/>
      </rPr>
      <t xml:space="preserve"> be viewed as a breach of the Manufacturing Agreement and could lead to the termination of the business relationship between Under Armour and the supplier." However, it is unclear whether it is incorporated into all supplier contracts and it does not disclose the contract terms.
(2)-(3) Not disclosed.</t>
    </r>
  </si>
  <si>
    <t xml:space="preserve">Foot Locker Inc., "Worker Dignity," https://investors.footlocker-inc.com/esg/worker-dignity. Accessed 4 January 2021. 
(1) *Foot Locker Inc., "California Transparency in Supply Chains Act," https://www.footlocker-inc.com/content/flinc-aem-site/en/california-transparency-in-supply-chain.html. Accessed 4 January 2020. 
*Foot Locker Inc. (2020), "Global Sourcing Guidelines," https://investors.footlocker-inc.com/static-files/ffab2a83-7d15-4b71-a9cc-46a0ab4669c1. Accessed 4 January 2021. 
(2-4)  Foot Locker Inc., "Worker Dignity." </t>
  </si>
  <si>
    <t xml:space="preserve">(1) The company states that in general, audits are unannounced but that in certain “exceptional circumstances” it may arrange a semi-announced audit. 
(2) Gildan states that suppliers should “maintain on file all documentation that will demonstrate compliance with the Gildan Code and required local laws and regulations” and that this should be kept and made available to auditors during monitoring without prior notice. It also states that they should "ensure that all legally required payroll documents, journals, and reports are available, complete, accurate, and up to date."
(3) As a participating company of the FLA, some of the company’s suppliers are audited by the FLA. These audits entail interviews with workers, but it is unclear whether they are undertaken off-site. It states that it would conduct off-site interviews with workers if required but it is unclear whether this takes place in practice.
(4) Gildan details requirements for work dormitories in its compliance guidance for suppliers which it monitors them against. 
(5) Not disclosed.
</t>
  </si>
  <si>
    <t>Kering states that audits include an assessment of child and forced labor, and states that audit methodology is "aligned with the best standards in the field, in particular the SA8000 and SMETA standards." [It is not clear that the company has adopted SA8000 or SMETA audits.]
(1) Kering states that "the announced or unannounced audits consist of document reviews, site tours, and workers interviews."
(2) See (1). Kering discloses that key documentation to be reviewed includes worker contracts, union agreements, management records, and records relating to wages, health and safety discrimination, working hours, and employment of young workers or children. 
(3) See (1). It states that for interviews, workers are "selected to offer a representation of the workforce, notably concerning age and union affiliation, if any." It states that interviews are confidential but does not give any indication that interviews are conducted off-site.
(4) See (1). The company states that suppliers must facilitate access to the workplace and living accommodation.
(5) Not disclosed. Kering states in its 2021 additional disclosure that subcontractors are considered tier 2 to the company and are covered by its standard monitoring system. However, it does not make it clear that this is referring to subcontractors of lower-tier suppliers as opposed to first-tier suppliers.</t>
  </si>
  <si>
    <t>(1) Tapestry states that it conducts two types of supplier audits, those performed by Tapestry employees and those carried out by independent third parties. It states that its third party auditors “routinely undertake unannounced visits to the locations where Tapestry brands’ products are manufactured and provide Tapestry with full reports on the living and working conditions of the people retained to work at those locations.”
(2) It states that audits may include “a review of all relevant documentation (e.g. payroll, time records, employee age and country of origin verification, licensures, certificates, waivers, etc.).” However it is unclear whether they take place in practice.
(3) It states that audits include confidential worker interviews. However it does not state that worker interviews take place off-site. 
(4) It states that audits “may consist of a factory/company walk-through to evaluate the physical working conditions.” See also (1) where the company refers to assessing the living conditions of workers. 
(5) Tapestry states that it “verifies its product supply chain by conducting audits of the service providers and key raw material providers with which [it] do[es] business to ensure compliance with [its] Supplier Code of Conduct and other corporate guidelines…”</t>
  </si>
  <si>
    <t xml:space="preserve">
(1) Columbia Sportswear states that in 2020 it monitored 64% of its finished goods suppliers. 
[Columbia Sportswear states that in 2019 it “incorporated performance data from 394 audits and assessments, with 220 being completed by [its] internal team and legal requirements.”]
(2) It states that all of its audits are conducted on an unannounced basis. However it does not disclose the percentage.
(3) Not disclosed.
(4) As a Category B Licensee of the Fair Labor Association (FLA), some of the company’s suppliers are audited by independent external monitors of the FLA. The FLA discloses the names of the monitoring organizations and some information on them, but does not disclose details on their ability to detect forced labor. 
(5) The company discloses the percentage of suppliers receiving particular scorecard ratings.
As a Category B Licensee of the Fair Labor Association (FLA), the outcomes of audits conducted on the company’s suppliers are made publicly available on the FLA website.</t>
  </si>
  <si>
    <r>
      <t xml:space="preserve">(1) It states that it monitored "78% of actively producing third-party contractor facilities at least once in 2019.” 
(2) It states that </t>
    </r>
    <r>
      <rPr>
        <b/>
        <sz val="11"/>
        <rFont val="Calibri"/>
        <family val="2"/>
        <scheme val="minor"/>
      </rPr>
      <t>in general</t>
    </r>
    <r>
      <rPr>
        <sz val="11"/>
        <rFont val="Calibri"/>
        <family val="2"/>
        <scheme val="minor"/>
      </rPr>
      <t xml:space="preserve"> audits are unannounced but that in certain “exceptional circumstances” it may arrange a semi-announced audit. However it does not disclose the percentage of unannounced audits carried out.
(3) Gildan discloses an internal guidance for conducting worker interviews during audits which suggests that between 6 and 22 workers are interviewed per audit, depending on the size of the workforce.
(4) Gildan discloses that its social compliance team are certified and experienced auditors and are trained on topics including labour issues. It states that in 2019, this team participated in training sessions that addressed issues including forced labor and fair compensation.
As an accredited company of the Fair Labor Association (FLA), some of the company’s suppliers are audited by independent external monitors of the FLA. The FLA discloses the names of the monitoring organizations and some information on them.
(5) It states that 491 non-compliances were found, 13.44% of which were considered major non-compliances. It states that these related mostly to “hours of work, legal information, compensation, benefits, record keeping (67%), and Health and safety (24%), with the remaining issues totaling 9%. These non-compliances were mainly industry-wide issues in the regions where they operate."
</t>
    </r>
  </si>
  <si>
    <t xml:space="preserve">(1) The company reports that 3,441 audits were conducted in 2019, and that 1,840 were comprehensive audits and 1,601 were follow-up audits.
Kering also states that it has 4,243 suppliers.
It states 56% of suppliers were audited in 2019.
(2) Not disclosed. 
(3) Not disclosed. 
(4) Not disclosed. Kering discloses that it has a "team of 24 people (including twelve auditors specialized in conducting supplier audits and monitoring anomalies)." It states that this team may be supported by external service providers. It also discloses that 39.3% of audits were conducted by its supply chain audit team in 2019 and 60.7% by external auditors.  [The company states that the same audit methodology addressing forced labor is used whether or not audits are conducted by internal or external auditors.] The company does not provide detail on the expertise of its auditors in detecting forced labor. 
(5) In relation to supplier audits, the company states that the top 5 findings were health and safety, pay and working conditions, environment, working hours, and "other." Kering reports that "58.9% of suppliers were rated compliant, 30.1% partially compliant, 10.3% progress expected and 0.7% zero tolerance." </t>
  </si>
  <si>
    <r>
      <t xml:space="preserve">(1) It states that in 2019 it “continued to achieve </t>
    </r>
    <r>
      <rPr>
        <b/>
        <sz val="11"/>
        <rFont val="Calibri"/>
        <family val="2"/>
        <scheme val="minor"/>
      </rPr>
      <t>nearly 100%</t>
    </r>
    <r>
      <rPr>
        <sz val="11"/>
        <rFont val="Calibri"/>
        <family val="2"/>
        <scheme val="minor"/>
      </rPr>
      <t xml:space="preserve"> compliance monitoring of [its] active Tier 1 manufacturing partners” and that it audited its “most important Tier 2 suppliers and two PUMA warehouses.” It states that it conducted 475 audits in 418 factories.
(2)-(3) Not disclosed.
(4) Not disclosed. It states that when auditing suppliers it gets support from the FLA and Better Work. It states that accredited external monitors perform monitoring according to its code of conduct. It states that it provides training on its auditing standards to internal and external assessors and that it conducts shadow audits before approving assessors. 
However it does not specify their expertise in detecting forced labor risks such as being able to speak the language of workers.
(5) It states that its supply chain team identified three cases of zero tolerance issues in 2019 and that they related to the underpayment of minimum wages. It states that all were asked to immediately remedy the issue and that they all rectified the issues. In its annual report it goes into further detail of the pass and fail rates of its audit results and it discloses a table of zero tolerance issues detected through audits.</t>
    </r>
  </si>
  <si>
    <r>
      <t>(1) Not disclosed. It states that it "aim[s] to" monitor 100% of its first-tier suppliers on an annual basis. However it is unclear whether this happens in practice and it does not disclose the actual annual percentage.</t>
    </r>
    <r>
      <rPr>
        <sz val="11"/>
        <color rgb="FFFF0000"/>
        <rFont val="Calibri"/>
        <family val="2"/>
        <scheme val="minor"/>
      </rPr>
      <t xml:space="preserve">
</t>
    </r>
    <r>
      <rPr>
        <sz val="11"/>
        <rFont val="Calibri"/>
        <family val="2"/>
        <scheme val="minor"/>
      </rPr>
      <t>(2)-(3) Not disclosed.</t>
    </r>
    <r>
      <rPr>
        <sz val="11"/>
        <color rgb="FFFF0000"/>
        <rFont val="Calibri"/>
        <family val="2"/>
        <scheme val="minor"/>
      </rPr>
      <t xml:space="preserve">
</t>
    </r>
    <r>
      <rPr>
        <sz val="11"/>
        <rFont val="Calibri"/>
        <family val="2"/>
        <scheme val="minor"/>
      </rPr>
      <t>(4) As an accredited company of the Fair Labor Association (FLA), some of the company’s suppliers are audited by independent external monitors of the FLA. The FLA discloses the names of the monitoring organizations and some information on them, but does not disclose details on their ability to detect forced labor. 
(5) As an accredited company of the Fair Labor Association (FLA), the outcomes of audits conducted on the company’s suppliers are made publicly available on the FLA website.</t>
    </r>
  </si>
  <si>
    <t>(1) Walmart reports that in FY2020 it received more than 14,500 third-party audit reports. It also reports that in 2019 it had more than 25,800 facilities in more than 100 countries. The company does not disclose a percentage of suppliers monitored annually. 
(2) Not disclosed.
(3) Not disclosed.
(4) Walmart discloses that it "accepts audits" from programs including the RBA, amfori BSCI, and Social Accountability International SA8000. The company does not provide detail on whether auditors have expertise on forced labor. 
Walmart also reports that third-party audit firms (supported by companies that use social compliance audits and NGOs) established the Association of Professional Social Compliance Auditors (APSCA) in 2017. It states that more than 4,200 auditors have registered with APSCA and must pass an auditor examination process. The company states "Walmart requires that reports from social compliance audits be conducted by an ASPCA-registered auditor in order for them to be considered acceptable." In addition, it states that a member of its responsible sourcing team sits on the board of APSCA. The company discloses that ASPCA "functional knowledge areas" include forced labor and the ASPCA requirements also have a focus on freedom of movement, paying for a job, and whether workers are coerced to work through document retention or deposits. However it does not provide detail on expertise on forced labor risks for the first programs listed.
(5) The company states that of 14,500 audit reports in FY2020, 24% received a green rating, 65% were yellow, 10% were orange and 0.4% received red. It does not provide further details on any labor rights violations identified.</t>
  </si>
  <si>
    <t>(1) Levi Strauss discloses that it has a new Chief Sustainability Officer, Jeff Hogue. It states that the team of the Chief Sustainability Officer reports to the Chief Operations Officer. The company also reports that the Chief Operations Officer "is responsible for all supply chain operations which consists of sourcing...and sustainability." However it does not disclose details on the day to day implementation of its supply chain standards addressing forced labor.
(2) Levi Strauss discloses the charter of its nominating, governance and corporate citizenship committee of the board of directors, which states that the committee reviews corporate citizenship and sustainability initiatives and targets. It further discloses that the committee should "review with management the company's policies (e.g. Global Sourcing and Operating Guidelines) as well as the company's work with industry organizations and non-governmental organizations." [The Global Sourcing Guidelines are inclusive of the company's Terms of Engagement, its supplier code.] It also states that the committee should review the impact of the company's business operations and practices with respect to issues including "corporate citizenship."
The company does not disclose further detail on board oversight of forced labor in its supply chains.</t>
  </si>
  <si>
    <t>(1) Hanesbrands states that “[f]or all owned and finished-goods contractors… [it] conducts an unannounced, comprehensive factory assessment before production begins. Thereafter, the audit process is repeated annually.” It does not disclose the actual percentage of suppliers monitored annually.
(2) It confirms in its 2018 Additional Disclosure that "all" of its audits are conducted on an unannounced basis, but does not disclose a percentage.
(3) The company discloses that in each audit, about 25-50 workers will be interviewed.
(4) The FLA states that it uses both internal and third-party auditors including ICG, Elevate, SCSA and OneStep Vietnam. It states that its internal auditors are generally used to conduct the remediation audits and states that they are “assessed for appropriate experience, shadowed by HbI staff, and trained annually on the GSS tool” which addresses forced labor. 
(5) As an accredited company of the Fair Labor Association (FLA), the outcomes of audits conducted on the company’s suppliers are made publicly available on the FLA website.</t>
  </si>
  <si>
    <t>*Adidas, "Modern Slavery Progress Report - Looking Back at 2019," https://www.adidas-group.com/media/filer_public/52/b7/52b75d25-1b7f-4071-b810-8e3fd4c97350/modern_slavery_progress_report_looking_back_at_2019.pdf, p. 1. Accessed 12 October 2020.
(1) *Adidas (August 2020), "2020 Global Factory List," https://www.adidas-group.com/en/sustainability/managing-sustainability/human-rights/supply-chain-structure/. Accessed 14 October 2020.
*Adidas, "Supply Chain Approach," https://www.adidas-group.com/en/sustainability/managing-sustainability/human-rights/supply-chain-approach/#/risk-mapping/. Accessed 14 October 2020. 
*Adidas, "Annual Report 2019," https://report.adidas-group.com/2019/en/servicepages/downloads/files/adidas_annual_report_2019.pdf, p. 64 and 65. Accessed 14 October 2020. 
(2) Adidas (August 2020), "2020 Global Factory List."
(3) *Adidas, "Materials: Sustainable/Better Cotton," https://www.adidas-group.com/en/sustainability/products/materials/#/nachhaltige-baumwolle-better-cotton/. Accessed 14 October 2020.
*Adidas (2021), "Additional Disclosure," https://knowthechain.org/wp-content/uploads/2021-02-Adidas-submission-KnowTheChain.pdf, p. 5. Accessed 2 March 2021. 
*Adidas, "Modern Slavery Progress Report - Looking Back at 2019," p. 1. 
*Adidas (2017), "KnowTheChain Questions regarding forced labour risks in your company's leather supply chain," https://media.business-humanrights.org/media/documents/43c94372a4c3c82c04776ecea12ec59eb2f82ee2.pdf. 
* Adidas (2020), "2019 Annual Report," https://report.adidas-group.com/2019/en/servicepages/downloads/files/adidas_annual_report_2019.pdf, pp. 83 and 227.
(4) Adidas (August 2020), "2020 Global Factory List."</t>
  </si>
  <si>
    <t xml:space="preserve">(1)  *Adidas, "Modern Slavery Progress Report - Looking Back at 2019," https://www.adidas-group.com/media/filer_public/52/b7/52b75d25-1b7f-4071-b810-8e3fd4c97350/modern_slavery_progress_report_looking_back_at_2019.pdf, p. 1 and 2. Accessed 12 October 2020.
*Adidas, "Policy on Modern Slavery," https://www.adidas-group.com/media/filer_public/07/85/07852297-dc8b-4471-aee7-4e5547559d38/adidas_policy_on_modern_slavery_2020.pdf. Accessed 12 October 2020. 
*Adidas (2020), "Annual Report 2019," https://report.adidas-group.com/2019/en/servicepages/downloads/files/adidas_annual_report_2019.pdf, pp. 83, 84, 227. 
*Adidas (2021), "Additional Disclosure," https://knowthechain.org/wp-content/uploads/2021-02-Adidas-submission-KnowTheChain.pdf, p. 5.
(2) *Adidas (2017), "Responsible Sourcing &amp; Purchasing Policy," https://www.adidas-group.com/media/filer_public/ca/ba/caba936a-7da7-4710-9d88-d437bac87923/adidas_responsible_sourcing___purchasing_policy_en.pdf. Accessed 9 October 2020. 
*Adidas, "Policy on Modern Slavery,"p. 2. 
*Adidas, "Annual Report 2019," p. 84. 
*Adidas, "Adidas efforts to support workers in the supply chain during COVID-19," https://www.adidas-group.com/media/filer_public/d7/cc/d7cc49d1-a0a9-450a-8095-0882da704e4f/adidas_efforts_to_support_workers_in_the_supply_chain_during_covid-19.pdf. Accessed 21 October 2020. 
*Adidas (2021), "Additional Disclosure," https://knowthechain.org/wp-content/uploads/2021-02-Adidas-submission-KnowTheChain.pdf, p. 6. Accessed 2 March 2021. 
(3) *Adidas (2017), "Responsible Sourcing &amp; Purchasing Policy," p. 2.
*Adidas, "Supply Chain Approach," https://www.adidas-group.com/en/sustainability/managing-sustainability/human-rights/supply-chain-approach/#/risk-mapping/. Accessed 14 October 2020. 
*Adidas, "Policy on Modern Slavery,"p. 4. 
*Adidas (2021), "Additional Disclosure," p. 7. 
(4) *Adidas, "Supply Chain Approach."
*Adidas, "Policy on Modern Slavery,"p. 4. 
*Adidas, "Annual Report 2019," p. 65.
</t>
  </si>
  <si>
    <t>A(2) *Adidas (2018), "Additional Disclosure," https://media.business-humanrights.org/media/documents/files/2018_KTC_AF_Additional_disclosure_Adidas.pdf, p. 4. Accessed 12 October 2020. 
*Adidas, "2019 case analysis third party complaints," https://www.adidas-group.com/media/filer_public/68/03/6803451e-45d7-43e1-84a4-ac3a76c69dea/2019_summary_of_cases.pdf. Accessed 20 October 2020. 
C(1) *Adidas, "Modern Slavery Progress Report - Looking Back at 2019," https://www.adidas-group.com/media/filer_public/52/b7/52b75d25-1b7f-4071-b810-8e3fd4c97350/modern_slavery_progress_report_looking_back_at_2019.pdf, p. 1. Accessed 12 October 2020.
*Adidas (March 2020), "adidas' response to research findings published by the Australian Strategic Policy Institution," https://www.adidas-group.com/media/filer_public/da/ba/dabafa86-7450-48ea-a75c-5258bf710fb8/2020_adidas_position_on_research_findings_published_by_the_australian_strategic_policy_institution_aspi.pdf. Accessed 21 October 2020.
*Adidas (24 July 2019), "Response to media reports related to Xinjiang, China," https://media.business-humanrights.org/media/documents/files/documents/adidas_Response_BHHRC_25July20199279.pdf. Accessed 3 November 2020. 
Adidas, "Written evidence submitted by adidas UK," https://committees.parliament.uk/writtenevidence/13102/pdf/, p. 2. Accessed 12 November 2020. 
*Adidas (2021), "Additional Disclosure," https://knowthechain.org/wp-content/uploads/2021-02-Adidas-submission-KnowTheChain.pdf, pp. 5 and 17. 
* Adidas (2020), "2019 Annual Report," https://report.adidas-group.com/2019/en/servicepages/downloads/files/adidas_annual_report_2019.pdf, pp. 83 and 227.</t>
  </si>
  <si>
    <r>
      <t xml:space="preserve">(1) It states that </t>
    </r>
    <r>
      <rPr>
        <b/>
        <sz val="11"/>
        <rFont val="Calibri"/>
        <family val="2"/>
        <scheme val="minor"/>
      </rPr>
      <t>cotton</t>
    </r>
    <r>
      <rPr>
        <sz val="11"/>
        <rFont val="Calibri"/>
        <family val="2"/>
        <scheme val="minor"/>
      </rPr>
      <t xml:space="preserve"> made up 82% of its material use in the past year. It states that it has target to source only “sustainable cotton” including cotton certified by</t>
    </r>
    <r>
      <rPr>
        <b/>
        <sz val="11"/>
        <rFont val="Calibri"/>
        <family val="2"/>
        <scheme val="minor"/>
      </rPr>
      <t xml:space="preserve"> Fair Trade</t>
    </r>
    <r>
      <rPr>
        <sz val="11"/>
        <rFont val="Calibri"/>
        <family val="2"/>
        <scheme val="minor"/>
      </rPr>
      <t>, [and organic, recycled and “transitional” cotton and that ar</t>
    </r>
    <r>
      <rPr>
        <sz val="11"/>
        <color theme="1"/>
        <rFont val="Calibri"/>
        <family val="2"/>
        <scheme val="minor"/>
      </rPr>
      <t xml:space="preserve">e "aligned with" </t>
    </r>
    <r>
      <rPr>
        <sz val="11"/>
        <rFont val="Calibri"/>
        <family val="2"/>
        <scheme val="minor"/>
      </rPr>
      <t xml:space="preserve">the US Cotton Trust Protocol and Better Cotton Initiative but it is unclear if they cover the BCI's forced labor standards.]
It states that in the past year it has sourced 6.5 tonnes of </t>
    </r>
    <r>
      <rPr>
        <b/>
        <sz val="11"/>
        <rFont val="Calibri"/>
        <family val="2"/>
        <scheme val="minor"/>
      </rPr>
      <t>Better Cotton</t>
    </r>
    <r>
      <rPr>
        <sz val="11"/>
        <rFont val="Calibri"/>
        <family val="2"/>
        <scheme val="minor"/>
      </rPr>
      <t xml:space="preserve"> equivalent to 8% of its cotton lint consumption. It states that in 2020 41% of certain core products use sustainable sourced cotton. 
[The </t>
    </r>
    <r>
      <rPr>
        <b/>
        <sz val="11"/>
        <rFont val="Calibri"/>
        <family val="2"/>
        <scheme val="minor"/>
      </rPr>
      <t xml:space="preserve">Better Cotton Initiative </t>
    </r>
    <r>
      <rPr>
        <sz val="11"/>
        <rFont val="Calibri"/>
        <family val="2"/>
        <scheme val="minor"/>
      </rPr>
      <t xml:space="preserve">is an ISEAL full member, which requires farms to adhere to a set of Principles and Standards including the promotion of decent work according to the ILO core conventions. It also uses cotton certified through </t>
    </r>
    <r>
      <rPr>
        <b/>
        <sz val="11"/>
        <rFont val="Calibri"/>
        <family val="2"/>
        <scheme val="minor"/>
      </rPr>
      <t>Fair Trade</t>
    </r>
    <r>
      <rPr>
        <sz val="11"/>
        <rFont val="Calibri"/>
        <family val="2"/>
        <scheme val="minor"/>
      </rPr>
      <t>, an ISEAL full member, which requires producers and traders of cotton fibers to adhere to the principle of freedom from forced or compulsory labor.]
However it does not disclose whether certifications it is using cover forced labor certifications that address forced labor risks for a other raw materials (such as rubber, cashmere, or silk) or otherwise taking strong action to address forced labor risks at raw material level. 
Uyghur forced labor: Ralph Lauren states that it "does not source any yarn... from Xinjiang. Our suppliers are prohibited from using any cotton grown in the Xinjiang region and we are working with our partners and other brands to identify an effective solution for raw material traceability and verification at the fiber level," but provides no further detail.
(2) [Ralph Lauren states that it plans to introduce a “Wage Management Strategy to all of [its] strategic and key suppliers to ad</t>
    </r>
    <r>
      <rPr>
        <sz val="11"/>
        <color theme="1"/>
        <rFont val="Calibri"/>
        <family val="2"/>
        <scheme val="minor"/>
      </rPr>
      <t>dress fair and timely compensation for factory workers by 2023.” It states that it created this strategy “to focus on developing human resource systems with suppliers that will support the opportunity to advance compensation for workers.”]
* It states that part of this work involved in-depth wage analyses and data gathering in its key sourcing countries and that it will “continue to engage factory management on the results of this assessment and next steps.” It does not disclose how it changes its processes following the analysis.</t>
    </r>
    <r>
      <rPr>
        <sz val="11"/>
        <rFont val="Calibri"/>
        <family val="2"/>
        <scheme val="minor"/>
      </rPr>
      <t xml:space="preserve">
* It also states that it plans "orders early, providing enough time to review the capacities and capabilities that exist in [its] supply chain, as well as anticipate new capabilities that might be needed for upcoming seasons.” </t>
    </r>
    <r>
      <rPr>
        <sz val="11"/>
        <color theme="1"/>
        <rFont val="Calibri"/>
        <family val="2"/>
        <scheme val="minor"/>
      </rPr>
      <t>It does not disclose further details, such as timelines.
* It states that it confirms capacities with suppliers “capacities ensuring that product orders are allocated to the right manufacturing partners that possess the adequate time and skills.” It states that it has established an internal “Manufacturing Excellence team [to] work closely with factories in implement the best production control processes and quality systems, ultimately improving their efficiency and productivity.” It does not disclose further details.
[It states that it also has local teams to ensure that unauthorized subcontracting is not used and tha</t>
    </r>
    <r>
      <rPr>
        <sz val="11"/>
        <rFont val="Calibri"/>
        <family val="2"/>
        <scheme val="minor"/>
      </rPr>
      <t>t they partner with suppliers to resolve issues where they arise.] It states that it conduct quarterly capacity reviews with suppliers, taking into account their social compliance scores.
The company takes part in the Better Work [Cambodia] program and as such is required to refrain from terminating or reducing orders at non-compliant factories found (provided factories make sufficient progress) and to review internal buying practices that may impact compliance at supplier facilities.
(3) Ralph Lauren states that it creates risk segments for its suppliers based on its audit results and that this forms part of its supplier scoring for its Supplier Engagement program and influences its sourcing and business decisions. However, it does not provide evidence of implementation, such as the percentage of companies that received longer contracts or more business due to stronger labor practices.
(4) Not disclosed.</t>
    </r>
  </si>
  <si>
    <r>
      <t xml:space="preserve">(2) Not disclosed. Levi Strauss discloses that it has been working with Better Buying to evaluate its suppliers' view of the company's purchasing practices. However it does not disclose any information on this  process or its outcomes, nor any information on its purchasing practices, such as planning and forecasting.
(3) Not disclosed. The company reports that it has joined an agreement with the International Finance Corporation (IFC) and states that the IFC is working with 42 suppliers and mills to Levi, however the agreement appears to relate to reduction of emissions rather than human rights or labor performance. The company also states that it joined IFC's "global trade supplier finance" program "which encourages suppliers to improve their environmental and social practices by offering lower interest rates on short-term financing." In its 2021 additional disclosure, Levi states that suppliers with better audit ratings are offered the lower interest rates for short-term financing. </t>
    </r>
    <r>
      <rPr>
        <sz val="11"/>
        <color rgb="FFFF0000"/>
        <rFont val="Calibri"/>
        <family val="2"/>
        <scheme val="minor"/>
      </rPr>
      <t xml:space="preserve">
</t>
    </r>
    <r>
      <rPr>
        <sz val="11"/>
        <rFont val="Calibri"/>
        <family val="2"/>
        <scheme val="minor"/>
      </rPr>
      <t>However the company does not disclose how its business decisions are impacted by strong labor performance or disclose other incentives for suppliers such as increased orders or longer-term contracts.
[COVID: In relation to Covid-19, the company states it is paying in ful for all "finished, ready-to-ship and in-progress orders that were outstanding at the onset of the pandemic." It states it has also been using raw materials received by suppliers prior to the pandemic. It also states "while we extended our payment terms, we believe our current terms are consistent with industry practice, and we have not asked for any discounts on payments." The company states that through its program with the IFC, suppliers have been able to get early payments at "favorable market rates" and states it has worked with the IFC to increase available financing amounts. Levi states that it has also worked to provide assistance to suppliers that are not part of the IFC program.]
[Turkmenistan/Uzbekistan cotton: As signatories of the Uzbek Cotton Pledge and the Turkmen Cotton Pledge, Levi Strauss states that it "committed to not knowingly" sourcing Uzbek and Turkmen cotton.]</t>
    </r>
  </si>
  <si>
    <t xml:space="preserve">(1) Not disclosed. The company's compliance guidebook states that it requires suppliers to have “documented procedures that allow for direct settlement of grievances between a worker and their immediate supervisor [and further noting that] If the process is not effective or appropriate, there should be other similar options for senior management review and consideration [and that] management shall assure that timely responses are provided to aggrieved workers. ” No further details are provided on a mechanism that goes beyond workers speaking to their supervisors.
[With regards to its hotline, which seems to only allow to submit grievances regarding the company's own operations, the company states that “[w]hen reported claims are validated and corroborated, or when improvements to [its] practices are required, action plans are prepared and agreed upon with the management team.” It states that “in all cases” its hotline mechanism “will revert to the reporter with the outcome of the investigation” and that its Ethics and Fraud Compliance Committee receive quarterly reports of its hotline mechanism and that it communicates significant issues to its Compliance Steering Committee and to the board “if necessary.”] </t>
  </si>
  <si>
    <r>
      <t>(2) Not disclosed.</t>
    </r>
    <r>
      <rPr>
        <sz val="11"/>
        <color rgb="FFFF0000"/>
        <rFont val="Calibri"/>
        <family val="2"/>
        <scheme val="minor"/>
      </rPr>
      <t xml:space="preserve">
</t>
    </r>
    <r>
      <rPr>
        <sz val="11"/>
        <color theme="1"/>
        <rFont val="Calibri"/>
        <family val="2"/>
        <scheme val="minor"/>
      </rPr>
      <t>(3) The FLA states that the factory has since revised its policy for female workers and that “if parents of the workers were concerned about the workers’ safety, the factory requested that the parents appoint a guardian and/or factory manager to leave with the worker” but that the worker would otherwise be free to leave the dormitory upon signing out with the security guard.
The Guardian reports that the supplier in question, Best Corporation, "said it has taken steps to address worker grievances, including establishing a worker committee, inviting local NGOs to train supervisors on workers’ rights, and funding an independently run telephone helpline for workers."</t>
    </r>
    <r>
      <rPr>
        <sz val="11"/>
        <rFont val="Calibri"/>
        <family val="2"/>
        <scheme val="minor"/>
      </rPr>
      <t xml:space="preserve">
(4) Not disclosed.</t>
    </r>
  </si>
  <si>
    <t xml:space="preserve">(2) * FLA (February 2018), "Assessment for Accreditation," https://www.fairlabor.org/sites/default/files/documents/reports/hugo_boss_accreditation_assessment_february_2018_0.pdf, pp. 17 and 20. 
* The Guardian (4 January 2018), "Workers held captive in Indian mills supplying Hugo Boss", https://www.theguardian.com/global-development/2018/jan/04/workers-held-captive-indian-mills-supplying-hugo-boss.
(3) "Assessment for Accreditation," p. 17. </t>
  </si>
  <si>
    <r>
      <t xml:space="preserve">(1) Gap states that very few factories use contracted labor but that this policy is used to ensure that suppliers have a direct relationship with contract workers. 
Gaps' Foreign Contract Worker Requirements, an addendum to its supplier code, state that "wherever possible, the supplier should ... hire workers directly." However this is not a requirement in all cases.
[The code of vendor conduct states that "the facility shall provide each applicant with a contract for employment.")
(2) Gap's code states that facilities must have a mechanism for ensuring that "all third-party </t>
    </r>
    <r>
      <rPr>
        <b/>
        <sz val="11"/>
        <rFont val="Calibri"/>
        <family val="2"/>
        <scheme val="minor"/>
      </rPr>
      <t xml:space="preserve">employment </t>
    </r>
    <r>
      <rPr>
        <sz val="11"/>
        <rFont val="Calibri"/>
        <family val="2"/>
        <scheme val="minor"/>
      </rPr>
      <t xml:space="preserve">agencies (in sending and receiving countries, as applicable) recruit workers ethically and in compliance with relevant laws and the COVC" (its supplier code which covers the ILO core labor standards). [The heading of this clause refers to recruitment agencies and the text refers to employment agencies, suggesting that the company uses the terms interchangeably.]
(3) Gap's code states that suppliers should only use recruitment agencies which disclose the use of any sub-contractors, sub-agents or any individual for recruiting workers for the supplier facility. 
However, it is not clear that the company requires the disclosing of the details of agencies used and it does not disclose further detail on agencies used in its supply chains. </t>
    </r>
  </si>
  <si>
    <r>
      <t>L Brands states that it has signed the Dhaka Principles on Migration with Dignity.
(1) L Brands states in its compliance guidebook that it regularly conducts audits to ensure that no recruitment fees are charged to workers, and that it “</t>
    </r>
    <r>
      <rPr>
        <b/>
        <sz val="11"/>
        <rFont val="Calibri"/>
        <family val="2"/>
        <scheme val="minor"/>
      </rPr>
      <t>promote[s]</t>
    </r>
    <r>
      <rPr>
        <sz val="11"/>
        <rFont val="Calibri"/>
        <family val="2"/>
        <scheme val="minor"/>
      </rPr>
      <t xml:space="preserve"> direct hiring and require due diligence of third-party recruitment agencies where direct hiring is not possible.” L Brands states that its guidebook is a "collection of policies and standards with which its suppliers are expected and legally obligated to comply."  However, it does not explicitly require direct employment.
(2) Not disclosed. On its website in section titled worker recruitment, L Brands states that it requires that workers are "hired through </t>
    </r>
    <r>
      <rPr>
        <b/>
        <sz val="11"/>
        <rFont val="Calibri"/>
        <family val="2"/>
        <scheme val="minor"/>
      </rPr>
      <t>ethically compliant</t>
    </r>
    <r>
      <rPr>
        <sz val="11"/>
        <rFont val="Calibri"/>
        <family val="2"/>
        <scheme val="minor"/>
      </rPr>
      <t xml:space="preserve"> recruitment agencies and must have a formal policy and due-diligence process in place for vetting recruitment agencies they use." However it does not disclose whether the vetting process includes the ILO core labor standards and does not seem to have formalised this requirement in a supplier policy.
(3) It states that factories that do use recruitment agencies are required to disclose the names of the agency to auditors “and ensure all relevant rights have been given to all workers recruited through the agency.” However, it does not disclose information on the recruitment agencies used.</t>
    </r>
  </si>
  <si>
    <t>(1) Nike's "Code Leadership Standards," the accompanying guidance to its code of conduct on the minimum standards suppliers should put in place, state that "the supplier will be directly involved in the recruitment of foreign workers throughout the recruitment process where possible, but at a minimum be directly involved in the final selection of workers for employment." 
It states that it requires its suppliers to use only legally approved or registered labor agencies and that “where feasible, suppliers are encouraged to hire and employ foreign workers directly, minimizing the use of labor agents and other third parties in the recruitment and management of workers.” However it does not explicitly require the direct employment of workers in its supply chains. 
(2) It states that the supplier is responsible for conducting due diligence on any labor agents, including sub-agents, used in the recruitment and employment of foreign migrant workers and states that this will be conducted upon the selection of new labor agents, as well as by conducting regular audits of existing labor agents to ensure that they meet, at a minimum, the requirements in its "Code Leadership Standards" [which address the ILO core labor standards].
(3) The company is a member of the Leadership Group on Responsible Recruitment, and as such is required to map supply chains for recruitment risk. 
The company states that in 2019 it "launched Verité’s CUMULUS Forced Labor Screen™, a new due diligence tool to help mapping the recruitment agents, recruitment corridors and identify risks related to the recruitment of foreign migrant workers by NIKE suppliers."
However, the company does not disclose information about the recruitment agencies in its supply chains or any related risks identified.</t>
  </si>
  <si>
    <t>(1) Not disclosed.
(2) Not disclosed. Puma's handbook states that suppliers “shall engage and work with legally and universally authorized and acceptable agencies only.” However it does not state that it requires them to adhere to the ILO core labor standards.
The handbook further states “Persons involved in the recruitment process shall be trained in the local laws on child labour and on PUMA’s compliance requirements.” However it is unclear whether this relates to staff at Puma only, or also recruitment and employment agencies used in its supply chains. 
(3) Not disclosed.</t>
  </si>
  <si>
    <t>(1) PVH states that suppliers should not “pay the labor brokers the worker’s wages, benefits or bonuses.” However, it is not clear that direct employment is required (i.e. employment agents are not used). 
(2) PVH's "Supply Chain Standards and Guidelines" state that suppliers should “[c]ommunicate with and train labor brokers on PVH’s policies and expectations specifically with respect to standards on forced labor and ethical recruitment.” 
The document further states that suppliers should "communicate directly with the labor broker and conduct on-site reviews to ensure … [ that they are] contractually committed to abide by PVH’s policies and expectations.” [This is assumed to be inclusive of the company's supply chain standards.]
In its 2021 additional disclosure, PVH states that this includes "any third party involved in the recruitment, selection, hiring, transportation, and/or occasionally in the management of migrant workers [including] sending/ receiving labor brokers, which are also referred to as labor recruitment agencies, employment agencies, recruiters, or agents."
(3) PVH states in its guidance document for suppliers that they should use “only government registered or legally licensed recruitment agencies, either locally or from foreign countries” and that they should “[m]aintain a database of reputable employment agencies (if using employment agencies is common practice).” PVH states that it conducted a supplier survey on topics including "labor agent footprint as well as supplier’s relationships with such agents." It states that through this survey it collected information on "labor agent names, location, term of labor agent contracts and whether labor agents complied with PVH’s “no fees” policy." It states that among suppliers in 12 high-risk countries with migrant workers "about 50.8 % use labor agents to hire foreign migrant workers."</t>
  </si>
  <si>
    <t>Asics states that it has signed the American Apparel &amp; Footwear Association and Fair Labor Association Commitment to Responsible Recruitment.
(1) Asics' Policy of Engagement requires suppliers to respect the Employer Pays Principle.
(2) The company discloses that in response to  an allegation of the payment of recruitment fees by migrant workers in its supply chains, it conducted an assessment and the fees were paid back to workers by the factory in question. (See 7.2.B.1).</t>
  </si>
  <si>
    <t xml:space="preserve">Asics, "Commitment to Responsible Recruitment," https://corp.asics.com/en/csr/partnering_with_our_supply_chain/transparency. Accessed 11 March 2021. 
(1)-(2) Asics, "Policy of Engagement," https://corp.asics.com/en/p/asics-policy-of-engagement.  Accessed 28 May 2020.
*Asics, "2021 Additional Disclosure," https://knowthechain.org/wp-content/uploads/2021-03-Disclosure-from-Asics-to-KnowTheChain.pdf, p. 1. Accessed 11 March 2021. </t>
  </si>
  <si>
    <r>
      <t xml:space="preserve">(1) Not disclosed. The company's code states that suppliers "may not require their employees to make any kind of “deposits”, nor are they entitled to retain employees’ identity documents." This does not prohibit the charging of recruitment-related fees specifically and does not prohibit such fees being charged by recruitment or employment agencies. It also does not address who should be responsible for paying such fees. [The company states in its 2018 and 2021 additional disclosure that deposits is intended to include recruitment fees but this is not clear in the policy itself.]
(2)  In its 2018 additional disclosure the company reports that if a non-compliance was found relating to recruitment fees, it would require fee repayment to workers. </t>
    </r>
    <r>
      <rPr>
        <sz val="11"/>
        <color rgb="FFFF0000"/>
        <rFont val="Calibri"/>
        <family val="2"/>
        <scheme val="minor"/>
      </rPr>
      <t xml:space="preserve">
</t>
    </r>
    <r>
      <rPr>
        <sz val="11"/>
        <rFont val="Calibri"/>
        <family val="2"/>
        <scheme val="minor"/>
      </rPr>
      <t xml:space="preserve">Inditex states in its 2021 additional disclosure that during audits, auditors look at workers' contracts, salaries, working hours, and if any fee had to be paid (and if so, by whom). It further notes that "in case a non-compliance ... is identified such as fee-charge to [suppliers'] employees, a Corrective Action Plan would be carried out in order to correct the non-compliance and ensure remediation for all potentially affected workers. In case it is needed, suppliers will need to pay back these charges to workers.."
However, this is not included in a formal policy and the company does not disclose evidence that fees have been repaid to workers in its supply chains and it only discloses very limited details as to how it prevents payment of such fees by workers (see 4.3(2)). </t>
    </r>
  </si>
  <si>
    <r>
      <t xml:space="preserve">L Brands states that it has signed the Dhaka Principles on Migration with Dignity.
(1) L Brands' compliance guidebook (sections of which are disclosed in its 2021 additional disclosure) prohibits the charging of recruitment fees. It states that it regularly conducts audits to ensure that no recruitment fees are charged to workers. However, it does not state that employers are responsible for repaying  any recruitment fees paid by workers.
(2) Not disclosed. </t>
    </r>
    <r>
      <rPr>
        <u/>
        <sz val="11"/>
        <rFont val="Calibri"/>
        <family val="2"/>
        <scheme val="minor"/>
      </rPr>
      <t>Prevention:</t>
    </r>
    <r>
      <rPr>
        <sz val="11"/>
        <rFont val="Calibri"/>
        <family val="2"/>
        <scheme val="minor"/>
      </rPr>
      <t xml:space="preserve"> The company has taken some steps towards prevention which are credited under 4.4(2) and 2.2(1). 
</t>
    </r>
    <r>
      <rPr>
        <u/>
        <sz val="11"/>
        <rFont val="Calibri"/>
        <family val="2"/>
        <scheme val="minor"/>
      </rPr>
      <t>Remediation</t>
    </r>
    <r>
      <rPr>
        <sz val="11"/>
        <rFont val="Calibri"/>
        <family val="2"/>
        <scheme val="minor"/>
      </rPr>
      <t xml:space="preserve">: Not disclosed. 
</t>
    </r>
    <r>
      <rPr>
        <u/>
        <sz val="11"/>
        <rFont val="Calibri"/>
        <family val="2"/>
        <scheme val="minor"/>
      </rPr>
      <t>Policy</t>
    </r>
    <r>
      <rPr>
        <sz val="11"/>
        <rFont val="Calibri"/>
        <family val="2"/>
        <scheme val="minor"/>
      </rPr>
      <t xml:space="preserve">: It does not disclose a formal policy requiring that any fees paid must be repaid to workers. </t>
    </r>
  </si>
  <si>
    <r>
      <t xml:space="preserve">(1) The company's code of conduct states that "any fees associated with the employment of workers must be paid by the employer" and that "workers must not be required to lodge any monetary deposits or their identity papers with their employer."
(2) The company's code states that fees associated with employment must be paid by the employer. In relation to its updated supplier code including these provisions, it states that suppliers have been given a "six-month implementation window" until March 2021 and that it is providing supplier training and guidance.
</t>
    </r>
    <r>
      <rPr>
        <u/>
        <sz val="11"/>
        <rFont val="Calibri"/>
        <family val="2"/>
        <scheme val="minor"/>
      </rPr>
      <t>Remediation</t>
    </r>
    <r>
      <rPr>
        <sz val="11"/>
        <rFont val="Calibri"/>
        <family val="2"/>
        <scheme val="minor"/>
      </rPr>
      <t xml:space="preserve">: In its modern slavery statement, Primark states that if it identifies through audits or grievance reports that workers have paid fees, "our approach is to take immediate steps to ensure those fees are reimbursed." It reports that it uses "a framework and process developed with Impactt, an ethical trade expert consultancy." It reports that to date it has helped one site to fully repay 191 existing and past workers. 
It also reports that it worked with other retailers and Impactt in 2018 on the Universal Payment Model at a Malaysian supplier. It states that this led to the repayment of fees paid by migrant workers employed at the factory. 
</t>
    </r>
  </si>
  <si>
    <r>
      <t xml:space="preserve">Ralph Lauren states that it has signed the American Apparel &amp; Footwear Association and Fair Labor Association Commitment to Responsible Recruitment.
(1) Ralph Lauren's supplier code states that “suppliers will ensure no fee recruitment, no withholding of work/travel documents and no restrictions on freedom of movement." This is also included in its foreign migrant worker standard and states that the supplier “shall pay all labor agents used for services or hiring foreign migrant workers to ensure that these costs are not passed on to workers.” 
The foreign migrant worker standard further states that “[t]he factory shall ensure that foreign migrant workers are reimbursed for fees paid in excess of the applicable brand or legal limit, referred to as overcharges, in a timely manner” and that this should be paid within 30 days of their discovery. It further states that the supplier shall “pay in full or subsidize foreign migrant workers’ costs related to transportation, accommodation, meals, and medical care as part of the overall costs of hiring and managing foreign migrant workers.” It also states that "information gathered [through worker interviews] shall be used to initiate reimbursement activities should workers be found to have paid recruitment fees." It states in its additional disclosure that suppliers "are required to pay all recruitment agents used for services or hiring foreign migrant workers to ensure that these costs are not passed on to workers, i.e., our policy follows the “Employer Pays Principle.” 
 However, it does not explicitly state in a formal policy that any fees paid should be repaid to workers other than in the case of "overcharges". i.e., "fees paid in excess of the applicable brand or legal limit."   </t>
    </r>
    <r>
      <rPr>
        <sz val="11"/>
        <color rgb="FFFF0000"/>
        <rFont val="Calibri"/>
        <family val="2"/>
        <scheme val="minor"/>
      </rPr>
      <t xml:space="preserve">
</t>
    </r>
    <r>
      <rPr>
        <sz val="11"/>
        <rFont val="Calibri"/>
        <family val="2"/>
        <scheme val="minor"/>
      </rPr>
      <t xml:space="preserve">(2) </t>
    </r>
    <r>
      <rPr>
        <u/>
        <sz val="11"/>
        <rFont val="Calibri"/>
        <family val="2"/>
        <scheme val="minor"/>
      </rPr>
      <t>Remediation</t>
    </r>
    <r>
      <rPr>
        <sz val="11"/>
        <rFont val="Calibri"/>
        <family val="2"/>
        <scheme val="minor"/>
      </rPr>
      <t xml:space="preserve">: It discloses examples relating to the charging of recruitment fee, stating that its monitoring process involves migrant worker interviews and that in 2020 this led to the identification of two issues relating to the charging of recruitment fees where it states “the law permits agents to charge workers fees." It states that its policy however, protects workers to a higher level than that of the local legal context and states that “took action to eliminate this practice at the two factories.” It states that one of these factories has ceased production for it and has been removed from its supplier list and that the second “has changed its practices and is now paying the fees, so the workers are not charged.” It states that it will monitor compliance going forward and that their relationship will depend on compliance with its policy. However, the company does not report on whether the workers who paid recruitment fees in these instances have been remediated. 
</t>
    </r>
    <r>
      <rPr>
        <u/>
        <sz val="11"/>
        <rFont val="Calibri"/>
        <family val="2"/>
        <scheme val="minor"/>
      </rPr>
      <t>Prevention</t>
    </r>
    <r>
      <rPr>
        <sz val="11"/>
        <rFont val="Calibri"/>
        <family val="2"/>
        <scheme val="minor"/>
      </rPr>
      <t>: See 4.3.1.</t>
    </r>
  </si>
  <si>
    <t xml:space="preserve">(1) Muji states that "unless otherwise regulated by special laws and regulations, employees shall not be required to pay commission fee or deposits in exchange for employment, nor should they be required to submit personal legal documents such as passports, identity cards and work permits." However, it does not have a policy against recruitment fees in all instances.
(2) Not disclosed. </t>
  </si>
  <si>
    <r>
      <t>Ralph Lauren states that it has signed the American Apparel &amp; Footwear Association and Fair Labor Association Commitment to Responsible Recruitment.
(1) Ralph Lauren states that suppliers should inform workers of the basic terms of employment prior to leaving home. It states that they have the right to a clear and accurate understanding of the workplace, the employment position, and terms and conditions of work before accepting the position. It also states that as part of orientation, “workers must be informed that they should not pay any fees in conjunction with their recruitment, hiring, migration and employment (as laid out in the Fees section of these standards) and if applicable, the reimbursement process” and that they should be informed of grievance procedures. It states that the contract provided should be written in the native language of the worker and the factory, that it should be provided at least five days prior to departure and that the worker should have the opportunity to ask questions. It also states that, “[a]ll foreign migrant workers shall attend a mandatory post-arrival orientation that covers employment conditions and other rights afforded to them during employment.” It states that it should be conducted in the native and host country language and that topics should include terms and conditions of employment, grievance mechanisms and “rights to freedom of associatio</t>
    </r>
    <r>
      <rPr>
        <sz val="11"/>
        <rFont val="Calibri"/>
        <family val="2"/>
        <scheme val="minor"/>
      </rPr>
      <t>n.” (also see 5.1)</t>
    </r>
    <r>
      <rPr>
        <sz val="11"/>
        <color theme="1"/>
        <rFont val="Calibri"/>
        <family val="2"/>
        <scheme val="minor"/>
      </rPr>
      <t xml:space="preserve">
(2) It states that “[w]orkers have the right to maintain custody of their own personal identity documents whenever they are not needed to meet a legal requirement.” It also provides for “secure document storage,” stating that “the factory shall provide secure, lockable, individual storage at migrant workers’ accommodation. Workers shall have unimpeded, twenty-four-hour access to their individual storage locker. 
It does not disclose evidence of how this policy provision is implemented in practice. 
(3) Not disclosed. Ralph Lauren discloses examples of workers being charged recruitment fees and working with suppliers to change their policies. However it does not disclose examples of positive outcomes for workers being remediating violations of its policies. </t>
    </r>
  </si>
  <si>
    <r>
      <t xml:space="preserve">Under Armour states that it has signed the American Apparel &amp; Footwear Association and Fair Labor Association Commitment to Responsible Recruitment which requires that companies incorporate its provisions into their company social compliance standards, such as their code of conduct, before December 31, 2019. However, as of March 2021, it does not appear to have done so.
Under Armour states it supports and requires its suppliers to uphold the Dhaka Principles for Migration with Dignity but this is not included in its own Supplier Code of Conduct.
(1) As part of the remediation process at a particular supplier, it states that the Global Compliance Manager and Human Resources Manager of a particular facility are overseeing the recruitment process, including visiting sourcing countries "to brief candidates fully and working closely with local agents and an independent third-party NGO to conduct predeparture briefings for migrant workers." It does not disclose a policy or process that applies across its supply chains.
(2) </t>
    </r>
    <r>
      <rPr>
        <u/>
        <sz val="11"/>
        <rFont val="Calibri"/>
        <family val="2"/>
        <scheme val="minor"/>
      </rPr>
      <t>Remediation:</t>
    </r>
    <r>
      <rPr>
        <sz val="11"/>
        <rFont val="Calibri"/>
        <family val="2"/>
        <scheme val="minor"/>
      </rPr>
      <t xml:space="preserve"> The company discloses a corrective action plan at one particular supplier in Malaysia that includes providing individual lockers to migrant workers. However it does not have a formal policy that requires this.
(3) Not disclosed.</t>
    </r>
  </si>
  <si>
    <t xml:space="preserve">(1) The company states in its 2018 Additional Disclosure that it no longer provides posters of its own specific Policy of Engagement to suppliers, but requests them to develop their own policy document based on its [various] customers' codes. It states that it does expect that suppliers train their workforce regarding the topics contained in its policy, however, which includes human trafficking and forced labor. It adds that in those countries where it is involved with ILO's Better Work or better factories, it liaises with these partners and local factories to train workers and supplier staff on their respective standards.
(2) In its 2018 additional disclosure, the company reports that “ASICS own CSR team and external organizations such as ILO’s Better Work and Better Factories work together with suppliers, staff and workers to provide training and educate workers about labor rights among other topics.” The company states this includes Better Work in Indonesia and Vietnam, and Better Factories Cambodia. 
(3) Not disclosed. 
(4) See (2). The engagement with supply chain workers has taken place in Indonesia, Vietnam, and Cambodia. </t>
  </si>
  <si>
    <r>
      <t xml:space="preserve">(1) Fast Retailing states that it requires its suppliers to “establish and maintain management systems and internal rules that ensure compliance with all the requirements” of its supplier code and that these rules should be communicated to management and </t>
    </r>
    <r>
      <rPr>
        <b/>
        <sz val="11"/>
        <rFont val="Calibri"/>
        <family val="2"/>
        <scheme val="minor"/>
      </rPr>
      <t>workers</t>
    </r>
    <r>
      <rPr>
        <sz val="11"/>
        <rFont val="Calibri"/>
        <family val="2"/>
        <scheme val="minor"/>
      </rPr>
      <t>. It states that management systems include “policies and procedures for risk assessments, training, performance measurement, accountability and documentation.” The company does not disclose further detail as to whether suppliers are required to train workers or their management on the contents of the supplier code, nor does it disclose evidence of implementation. 
(2) It states that its supply chain workers have access to education provided by BSR on “basic nutrition, hygiene and health management (including pregnancy and birth care), home finances, and other life skills.” It also states that it has developed a worker voice survey tool in collaboration with the Fair Labor Association to assess the effectiveness of grievance mechanisms and that in 2020 it plans to assess its “key sewing factories and fabric manufacturers.” However it does not disclose educating workers on their labor rights. 
(3)-(4) Not disclosed.</t>
    </r>
  </si>
  <si>
    <r>
      <t xml:space="preserve">(1) Inditex's supplier code requires suppliers to communicate the code to workers, and display it in accessible locations to workers in their local languages. 
(2) The company states that it participates in the Ethical Trading Initiative's Social Dialogue Program. It reports that the aim of the program is to "strengthen the structures in place for the representation of workers and employers in factories" and discloses that it has "trained and educated members of the Worker Participation Committees to improve their skills in engaging in social dialogue." Inditex reports this program covers 3 supply chain factories in Bangladesh, including 7825 workers. Inditex also reports working with ETI on the Nalam Programme, "under which workers in spinning mills are given </t>
    </r>
    <r>
      <rPr>
        <b/>
        <sz val="11"/>
        <rFont val="Calibri"/>
        <family val="2"/>
        <scheme val="minor"/>
      </rPr>
      <t>training on their labour rights</t>
    </r>
    <r>
      <rPr>
        <sz val="11"/>
        <rFont val="Calibri"/>
        <family val="2"/>
        <scheme val="minor"/>
      </rPr>
      <t>, health issues, grievance mechanisms and prevention of harassment at the workplace."
The company also reports collaborating with the ILO Garment Industry Project, and states the aim is to strengthen "Workplace Coordinating Committees through collaboration between employer and worker representatives." It states training has been delivered in two Myanmar factories. 
Inditex additionally states that as part of its Global Framework Agreement with IndustriALL, activities include "</t>
    </r>
    <r>
      <rPr>
        <b/>
        <sz val="11"/>
        <rFont val="Calibri"/>
        <family val="2"/>
        <scheme val="minor"/>
      </rPr>
      <t>educating workers on their rights</t>
    </r>
    <r>
      <rPr>
        <sz val="11"/>
        <rFont val="Calibri"/>
        <family val="2"/>
        <scheme val="minor"/>
      </rPr>
      <t>, supporting them in electing representatives, and encouraging collective bargaining with initiatives for workers, employers and unions."
The company states in its 2021 additional disclosure that it has a programme with United Work in Turkey, in which workers who are mostly from Syria receive training on workers' rights, "cultural differences", communication skills, and health and safety.</t>
    </r>
    <r>
      <rPr>
        <sz val="11"/>
        <color rgb="FFFF0000"/>
        <rFont val="Calibri"/>
        <family val="2"/>
        <scheme val="minor"/>
      </rPr>
      <t xml:space="preserve"> </t>
    </r>
    <r>
      <rPr>
        <sz val="11"/>
        <rFont val="Calibri"/>
        <family val="2"/>
        <scheme val="minor"/>
      </rPr>
      <t xml:space="preserve">
[The company also discloses in its modern slavery statement that it has conducted training sessions in India to prevent sexual harassment in the workplace. It is not clear whether this refers to workers or management.]
(3) Not disclosed.
In its 2021 additional disclosure the company refers to its LEAN programme which it states aims to improve working conditions and worker satisfaction and optimise factory production systems in nine factories in three countries. It states that surveys found that worker satisfaction increased after the implementation of the programme (from 1.9 to 3.1). However it is not clear how the programme engaged workers on their labor rights and had a positive impact as a result. It discloses that 80% of workers "think that communications with their superiorhave  improved following the project."</t>
    </r>
    <r>
      <rPr>
        <sz val="11"/>
        <color rgb="FFFF0000"/>
        <rFont val="Calibri"/>
        <family val="2"/>
        <scheme val="minor"/>
      </rPr>
      <t xml:space="preserve"> </t>
    </r>
    <r>
      <rPr>
        <sz val="11"/>
        <rFont val="Calibri"/>
        <family val="2"/>
        <scheme val="minor"/>
      </rPr>
      <t>No further detail is disclosed.
(4) See (2). In addition, as part of its public-private partnership with the ILO, the company states that training has been provided to cotton production and harvesting communities on their fundamental labor rights.</t>
    </r>
  </si>
  <si>
    <r>
      <t>(1) The Sustainability Principles state that suppliers and sub-suppliers are responsible for "ensuring all of their direct or indirect personnel understand the code".
The company also states that it rolled out a dedicated communication plan for workers of its direct suppliers which included Kering's requirements relating to the prohibition of forced labor and the absence of worker-paid recruitment fees, as well as other relevant provisions.  Kering states that this included posters to be displayed on supplier sites in places such as canteens, checkrooms, and entrances, and flyers that should be given directly to workers.
(2) *</t>
    </r>
    <r>
      <rPr>
        <b/>
        <sz val="11"/>
        <rFont val="Calibri"/>
        <family val="2"/>
        <scheme val="minor"/>
      </rPr>
      <t>India</t>
    </r>
    <r>
      <rPr>
        <sz val="11"/>
        <rFont val="Calibri"/>
        <family val="2"/>
        <scheme val="minor"/>
      </rPr>
      <t xml:space="preserve">: Kering discloses that it has supported cotton farmers in India via community education on "women rights, education, and health and safety" at 150 cotton farmers. It states that this includes a social module involving the fight against child labor, empowerment of women, and the right to education. 
* </t>
    </r>
    <r>
      <rPr>
        <b/>
        <sz val="11"/>
        <rFont val="Calibri"/>
        <family val="2"/>
        <scheme val="minor"/>
      </rPr>
      <t>Italy</t>
    </r>
    <r>
      <rPr>
        <sz val="11"/>
        <rFont val="Calibri"/>
        <family val="2"/>
        <scheme val="minor"/>
      </rPr>
      <t>: It also states that it engaged 189 first-tier suppliers (880 workers) to survey them on the challenges that women face in their working lives and career development. It states this work was conducted with NGOs and with BSR. It notes that "the project entered its second phase in 2020 with dedicated training for women workers in the supply chains of several of Kering’s Houses, with the aim of empowering women workers in the supply chain." While it does not specify whether the training and survey focus on labor rights, the findings focused on topics including working conditions and discrimination.
(3) Not disclosed. 
[The company refers to a wage study conducted among workers in the Italian luxury sector but the positive impact of engaging with workers as part of this is not clear.]
(4) See (2)</t>
    </r>
  </si>
  <si>
    <r>
      <t xml:space="preserve">(1) L Brands states that it requires its suppliers to post its supplier code of conduct in the native language of the workers in their “core and strategic factories.” It also states that it requires suppliers “to communicate the code to their workers and ensure the training is documented.” 
(2) The company states that it “encourage[s] suppliers to conduct worker engagement programs and projects to effectively build the relationship between management and workers in each facility.” It states that examples of this are Business for Social Responsibility’s HERproject and </t>
    </r>
    <r>
      <rPr>
        <b/>
        <sz val="11"/>
        <rFont val="Calibri"/>
        <family val="2"/>
        <scheme val="minor"/>
      </rPr>
      <t>Pacific Links’ Factory Awareness to Counter Trafficking</t>
    </r>
    <r>
      <rPr>
        <sz val="11"/>
        <rFont val="Calibri"/>
        <family val="2"/>
        <scheme val="minor"/>
      </rPr>
      <t xml:space="preserve"> which includes educating workers in Vietnam on the risks of human trafficking and associated prevention measures and on working with them on implementing good labor and recruitment practices. (also see 1.5.1)
(3)-(4) Not disclosed.</t>
    </r>
  </si>
  <si>
    <t>(1) The company states that its guidelines for suppliers require that the supply chain policy is communicated to workers in its supply chains. However, the company does not provide more information on how this should be implemented, such as through training for workers. [The policy is not publicly available.]
(2-4) Not disclosed.</t>
  </si>
  <si>
    <r>
      <t xml:space="preserve">(1) PVH states that suppliers workers should be trained on their rights contained in the supplier code. It states that training should be conducted in a language understood by employees and “[w]here possible written information should be distributed to employees for retention purposes.”
(2) * PVH states that in partnership with Better Work it has a workplace cooperation program "to elevate and amplify workers’ voices and bring factory managers and workers together to identify and solve shared problems.” It states that this has involved a "workplace communication training" at 46 strategic factories (location/country unclear). [It states that its goal for 2019 was to run additional programs on worker management committees and that members would then be trained to identify the cause of problems and to identify solutions.] [see also 5.2(3)] 
* The company states that suppliers should “survey workers periodically to ensure that workers are not being forced by their supervisors to work overtime, and their movement is not being limited either in the factory or in the dormitories.” No further details on implementation are disclosed.
* PVH states that it works with </t>
    </r>
    <r>
      <rPr>
        <b/>
        <sz val="11"/>
        <rFont val="Calibri"/>
        <family val="2"/>
        <scheme val="minor"/>
      </rPr>
      <t xml:space="preserve">BSR </t>
    </r>
    <r>
      <rPr>
        <sz val="11"/>
        <rFont val="Calibri"/>
        <family val="2"/>
        <scheme val="minor"/>
      </rPr>
      <t>“a multi-stakeholder cross-industry collaborative initiatives aimed at promoting responsible sourcing practices, worker engagement, and women’s empowerment across supply chains.” It states that this relates to its "HERproject... delivering workplace trainings on health and gender equality for over 10,000 workers in the industrial park." [in Ethiopia)
* PVH discloses examples of engagement with workers on the "implementation of the Personal Advancement Career Enhancement (</t>
    </r>
    <r>
      <rPr>
        <b/>
        <sz val="11"/>
        <rFont val="Calibri"/>
        <family val="2"/>
        <scheme val="minor"/>
      </rPr>
      <t>P.A.C.E</t>
    </r>
    <r>
      <rPr>
        <sz val="11"/>
        <rFont val="Calibri"/>
        <family val="2"/>
        <scheme val="minor"/>
      </rPr>
      <t xml:space="preserve">.) program" which addresses professional and life skills including "communication and problem solving, as well as hygiene, health and legal financial literacy" in India, Bangladesh, Sri Lanka, and Ethiopia. It is unclear whether the engagement focused on labor rights.
(3) Not disclosed. PVH discloses examples of engagement with workers on the "implementation of the Personal Advancement Career Enhancement (P.A.C.E.) program" which addresses professional and life skills including "communication and problem solving g, as well as hygiene, health and legal financial literacy." However it does not provide evidence of the positive impact of worker engagement that shows that workers in its supply chains know, and can better exercise their labor rights.
(4) Not disclosed. See (2). However the examples given do not disclose a sufficient level of detail on how they focused on labor rights.
*PVH states that one of its key suppliers in Indonesia "was able to maintain a good relationship with their workers by amplifying workers’ voice via bipartite committee during the pandemic period." It states that this included monthly meetings with an "open discussion about working conditions, benefits, female workers’ maternity leave, health and safety conditions, workers’ health during pandemic etc." </t>
    </r>
  </si>
  <si>
    <t>(1) Walmart's standards for suppliers require that posters be displayed in supplier facilities in workers' languages. The posters highlight forced labor, discrimination, payment of wages, unsafe working conditions, and freedom of association, as well as details of the grievance mechanism. 
(2) Not disclosed. * It also states that its teams have visited apparel workers in Bangladesh to speak with them but provides no further detail. 
* The company reports that it has partnered with NGOs in Bangladesh, India, China, Honduras, and El Salvador to deliver training for women on "important life and work skills." However no further detail is disclosed and it is not clear that workers have been trained on their labor rights.  
[Walmart states that 340 supplier facilities took part in the "Alliance or the Accord on Fire and Building Safety remediation programs, with an overall 96% remediation progress." It states that training has promoted factory safety and that an independent assessment found that Alliance training led to an improvement of workers' knowledge and awareness of fire safety. It discloses the results of how workers knowledge improved before and after training (on fire safety hazards, reporting unsafe conditions, and talking to supervisors about safety concerns). However the company does not disclose engagement with workers on their labor rights. It is also not clear whether the independent assessment (by University of Texas) focused on workers in Walmart's supply chains or Alliance training more broadly.]
(3) Not disclosed. 
(4) Not disclosed. 
[In its 2021 additional disclosure the company states that it is part of the Fair Food Program, however this falls outside the scope of the benchmark as it does not relate to apparel and footwear.] The company states that it joined the Issara Institute and that Issara has a smartphone app designed specifically for migrant Burmese workers in Thailand to share information about workers rights and report concerns. However, it seems focused on workers in the fishing sector and it is not clear that this applies to Walmart's apparel and footwear supply chains.]</t>
  </si>
  <si>
    <r>
      <t xml:space="preserve">(1) The company is an accredited company of the FLA and as such is required to ensure that suppliers’ workers, managers and supervisors are trained on workplace standards at regular intervals.
(2) In its 2018 additional disclosure, Adidas states that in Indonesia, union officials provide training to workers in </t>
    </r>
    <r>
      <rPr>
        <b/>
        <sz val="11"/>
        <rFont val="Calibri"/>
        <family val="2"/>
        <scheme val="minor"/>
      </rPr>
      <t>Indonesia</t>
    </r>
    <r>
      <rPr>
        <sz val="11"/>
        <rFont val="Calibri"/>
        <family val="2"/>
        <scheme val="minor"/>
      </rPr>
      <t xml:space="preserve"> on their right to join unions. It states that these are held either monthly or quarterly and training topics include wages, working hours, leave, social insurance, and worker rights. It also states that it has worked with the NGO Phulki in Bangladesh which has "allowed direct access and engagement with female workers on their rights and issues."
The company also discloses that it is running a pilot Women Empowerment Program in </t>
    </r>
    <r>
      <rPr>
        <b/>
        <sz val="11"/>
        <rFont val="Calibri"/>
        <family val="2"/>
        <scheme val="minor"/>
      </rPr>
      <t>Turkey</t>
    </r>
    <r>
      <rPr>
        <sz val="11"/>
        <rFont val="Calibri"/>
        <family val="2"/>
        <scheme val="minor"/>
      </rPr>
      <t xml:space="preserve"> with an apparel supplier to promote gender equality. It states that the aim is to increase women workers' awareness of women's rights and strengthen communication between male and female employees and the factory management through training and workshops. 
</t>
    </r>
    <r>
      <rPr>
        <sz val="11"/>
        <color theme="1"/>
        <rFont val="Calibri"/>
        <family val="2"/>
        <scheme val="minor"/>
      </rPr>
      <t>[</t>
    </r>
    <r>
      <rPr>
        <sz val="11"/>
        <rFont val="Calibri"/>
        <family val="2"/>
        <scheme val="minor"/>
      </rPr>
      <t xml:space="preserve">The company discloses that it has initiated a Women Supervisor Forum for women supervisors to "upgrade their knowledge, learn best practices…and…gain support, information and guidance on a range of topics to improve their ability as a female supervisor." It states this has been established in Indonesia and Vietnam and will be rolled out to further countries in 2020. It is not clear that this focuses on labor rights.
Adidas also discloses that it measures worker satisfaction through annual in-factory surveys. It states that  in 2019 more than 8500 workers participated in the surveys. However while these surveys gather information from workers, it is not clear that it workers are educated on labor rights.]
(3) The company has a ‘Workers Voice’ platform in place, which is a factory-based digital grievance channel available to 450,000 workers in 12 sourcing countries. It notes that </t>
    </r>
    <r>
      <rPr>
        <b/>
        <sz val="11"/>
        <rFont val="Calibri"/>
        <family val="2"/>
        <scheme val="minor"/>
      </rPr>
      <t>"the case satisfaction rate, which allows workers to input their level of satisfaction with the resolution of complaints, has risen steadily from 35% in 2019 to 56% in 2020.’</t>
    </r>
    <r>
      <rPr>
        <sz val="11"/>
        <rFont val="Calibri"/>
        <family val="2"/>
        <scheme val="minor"/>
      </rPr>
      <t xml:space="preserve">’ [The tool does seem to allow workers to engage with the company.]
[In its 2021 additional disclosure, the company discloses numerous examples of worker satisfaction surveys. For example, it states that it rolled a digital survey out to 63 factories in nine countries, with 21,000 workers participating. It states 78% of workers would recommend their workplace to others and 77% believed that complaints raised through grievance mechanisms were taken seriously by management. It states training was conducted based on the feedback from the surveys. However, it is not clear that the surveys measure the positive impact of engaging with workers on their labor rights, but rather took place as a data-gathering exercise on general worker satisfaction.
Adidas discloses that it launched a digital training project in Cambodia, China, Indonesia, and Vietnam to assess workers awareness of their labor rights and remedies. It states that 83% of workers who took part secured a 75% pass rate in post-test questions. 
Finally the company reports a survey in 2017 which showed that workers had a positive perception of the fairness of their wages and asked whether workers had experienced sexual harassment. It is not clear that this measured the positive impact of engaging with workers on their labor rights, but rather took place as a data-gathering exercise on general worker satisfaction.]
(4) See (2). </t>
    </r>
  </si>
  <si>
    <r>
      <t>(1) The company states that in Indonesia it was a leading party in a "multi-stakeholder process with local trade unions, non-government organizations and suppliers to develop an FOA Protocol - a basic framework for the exercise of trade union rights in the workplace." 
Adidas states that "suppliers should create an environment which permits their employees to choose their own representatives, by common consent or election, and meet with them on a regular basis to help resolve workplace issues and disputes."
(2) The company is a signatory to the Accord on Fire and Building Safety in Bangladesh, an independent, legally binding agreement between brands and trade unions designed to work towards a safe and healthy Bangladeshi Ready-Made Garment Industry. The agreement is focuses only on health and safety in Bangladesh, however. The company does not disclose agreements focused on improving freedom of association in other sourcing countries.
See also (1): the company worked with trade unions to develop what it describes a "</t>
    </r>
    <r>
      <rPr>
        <b/>
        <sz val="11"/>
        <rFont val="Calibri"/>
        <family val="2"/>
        <scheme val="minor"/>
      </rPr>
      <t>non-binding</t>
    </r>
    <r>
      <rPr>
        <sz val="11"/>
        <rFont val="Calibri"/>
        <family val="2"/>
        <scheme val="minor"/>
      </rPr>
      <t xml:space="preserve"> agreement between adidas and the Indonesian unions specifically on [freedom of association]." However this is specific to one sourcing country. 
(3) In its FLA accreditation report, it is disclosed that the company partnered with a consultant to enhance communication and negotiation skills of union and worker committee representatives with factory management in </t>
    </r>
    <r>
      <rPr>
        <b/>
        <sz val="11"/>
        <rFont val="Calibri"/>
        <family val="2"/>
        <scheme val="minor"/>
      </rPr>
      <t>China</t>
    </r>
    <r>
      <rPr>
        <sz val="11"/>
        <rFont val="Calibri"/>
        <family val="2"/>
        <scheme val="minor"/>
      </rPr>
      <t xml:space="preserve">. It states that workers and managers have taken part in trainings to facilitate dialogue and negotiations. It states that the company planned to engage with three other suppliers in 2017 and 2018.
(4) The company is a signatory to the 2018 Accord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Adidas discloses that it received an allegation regarding freedom of association at a first-tier supplier in Turkey. It states that it found that workers had been told by managers that they would dismiss workers if they became union members. The company states that it provided a briefing to all workers about their freedom to join trade unions of their own choosing and required all middle managers and managers to attend freedom of association training. It states that no further complaints have been made regarding freedom of association since the training. 
Adidas discloses that in response to an allegation submitted by an NGO regarding unlawful dismissal of trade union organizers at a subcontractor of one of its direct suppliers, it conducted an investigation and found that the dismissals breached its standards as well as the law. It states that it worked with its supplier to ensure that the subcontractor addressed the worker dismissals. It states that it offered legal support to the dismissed workers. The subcontractor offered compensation payments to the workers, which Adidas states was accepted. 
Adidas also states that as a remedial requirement it has required suppliers to issue "right to organize guarantees" for workers "declaring their freedom to form and join unions of their own choosing." It states that these have been issued by suppliers in Indonesia, Sri Lanka, and the Philippines. </t>
    </r>
  </si>
  <si>
    <r>
      <t xml:space="preserve">(1) Gap discloses that in 2018, it joined "The Arbitration Council and ILO Better Factories Cambodia to lead a workshop on freedom of association for our Cambodian suppliers and the unions represented in their facilities." It states that this included "in-depth trainings for factory management, union representatives and other worker representatives on how they can better partner to jointly resolve workplace disputes." In addition, Gap reports that in 2019 it supported the "Arbitration Council’s development of the “Guidebook to Cambodian Labor Law,” which has been launched for suppliers.
(2) Not disclosed.
(3) Gap reports that its Workplace Cooperation Program, which is in place at 182 supplier facilities across 11 countries (as of 2019) works with "elected bipartite committees, comprising both workers and management representatives." It states that its analysis found that "once functioning bipartite committees are in place, workers feel more empowered to raise concerns, and that these concerns are more quickly addressed." (also see 5.1) Countries include </t>
    </r>
    <r>
      <rPr>
        <b/>
        <sz val="11"/>
        <rFont val="Calibri"/>
        <family val="2"/>
        <scheme val="minor"/>
      </rPr>
      <t>China</t>
    </r>
    <r>
      <rPr>
        <sz val="11"/>
        <rFont val="Calibri"/>
        <family val="2"/>
        <scheme val="minor"/>
      </rPr>
      <t xml:space="preserve"> and </t>
    </r>
    <r>
      <rPr>
        <b/>
        <sz val="11"/>
        <rFont val="Calibri"/>
        <family val="2"/>
        <scheme val="minor"/>
      </rPr>
      <t>Vietnam</t>
    </r>
    <r>
      <rPr>
        <sz val="11"/>
        <rFont val="Calibri"/>
        <family val="2"/>
        <scheme val="minor"/>
      </rPr>
      <t>.
(4) The company discloses several examples of training, but does not disclose outcomes for workers/how it improved freedom of association.
See (1). The company also discloses that in 2019, it partnered with the ILO and Better Work Bangladesh on the ILO Bangladesh Social Dialogue project, which it states will be a three-year initiative implemented at all of its supplier factories in Bangladesh and will "build the capability of factory management, compliance staff, union members and workplace-committee members through training sessions on a range of topics including: freedom of association, collective bargaining, international labor standards, and communication and negotiation techniques." It states it has supported training at 28 facilities so far in 2019.</t>
    </r>
  </si>
  <si>
    <t>(1) Gildan states that it "engages with key stakeholders on topics concerning labour issues and maintains an open dialogue about labour rights in the various countries where [it] operate[s]," including Maquila Solidarity Network (a labor/women's organization that works closely with other civil society groups incl. unions), and that it is in dialogue with Central General De Trabajadores Honduras (a national trade union centre in Honduras) on "freedom of association and collective bargaining agreement." 
[Other groups engaged include Worker Rights Consortium (a abor rights monitoring organization). It states that as part of its engagement with the Americas Group, a consultancy, it sits on the Mexico Committee and that it works with this committee to understand legalities in relation to collective bargaining agreements for both its owned facilities and for suppliers.]
(2) Not disclosed. The company discloses that it is a signatory to the Accord on Fire and Building Safety in Bangladesh, an independent, legally binding agreement between brands and trade unions designed to work towards a safe and healthy Bangladeshi Ready-Made Garment Industry. The agreement focuses only on health and safety in Bangladesh. However, the company does not seem to have signed the 2018 agreement. 
The company does not disclose agreements focused on improving freedom of association in other sourcing countries.
(3) Not disclosed. Gildan's policy advocates for alternative means of organizing in contexts in which the right to freedom of association and collective bargaining are restricted. However, beyond a policy it does not disclose taking steps to create workplace environments in which its suppliers' workers are able to ensure alternative means of organizing. [We assess companies' supply chains rather than own operations.]
(4) Not disclosed.</t>
  </si>
  <si>
    <r>
      <t xml:space="preserve">(1) Hugo Boss states that at two supplier factories, it worked with factory management “to issue a joint statement with the </t>
    </r>
    <r>
      <rPr>
        <b/>
        <sz val="11"/>
        <rFont val="Calibri"/>
        <family val="2"/>
        <scheme val="minor"/>
      </rPr>
      <t>Deriteks union</t>
    </r>
    <r>
      <rPr>
        <sz val="11"/>
        <rFont val="Calibri"/>
        <family val="2"/>
        <scheme val="minor"/>
      </rPr>
      <t xml:space="preserve"> that it respects the workers’ right to freedom of association and to conduct freedom of association training for managers and workers.” It also states that at its supplier Topy Top in Peru the FLA received a complaint relating to freedom of association. It states that Hugo Boss employed an independent consultant who it worked with along with the supplier “to develop a remediation plan to improve industrial relations between the factory management and </t>
    </r>
    <r>
      <rPr>
        <b/>
        <sz val="11"/>
        <rFont val="Calibri"/>
        <family val="2"/>
        <scheme val="minor"/>
      </rPr>
      <t>SINTOTTSA [union]</t>
    </r>
    <r>
      <rPr>
        <sz val="11"/>
        <rFont val="Calibri"/>
        <family val="2"/>
        <scheme val="minor"/>
      </rPr>
      <t xml:space="preserve">.” It states that it also supported the supplier in engaging a mediator to “improve the labor-management relationship at the supplier."
(2) It is also a signatory to the </t>
    </r>
    <r>
      <rPr>
        <b/>
        <sz val="11"/>
        <rFont val="Calibri"/>
        <family val="2"/>
        <scheme val="minor"/>
      </rPr>
      <t>Accord on Fire and Building Safety in Bangladesh</t>
    </r>
    <r>
      <rPr>
        <sz val="11"/>
        <rFont val="Calibri"/>
        <family val="2"/>
        <scheme val="minor"/>
      </rPr>
      <t xml:space="preserve">, an independent, legally binding agreement between brands and trade unions designed to work towards a safe and healthy Bangladeshi Ready-Made Garment Industry.  
(3) Not disclosed. Hugo Boss does not report on active steps taken to ensure that alternative forms of organizing are available for workers, e.g. supporting the development of labor management committees or work councils by providing training and capacity building to suppliers in countries in which there are regulatory constraints. 
(4) The company is a signatory to the </t>
    </r>
    <r>
      <rPr>
        <b/>
        <sz val="11"/>
        <rFont val="Calibri"/>
        <family val="2"/>
        <scheme val="minor"/>
      </rPr>
      <t>2018 Accord on Fire and Building Safety in Bangladesh</t>
    </r>
    <r>
      <rPr>
        <sz val="11"/>
        <rFont val="Calibri"/>
        <family val="2"/>
        <scheme val="minor"/>
      </rPr>
      <t xml:space="preserve">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No further examples are disclosed.</t>
    </r>
  </si>
  <si>
    <r>
      <t xml:space="preserve">(1) The company is a member of ACT (Action, Collaboration, Transformation) which is based on an agreement between global brands and retailers and the global trade union federation IndustriALL on establishing freedom of association and collective bargaining within global value chains.
(2) The company is a signatory to the </t>
    </r>
    <r>
      <rPr>
        <b/>
        <sz val="11"/>
        <rFont val="Calibri"/>
        <family val="2"/>
        <scheme val="minor"/>
      </rPr>
      <t>Accord on Fire and Building Safety in Bangladesh</t>
    </r>
    <r>
      <rPr>
        <sz val="11"/>
        <rFont val="Calibri"/>
        <family val="2"/>
        <scheme val="minor"/>
      </rPr>
      <t xml:space="preserve">, an independent, legally binding agreement between brands and trade unions designed to work towards a safe and healthy Bangladeshi Ready-Made Garment Industry. 
The company is a member of </t>
    </r>
    <r>
      <rPr>
        <b/>
        <sz val="11"/>
        <rFont val="Calibri"/>
        <family val="2"/>
        <scheme val="minor"/>
      </rPr>
      <t xml:space="preserve">ACT </t>
    </r>
    <r>
      <rPr>
        <sz val="11"/>
        <rFont val="Calibri"/>
        <family val="2"/>
        <scheme val="minor"/>
      </rPr>
      <t xml:space="preserve">(Action, Collaboration, Transformation) which is based on an agreement between global brands and retailers and the global trade union federation IndustriALL on establishing freedom of association and collective bargaining within global value chains.
(3) Not disclosed. PVH states that in partnership with </t>
    </r>
    <r>
      <rPr>
        <b/>
        <sz val="11"/>
        <rFont val="Calibri"/>
        <family val="2"/>
        <scheme val="minor"/>
      </rPr>
      <t xml:space="preserve">Better Work </t>
    </r>
    <r>
      <rPr>
        <sz val="11"/>
        <rFont val="Calibri"/>
        <family val="2"/>
        <scheme val="minor"/>
      </rPr>
      <t xml:space="preserve">it has a “workplace cooperation program… designed to elevate and amplify workers’ voices and bring factory managers and workers together to identify and solve shared problems.” It states that this has involved a “workplace communication training at 46 of PVH’s most strategic factories to improve dialogue within factories and help identify common ground and goals for improvement.” It is unclear whether the program focuses on contexts there are regulatory constraints on freedom of association. (also see 5.1.2 and 5.1.4)
(4) The company discloses training as part of the Bangladesh Accord and one example of outcomes for workers, but does not disclose a second example of outcomes for workers in improving freedom of association. 
</t>
    </r>
    <r>
      <rPr>
        <u/>
        <sz val="11"/>
        <rFont val="Calibri"/>
        <family val="2"/>
        <scheme val="minor"/>
      </rPr>
      <t>Example 1</t>
    </r>
    <r>
      <rPr>
        <sz val="11"/>
        <rFont val="Calibri"/>
        <family val="2"/>
        <scheme val="minor"/>
      </rPr>
      <t xml:space="preserve">: The company is a signatory to the 2018 Accord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t>
    </r>
    <r>
      <rPr>
        <u/>
        <sz val="11"/>
        <rFont val="Calibri"/>
        <family val="2"/>
        <scheme val="minor"/>
      </rPr>
      <t>Example 2</t>
    </r>
    <r>
      <rPr>
        <sz val="11"/>
        <rFont val="Calibri"/>
        <family val="2"/>
        <scheme val="minor"/>
      </rPr>
      <t xml:space="preserve">: PVH states that it received a grievance call "concerning a situation where union members complained of unfair treatment by factory supervisors" at a Turkish supplier. It states that PVH's CR team worked with the supplier, the union, and peer companies to remediate the issue. It states that this resulted in the supplier: "1) posting a management statement on respecting FoA rights at the workplace; 2) held a meeting to reiterate respect for FoA for all its middle management staff and supervisors at the factory level; 3) conducted new elections for worker representatives; and 4) delivered soft skills training to all supervisors." It states that it did not receive any further complaints relating to freedom of association with this supplier. [Also see 7.1(4)]
</t>
    </r>
  </si>
  <si>
    <r>
      <t>(1) Ralph Lauren states that "in 2020, in cooperation with other brands, [it was] involved in a stakeholder engagement process whereby a local and global trade union reached out about issues in a factory in Bangladesh, and the issue was successfully resolved through this engagement." 
[Ralph Lauren discloses that  through Better Work it works to support freedom of association and collective bargaining, but does not provide detail of how it works with unions.]
(2) Not disclosed.</t>
    </r>
    <r>
      <rPr>
        <strike/>
        <sz val="11"/>
        <rFont val="Calibri"/>
        <family val="2"/>
        <scheme val="minor"/>
      </rPr>
      <t xml:space="preserve">
</t>
    </r>
    <r>
      <rPr>
        <sz val="11"/>
        <rFont val="Calibri"/>
        <family val="2"/>
        <scheme val="minor"/>
      </rPr>
      <t xml:space="preserve">
(3) Not disclosed. The company discloses that there are worker committees formed in all of its supplier factories. However, no further detail is provided. It states that a central aspect of Better Work is to create worker/ management committees and that existing unions take part in these committees. However it does not disclose how it works to ensure that suppliers workers' are able to pursue alternative forms of organizing in countries in which there are regulatory constraints on freedom of association and collective bargaining.
(4) Not disclosed</t>
    </r>
  </si>
  <si>
    <t xml:space="preserve">(1) *Adidas, "Supply Chain Approach," https://www.adidas-group.com/en/sustainability/managing-sustainability/human-rights/supply-chain-approach/#/risk-mapping/. Accessed 14 October 2020. 
*Adidas, "Policy on Modern Slavery," https://www.adidas-group.com/media/filer_public/07/85/07852297-dc8b-4471-aee7-4e5547559d38/adidas_policy_on_modern_slavery_2020.pdf, p. 5. Accessed 12 October 2020. 
*Adidas, "Modern Slavery Progress Report - Looking Back at 2019," https://www.adidas-group.com/media/filer_public/52/b7/52b75d25-1b7f-4071-b810-8e3fd4c97350/modern_slavery_progress_report_looking_back_at_2019.pdf, p. 3. Accessed 12 October 2020.
*Adidas, "Annual Report 2019," https://report.adidas-group.com/2019/en/servicepages/downloads/files/adidas_annual_report_2019.pdf, p. 86. Accessed 14 October 2020. 
(2) *Adidas, "Factory workers," https://www.adidas-group.com/en/sustainability/people/factory-workers/#//. Accessed 14 October 2020.
*Adidas, "Policy on Modern Slavery," p. 1.
(3) Adidas (2018), "Additional Disclosure," https://www.business-humanrights.org/sites/default/files/2018-02%20KTC%20AF%20methodology_Adidas%20Response.xlsx. Accessed 21 October 2020. 
(4) *Adidas, "Summary of human rights complaints handled by adidas in 2019," https://www.adidas-group.com/media/filer_public/68/03/6803451e-45d7-43e1-84a4-ac3a76c69dea/2019_summary_of_cases.pdf. Accessed 20 October 2020. 
*Adidas, "2019 case analysis third party complaints," https://www.adidas-group.com/media/filer_public/68/03/6803451e-45d7-43e1-84a4-ac3a76c69dea/2019_summary_of_cases.pdf. Accessed 20 October 2020. 
*Adidas (2021), "Additional Disclosure," https://knowthechain.org/wp-content/uploads/2021-02-Adidas-submission-KnowTheChain.pdf, p. 15. Accessed 2 March 2021. 
*Adidas, "Annual Report 2019," p. 86. 
(5) Adidas (2018), "Additional Disclosure," https://www.business-humanrights.org/sites/default/files/2018-02%20KTC%20AF%20methodology_Adidas%20Response.xlsx. 
*Adidas (2021), "Additional Disclosure," https://knowthechain.org/wp-content/uploads/2021-02-Adidas-submission-KnowTheChain.pdf, p. 15. Accessed 2 March 2021. 
*Adidas, "Summary of Human Rights Complaints handled by adidas in 2019",https://www.adidas-group.com/media/filer_public/68/03/6803451e-45d7-43e1-84a4-ac3a76c69dea/2019_summary_of_cases.pdf. Accessed 16 March 2021. </t>
  </si>
  <si>
    <t>(1) The company discloses a corporate hotline for employees to submit concerns regarding the Code of Ethics (which references the requirement for suppliers to adhere to the company's supplier code of conduct). While the mechanism is geared towards direct employees, the company notes that it invites "anyone" to submit grievances, stating that "employees, customers, business partners, shareholders, and other interested parties should feel comfortable asking questions and raising concerns." 
Concerns may be submitted online or via phone. However, it is not clear from the reporting categories that this includes concerns relating to human rights violations in the company's supply chains. 
(2)-(5) Not disclosed.</t>
  </si>
  <si>
    <t xml:space="preserve">(1) The company's corporate responsibility report also states that a hotline has been provided to supply chain partners. Deckers states that as of FY2020 it has expanded its 24/7 hotline for Deckers employees to "factory workers." The company states that the details of the hotlines are posted in its breakrooms. 
As the company seems to outsource its manufacturing entirely, it is assumed that the hotline is available to supply chain workers. However it does not appear to be open to worker representatives such as unions and NGOs.
(4) Not disclosed. The company discloses the number of hotline calls made per year and the issue type. Further, the company discloses a breakdown of where reports on the hotline were made, which includes Retail branches and Corporate branches, but not suppliers. Therefore, the disclosure appears to refer to reports made within its own operations and it is unclear whether this includes any grievances from supply chain workers. </t>
  </si>
  <si>
    <t xml:space="preserve">(1) Dick's company's human rights policy states that suppliers must "develop and fully implement mechanisms for resolving industrial disputes, including employee grievances." [Its supplier code only refers to suppliers being able to submit violations of its supplier code via its Ethics line, it does not refer to suppliers' workers.]
The company states that it asks suppliers "to have a process that facilitates worker complaints to be collected" and communicated back to workers regarding the steps the factory will take on remediation. It states grievance systems are part of its monitoring programs. It further discloses training six suppliers on effective grievance mechanisms in 2019. 
It is not clear that any mechanism is available for external stakeholders such as worker representatives to report human rights abuses. 
[Dick's discloses that its business partners can report suspected violations of its human rights policy, which addresses forced labor, using several methods, including: contacting Compliance (email address provided), calling the Ethics Hotline (phone number provided), submitting a report to the Ethics Hotline online (URL provided), and submitting a report to the Ethics Hotline via mail (address provided). The Ethics Hotline is operated by Ethics Point, and Dick's states that reports can be submitted anonymously. However, it is unclear whether supply chain workers and their legitimate representatives can use the Ethics Hotline because the URL appears to be a private site. Though the contact details are publicly available, the company does not state that suppliers' workers may use the mechanism.]
[The company also discloses that "Factories are also encouraged, whether a union is present or not, to have a joint management/worker committee who reviews [worker grievances] on a regular (suggested –monthly) basis to ensure all sides have representation during the debate and resolution process." This is not a requirement however.]
(2) Not disclosed. </t>
  </si>
  <si>
    <r>
      <t>(1) Fast Retailing states that it asks suppliers to establish grievance mechanisms for workers. 
It states that it also has a hotline for “for employees and organizations representing a group of individuals at core sewing factories and fabric manufacturers” that is available in local languages and states that these mechanisms are in place in Shanghai, Ho Chi Minh City, Dhaka, Jakarta, Tokyo as well as other locations. 
As a participating company of the Fair Labor Association (FLA), the company is required to have functioning grievance systems at contract facilities. In addition and intended as a tool of last resort, the FLA also has a Third Party Complaint procedure to provide a means for any stakeholder to report serious violations of workers' rights in facilities used by the company. 
Also see (2)
(2) Fast Retailing states that it asks suppliers to establish grievance mechanisms for workers including training for workers, supervisors and management and orientation for new workers, as well as annual training for all workers on policies and procedures. 
It states that “upon.. request,” supplier factories will display posters provided by the company in areas visible to workers and that it requests that they communicate the available of this mechanism to worker. 
It states that contact cards are also given to workers who are interviewed during the monitoring process. It states that it has an IT platform with a translation functionality for workers to send SMS messages in their native language.
(3) It states that it evaluated the functionality of the grievance mechanism against the UN Guiding Principles and states that its functionality was to be further verified through worker interviews in 2020. It states that results showed that the mechanism was not sufficiently accessible and equitable and that it has implemented initiatives to improve these aspects, including that there was a need to "facilitate access to local expertise or counsel for workers who have raised concerns to us." It states that it has improved translation services to enable workers to send an SMS in their native language, as well as providing multi-lingual posters. It states that in collaboration with the IOM it is mapping and screening local NGOs to support foreign migrant workers employed at partner factories or on returning to their home countries where issues requiring "specialist expertise" are raised through its hotline. (It is not clear whether this process is complete or still ongoing.)</t>
    </r>
    <r>
      <rPr>
        <sz val="11"/>
        <rFont val="Calibri"/>
        <family val="2"/>
        <scheme val="minor"/>
      </rPr>
      <t xml:space="preserve"> It does not disclose worker involvement in the design of the mechanism.</t>
    </r>
    <r>
      <rPr>
        <sz val="11"/>
        <color theme="1"/>
        <rFont val="Calibri"/>
        <family val="2"/>
        <scheme val="minor"/>
      </rPr>
      <t xml:space="preserve">
(4) It states that of the grievances raised to its hotline mechanism in 2019, “63 cases were assessed as violations of ILO core conventions, local labor laws or the Code of Conduct for Production Partners.” It states that 53 of these cases related to human rights violations such as those relating to wages and working hours and harassment and that 43 of these cases were closed during the fiscal year. It also provides a chart of the breakdown of grievances including those relating to discrimination, working hours, coercion and harassment and wages and benefits. It also provides case examples from "partner factories" various countries.
(5) Fast Retailing states that its hotline is open to "employees and organizations representing a group of individuals at core sewing factories and </t>
    </r>
    <r>
      <rPr>
        <b/>
        <sz val="11"/>
        <color theme="1"/>
        <rFont val="Calibri"/>
        <family val="2"/>
        <scheme val="minor"/>
      </rPr>
      <t>fabric manufacturers</t>
    </r>
    <r>
      <rPr>
        <sz val="11"/>
        <color theme="1"/>
        <rFont val="Calibri"/>
        <family val="2"/>
        <scheme val="minor"/>
      </rPr>
      <t xml:space="preserve">…" </t>
    </r>
    <r>
      <rPr>
        <sz val="11"/>
        <rFont val="Calibri"/>
        <family val="2"/>
        <scheme val="minor"/>
      </rPr>
      <t xml:space="preserve">However it does not disclose evidence that it is used by suppliers below the first tier in practice, such as the number of types of grievances raised by workers in lower tiers of its supply chains. </t>
    </r>
  </si>
  <si>
    <t xml:space="preserve">(1) Kering discloses that it has a whistleblowing system which is accessible "to all people working for the Group and external and temporary personnel working for external partners or service providers under contract with the Group and/or its Houses." It states that employees "and direct suppliers" may use the system and that it may be used to report modern slavery issues. 
In its Code of Ethics, which refers to its supplier code, the company discloses email addresses and phone numbers (per country) for its ethics hotline. It states "any person may also choose to make direct contact with the global Ethics hotline set up to register and record issues." As such, the mechanism appears to be accessible to external stakeholders. In its 2018 additional disclosure, the company states "any worker working in Kering's operations or supply chain has access to the Ethics hotline."
(2) Not disclosed. The company discloses a communication plan to make suppliers' workers aware of its requirements but it is not clear that this included information on reporting grievances. 
(3) Not disclosed. 
(4) Not disclosed. Kering discloses that its Ethics Committee received 55 complaints in 2019, including on human rights and fundamental freedoms. This appears to refer to complaints relating to the company's own operations. Complaints made refer to HR/management issues, alignment with internal policies (such as use of employee discounts) and alignment with local regulations (overtime or contract termination).  
While the whistleblowing procedure is open to suppliers' staff, it is unclear whether any grievances had been submitted by suppliers' workers.
(5) Not disclosed. </t>
  </si>
  <si>
    <t xml:space="preserve">(1) Nike states that it requires suppliers to establish a grievance mechanism for workers and recommends that suppliers make available more than one channel for the reporting of grievances. In addition and intended as a tool of last resort, the FLA also has a Third Party Complaint procedure to provide a means for any stakeholder to report serious violations of workers' rights in facilities used by the company. 
(2) As an accredited company of the FLA the company is required to ensure that workers are made aware of the grievance mechanism through training and communication.
(3) Not disclosed. As part of its grievance process, Nike states that it "'[e]ncourages... worker representatives and employee participation in the resolution of grievances, where appropriate" but does not provide evidence of implementation.
(4) Not disclosed. As an accredited company of the FLA the company is required to evaluate the effectiveness of supplier grievance mechanisms, as well as evaluate evidence that suppliers do not use penalties and have at least one confidential reporting channel in place. However, the company does not disclose this information on its website. 
(5) Not disclosed. </t>
  </si>
  <si>
    <t>(1) Muji's supplier code states that it requires suppliers to have in place "an effective, transparent complaint handling system where employees' complaints can be submitted and resolved in good faith with mutual respect." However it does not require that this is made available to representatives of workers.
[It states that "production partners are requested to report any suspected violations of national, local, and other applicable laws and Code of Conduct to Ryohin Keikaku" and provides an email address. However it does not state that this mechanism is intended also for workers in its supply chains to report labor violations.
It states that its "inquiry platform [is] available to everyone, including supplier's workers." However, the URL provided (https://www.muji.net/contact/) does not seem to allow to submit labor related grievances.]
(4) Not disclosed. It states that it has not yet received any complaints.</t>
  </si>
  <si>
    <t xml:space="preserve">(1) In its supplier code, Salvatore Ferragamo states that any report concerning an alleged and/or proven violation of the Supplier Code of Conduct, which refers to  forced labor, can be reported to the Group Ethics Committee. It provides the email and post address for submitting violations. As the contact details are publicly available it is assumed that external stakeholders may also use the mechanism. The company also states that it treats each report with confidentiality, privacy, and without any form of retaliation. [Salvatore Ferragamo discloses that it has a whisteblower mechanism, but it appears that this system is available to employees only.]
(4) Not disclosed. </t>
  </si>
  <si>
    <t xml:space="preserve">(1) Tapestry states that it has established an EthicsPoint website to receive complaints from “employees, business partners, and members of the general public.” This is posted on its “Global Procurement” page along with its supplier code of conduct so it appears as though complaints relating to its supplier code can be reported.
The link to the hotline is provided within the company's supplier code of conduct. Reports can be made for "violation of policy" and categories such as "unsafe working conditions."
(2)-(5) Not disclosed. </t>
  </si>
  <si>
    <t>(1) Tapestry, "Global Procurement," https://tapestry.gcs-web.com/global-procurement. Accessed 22 March 2021.</t>
  </si>
  <si>
    <t>(1) The company discloses that its response to issues found in audits include corrective action plans and follow-up visits to verify that remediation has been carried out. 
It states that it creates "realistic corrective action plans to help red-rated facilities resolve their challenges and improve in a timely manner." Gap also states that corrective action plans will include deadlines for each action and information on who is accountable for the action being implemented.
(2) See (1).
(3) Gap discloses that "if critical or severe issues remain unresolved, we may halt future order placement or discontinue the supplier relationship."
(4) The company discloses a breakdown of the number of corrective actions per country which are open and resolved, but does not provide an example of corrective actions in practice.
It states that it outlines a timeline for corrective action plans based on the severity of the issue and that CAPs must include: a plan to address the findings, specific corrective actions to eliminate the cause of the finding which may include developing or updating written policies or procedures, or capacity building; information on who is accountable for each corrective action, and a deadline for completing corrective action. It also notes that it "collaborate[s] with local stakeholders who have direct access and influence to improve conditions," but does not provide further details or an example in practice.</t>
  </si>
  <si>
    <r>
      <t xml:space="preserve">(1) American Eagle states that when it is </t>
    </r>
    <r>
      <rPr>
        <b/>
        <sz val="11"/>
        <rFont val="Calibri"/>
        <family val="2"/>
        <scheme val="minor"/>
      </rPr>
      <t>sourcing from new countries</t>
    </r>
    <r>
      <rPr>
        <sz val="11"/>
        <color rgb="FFFF0000"/>
        <rFont val="Calibri"/>
        <family val="2"/>
        <scheme val="minor"/>
      </rPr>
      <t xml:space="preserve"> </t>
    </r>
    <r>
      <rPr>
        <sz val="11"/>
        <rFont val="Calibri"/>
        <family val="2"/>
        <scheme val="minor"/>
      </rPr>
      <t xml:space="preserve">it assesses possible risks, including forced labor and human trafficking. 
It states that countries from which it sources which have large populations of refugees and migrants are subjected to additional analysis during </t>
    </r>
    <r>
      <rPr>
        <b/>
        <sz val="11"/>
        <rFont val="Calibri"/>
        <family val="2"/>
        <scheme val="minor"/>
      </rPr>
      <t>audits</t>
    </r>
    <r>
      <rPr>
        <sz val="11"/>
        <rFont val="Calibri"/>
        <family val="2"/>
        <scheme val="minor"/>
      </rPr>
      <t xml:space="preserve"> and that auditors take note of the nationalities of workers along with any potential recruitment and hiring risks. It states that it “monitor[s] reports regarding forced labor and child labor in </t>
    </r>
    <r>
      <rPr>
        <b/>
        <sz val="11"/>
        <rFont val="Calibri"/>
        <family val="2"/>
        <scheme val="minor"/>
      </rPr>
      <t>Uzbekistan</t>
    </r>
    <r>
      <rPr>
        <sz val="11"/>
        <rFont val="Calibri"/>
        <family val="2"/>
        <scheme val="minor"/>
      </rPr>
      <t xml:space="preserve"> and </t>
    </r>
    <r>
      <rPr>
        <b/>
        <sz val="11"/>
        <rFont val="Calibri"/>
        <family val="2"/>
        <scheme val="minor"/>
      </rPr>
      <t>Turkmenistan</t>
    </r>
    <r>
      <rPr>
        <sz val="11"/>
        <rFont val="Calibri"/>
        <family val="2"/>
        <scheme val="minor"/>
      </rPr>
      <t xml:space="preserve">.” 
It also notes that alongside audits, its responsible sourcing team "finds alternative ways to understand worker experiences, such as </t>
    </r>
    <r>
      <rPr>
        <b/>
        <sz val="11"/>
        <rFont val="Calibri"/>
        <family val="2"/>
        <scheme val="minor"/>
      </rPr>
      <t>worker surveys</t>
    </r>
    <r>
      <rPr>
        <sz val="11"/>
        <rFont val="Calibri"/>
        <family val="2"/>
        <scheme val="minor"/>
      </rPr>
      <t>." 
However, it does not otherwise disclose details on how it currently carries out a risk assessment that includes forced labor risks.</t>
    </r>
    <r>
      <rPr>
        <sz val="11"/>
        <color rgb="FFFF0000"/>
        <rFont val="Calibri"/>
        <family val="2"/>
        <scheme val="minor"/>
      </rPr>
      <t xml:space="preserve"> 
</t>
    </r>
    <r>
      <rPr>
        <sz val="11"/>
        <rFont val="Calibri"/>
        <family val="2"/>
        <scheme val="minor"/>
      </rPr>
      <t xml:space="preserve">[It states that it has “made plans to commission a risk assessment of all current… sourcing countries” and that it is planning projects on supply chain transparency.] 
(2) Not disclosed. The company discloses sourcing bans but does not disclose forced labor risks identified in its own supply chains.
The company identifies forced labor and human trafficking risks in apparel supply chains in general “including country-specific concerns.” It identifies countries with large numbers of internal migrants as a risk (but does not disclose which countries it identifies as high risk) and states that while it does not source from </t>
    </r>
    <r>
      <rPr>
        <b/>
        <sz val="11"/>
        <rFont val="Calibri"/>
        <family val="2"/>
        <scheme val="minor"/>
      </rPr>
      <t>Uzbekistan</t>
    </r>
    <r>
      <rPr>
        <sz val="11"/>
        <rFont val="Calibri"/>
        <family val="2"/>
        <scheme val="minor"/>
      </rPr>
      <t xml:space="preserve"> and </t>
    </r>
    <r>
      <rPr>
        <b/>
        <sz val="11"/>
        <rFont val="Calibri"/>
        <family val="2"/>
        <scheme val="minor"/>
      </rPr>
      <t>Turkmenistan</t>
    </r>
    <r>
      <rPr>
        <sz val="11"/>
        <rFont val="Calibri"/>
        <family val="2"/>
        <scheme val="minor"/>
      </rPr>
      <t xml:space="preserve">, it identifies risks of child labor and forced labor in these countries. It states that it does not allow suppliers to use Uzbek or Turkmen cotton and it prohibits the manufacturing of products or use of raw materials from </t>
    </r>
    <r>
      <rPr>
        <b/>
        <sz val="11"/>
        <rFont val="Calibri"/>
        <family val="2"/>
        <scheme val="minor"/>
      </rPr>
      <t>Xinjiang</t>
    </r>
    <r>
      <rPr>
        <sz val="11"/>
        <rFont val="Calibri"/>
        <family val="2"/>
        <scheme val="minor"/>
      </rPr>
      <t xml:space="preserve">. However, it does not provide details on forced labor risks identified in different tiers of its own supply chains. </t>
    </r>
  </si>
  <si>
    <r>
      <t xml:space="preserve">(1) The company discloses that it conducts assessments of political, social, economic, trade, labor and intellectual property conditions in sourcing countries. For this, it states that in partnership with a third party consultant, it draws from the following resources: The US State Department – Trafficking in Persons Report and OFAC Sanctions, The Organization of Economic Cooperation Development's Country Risk Classification and the World Bank's Ease of Doing Business Index. It does not disclose further detail on how forced labor risks in its supply chains are assessed.
The company states that "relevant Carter's stakeholders review and evaluate [its] entire sourcing strategy to identify areas of increased risk, such as political instability, unfavorable economic conditions, international events, and new foreign regulations to identify potential issues." It states that it adjusts its plans and audits on the basis of this evaluation. However, it is not clear that this assessment includes analysis of the risk of forced labor/human rights in its supply chains.
(2) Not disclosed. The company discloses sourcing bans but does not disclose forced labor risks identified in its own supply chains. Carter's has identified </t>
    </r>
    <r>
      <rPr>
        <b/>
        <sz val="11"/>
        <rFont val="Calibri"/>
        <family val="2"/>
        <scheme val="minor"/>
      </rPr>
      <t>Uzbek</t>
    </r>
    <r>
      <rPr>
        <sz val="11"/>
        <rFont val="Calibri"/>
        <family val="2"/>
        <scheme val="minor"/>
      </rPr>
      <t xml:space="preserve"> cotton as at risk of forced labor in its supply chain and has prohibited the use of Uzbek cotton in its supply chain as a result (and has signed the cotton pledge by the Responsible Sourcing Network). However, the company does not disclose forced labor risks identified in different tiers of its own supply chains. 
</t>
    </r>
    <r>
      <rPr>
        <b/>
        <sz val="11"/>
        <rFont val="Calibri"/>
        <family val="2"/>
        <scheme val="minor"/>
      </rPr>
      <t>Uyghur forced labor</t>
    </r>
    <r>
      <rPr>
        <sz val="11"/>
        <rFont val="Calibri"/>
        <family val="2"/>
        <scheme val="minor"/>
      </rPr>
      <t>: The company does not disclose whether it identified risks of Uyghur forced labor in its supply chains.</t>
    </r>
  </si>
  <si>
    <r>
      <t xml:space="preserve">
(1) Columbia Sportswear states in its transparency in supply chains disclosure that it assesses risks [assumed to be forced labor risks] in relation to its “apparel, footwear, accessories, and equipment supply chains at the country, vendor and factory levels.” It states that a risk assessment is performed internally by its sourcing, legal and corporate responsibility teams regularly. It does not disclose further detail on assessing forced labor risks as part of this assessment.
(2) Not disclosed. The company discloses sourcing bans but does not disclose forced labor risks identified in its own supply chains. 
[It states that it recognizes the risk of human trafficking of migrant workers in the supply chains of its industry and states that to combat this it has signed the American Apparel and Footwear Association (AAFA) &amp; Fair Labor Association (FLA) Apparel &amp; Footwear Industry Commitment to Responsible Recruitment. However it does not disclose detail on where these risks can be identified in its supply chains.]
It also recognizes the risk of forced labor and bans the sourcing of cotton and textiles from </t>
    </r>
    <r>
      <rPr>
        <b/>
        <sz val="11"/>
        <rFont val="Calibri"/>
        <family val="2"/>
        <scheme val="minor"/>
      </rPr>
      <t>Uzbekistan</t>
    </r>
    <r>
      <rPr>
        <sz val="11"/>
        <rFont val="Calibri"/>
        <family val="2"/>
        <scheme val="minor"/>
      </rPr>
      <t xml:space="preserve"> and </t>
    </r>
    <r>
      <rPr>
        <b/>
        <sz val="11"/>
        <rFont val="Calibri"/>
        <family val="2"/>
        <scheme val="minor"/>
      </rPr>
      <t xml:space="preserve">Turkmenistan </t>
    </r>
    <r>
      <rPr>
        <sz val="11"/>
        <rFont val="Calibri"/>
        <family val="2"/>
        <scheme val="minor"/>
      </rPr>
      <t>and states that it has signed the cotton pledges of the Responsible Sourcing Network. However it does not disclose details of forced labor risks in different tiers of its own supply chains. 
Uyghur forced labor: The company also does not disclose whether it identified risks of Uyghur forced labor in its supply chains.</t>
    </r>
  </si>
  <si>
    <r>
      <t xml:space="preserve">(1) Fast Retailing states that it carries out a supply chain risk assessment to identify forced labor risks and other human rights issues and incorporates the opinions of audit firms, consultants and industry experts, as well as reviewing materials published by groups on human rights issues.
It states that at a minimum of twice a year it maps trends and risks identified through its monitoring program “and other initiatives, including critical issues relating to salient risks, country and region-specific risks and follow-up assessment of high-risk factories” and reports on these risks to management. It states that it receives input from third-parties including the FLA and Better Work. It states that it also analyses trends relating to labor violations by country and brand including through audits. It states that it has specific country strategies for Bangladesh, Cambodia, China, Indonesia, Myanmar, and Vietnam. It states that from November 2017 to June 2018 it conducted “country sustainability risk assessments” on China, Vietnam, Indonesia, Cambodia, Bangladesh and Myanmar and received feedback on this process from NGOs including the Fair Labor Association, Better Work, Better Factories Cambodia, as well as brands. 
(2) Not disclosed. The company discloses sourcing bans but does not disclose forced labor risks identified in its own supply chains. 
Fast Retailing has a ban on sourcing Uzbek cotton, indirectly acknowledging risks. 
[It identifies supply chain risks including “child labor, forced labor, coercion and harassment, discrimination, unsafe workplace, freedom of association breach, illegal or unjustified dismissal of workers on strikes, retaliation on workers who submitted grievances, non-payment of wages, transparency issues such as false records and unauthorized subcontracting.”] It states that in 2019 it reviewed its risk assessment in cooperation with stakeholder groups and that this process revealed the need to strengthen suppliers’ grievance mechanisms, its anonymous hotline, and “responsible recruitment to mitigate the risk of forced labor for migrant workers, living wage [and] working hours…” It does not disclose further details on forced labor risks identified, such as high risk locations.        
It does not disclose forced labor risks identified in different tiers of its supply chains.
</t>
    </r>
    <r>
      <rPr>
        <b/>
        <sz val="11"/>
        <rFont val="Calibri"/>
        <family val="2"/>
        <scheme val="minor"/>
      </rPr>
      <t>Uyghur forced labor</t>
    </r>
    <r>
      <rPr>
        <sz val="11"/>
        <rFont val="Calibri"/>
        <family val="2"/>
        <scheme val="minor"/>
      </rPr>
      <t xml:space="preserve">: The company states that it is "aware of reports raising serious concerns on the situation for Uighurs in Xinjiang, China" and that no Uniqlo product is manufactured in the region. </t>
    </r>
  </si>
  <si>
    <r>
      <t xml:space="preserve">(1) Gildan Activewear states that “periodically (every two or three years)” it conducts an assessment to identify the most pertinent social and environmental issues that the company faces, “and address actual or potential adverse </t>
    </r>
    <r>
      <rPr>
        <b/>
        <sz val="11"/>
        <rFont val="Calibri"/>
        <family val="2"/>
        <scheme val="minor"/>
      </rPr>
      <t>human rights risks</t>
    </r>
    <r>
      <rPr>
        <sz val="11"/>
        <rFont val="Calibri"/>
        <family val="2"/>
        <scheme val="minor"/>
      </rPr>
      <t xml:space="preserve"> in connection with [its] operations and extended supply chain.” It states that this process includes consultations with human rights stakeholders including “labour advocates, customers, union representatives, internal Human Resources experts, and local representatives in manufacturing countries throughout [its] entire supply chain.” It also states that it participates in FLA briefings to be up-to-date on industry trends. It also states that it publishes annual country reports on human rights issues and that taken together, this approach helps address issues in its own operations as well as issues relating to third-party manufacturers.
(2) Not disclosed. The company discloses sourcing bans but does not disclose forced labor risks identified in its own supply chains.
The company has implemented a ban on cotton from </t>
    </r>
    <r>
      <rPr>
        <b/>
        <sz val="11"/>
        <rFont val="Calibri"/>
        <family val="2"/>
        <scheme val="minor"/>
      </rPr>
      <t>Uzbekistan</t>
    </r>
    <r>
      <rPr>
        <sz val="11"/>
        <rFont val="Calibri"/>
        <family val="2"/>
        <scheme val="minor"/>
      </rPr>
      <t xml:space="preserve">, due to concerns of forced labor and child labor. [In its Human Rights Policy it identifies five salient human rights risks including freedom of association, harassment/ abuse, and working hours, as well as "general industry risks including forced labor” but does not disclose details of forced labor risks applicable to different tiers.]
</t>
    </r>
    <r>
      <rPr>
        <b/>
        <sz val="11"/>
        <rFont val="Calibri"/>
        <family val="2"/>
        <scheme val="minor"/>
      </rPr>
      <t>Uyghur forced labor</t>
    </r>
    <r>
      <rPr>
        <sz val="11"/>
        <rFont val="Calibri"/>
        <family val="2"/>
        <scheme val="minor"/>
      </rPr>
      <t xml:space="preserve">: It states that it is conducting ongoing due diligence to monitor risks related to the region and that it has issued guidance to its suppliers specifying that they implement policies and procedures to comply with these actions and that they maintain records to evidence compliance. It states that it reviews current issues such as reports connected with forced labor in </t>
    </r>
    <r>
      <rPr>
        <b/>
        <sz val="11"/>
        <rFont val="Calibri"/>
        <family val="2"/>
        <scheme val="minor"/>
      </rPr>
      <t>Xinjiang</t>
    </r>
    <r>
      <rPr>
        <sz val="11"/>
        <rFont val="Calibri"/>
        <family val="2"/>
        <scheme val="minor"/>
      </rPr>
      <t>.</t>
    </r>
  </si>
  <si>
    <r>
      <t xml:space="preserve">(1) Hanesbrands states that it "regularly performs evaluations of its supply chain to evaluate the risk of slavery, human trafficking and other human rights violations and labor issues." It states that other than monitoring suppliers, it works with "a host of NGO stakeholders to give it real-time insight into human rights risks/ opportunities across the globe."
It does not provide further detail on its risk assessment process. 
(2) Not disclosed.
</t>
    </r>
    <r>
      <rPr>
        <b/>
        <sz val="11"/>
        <rFont val="Calibri"/>
        <family val="2"/>
        <scheme val="minor"/>
      </rPr>
      <t>[Uyghur forced labor</t>
    </r>
    <r>
      <rPr>
        <sz val="11"/>
        <rFont val="Calibri"/>
        <family val="2"/>
        <scheme val="minor"/>
      </rPr>
      <t>: Hanesbrands states that in relation to Uyghur labor, it is doing "extensive due diligence and training to ensure that [it is] fully compliant with US laws and restrictions on the use of Xinjiang cotton and other materials from Xinjiang and restrictions on engaging in business with XPCC."]</t>
    </r>
  </si>
  <si>
    <t>(1) Kering discloses that in 2017 it took steps to meet the requirements of the French duty of care legislation by identifying and assessing the risks of severe impacts to human rights and fundamental freedoms at all stages in its product manufacturing processes. It states that this included forced labor, wages, working hours, discrimination, freedom of association, and working conditions for vulnerable populations such as migrant workers.
The company reports that it has developed a risk map for its raw materials which "differentiates between the different types of risks arising from raw material supplies, production and processing, and working conditions, factoring in the countries in which these operations take place."
Kering states that it evaluates supplier risk "on the basis of collective data" to classify them according to high, medium, or low risk. It states audits are conducted on the basis of the risk classification. 
Kering discloses that 2019 it worked with "its Italian Houses" as well as Camera Nazionale della Moda and three specialist associations (BSR, Wise Growth and Valore D)" on a study on women in Italian supply chains
[The company states that it has undertaken analysis of its practices in comparison to the United Nations Guiding Principles on Business and Human Rights. It states that specific points for progress were identified in public commitment and policy, internal control procedures, and grievance and remediation mechanisms. It is not clear that this included analysis of human rights risks in its supply chains.]
[It states that in 2020, "Kering will be carrying out a Group-wide human rights impact study and will update the risk map of its duty of care plan accordingly."]
[Kering states that its risk map will be renewed in 2021.]
(2)  Kering acknowledges that its leather supply chains may have forced labor risks related to leather sourcing. It does not disclose the high risk sourcing countries identified.
It states that no cotton should be sourced from Uzbekistan, Syria Turkmenistan, or other countries which are high risk for forced labor. 
However the company does not disclose forced labor risks identified across the tiers of its own supply chains. 
Uyghur forced labor: The company does not disclose whether it identified risks of Uyghur forced labor in its supply chains.</t>
  </si>
  <si>
    <r>
      <t xml:space="preserve">(1) L Brands states that it has a sourcing risk council to "help… avoid sourcing in high-risk countries and supporting the development of risk mitigation tools where some level of risk does exist." It states that this applies to forced labor and human trafficking risks. 
It states that its risk assessment process includes and initial supplier verification and that it also uses the U.S. State Department's Trafficking in Persons Report to identify high-risk countries. It states that it conducts further additional focused risk assessments on particular commodities, regions or groups such as migrant workers. 
It states that in 2019 it carried out 15 unannounced foreign migrant worker risk assessments in Jordan, Korea, Malaysia, Taiwan and Thailand and reports that workers in all facilities retained possession of their identity documents, “had freedom of movement and did not pay for their employment, consistent with L Brands’ Employer Pays </t>
    </r>
    <r>
      <rPr>
        <sz val="11"/>
        <rFont val="Calibri"/>
        <family val="2"/>
        <scheme val="minor"/>
      </rPr>
      <t>Principle.” It states that this process included worker interviews to ensure that they were not paying recruitment or other fees. [also see 4.2]</t>
    </r>
    <r>
      <rPr>
        <sz val="11"/>
        <color theme="1"/>
        <rFont val="Calibri"/>
        <family val="2"/>
        <scheme val="minor"/>
      </rPr>
      <t xml:space="preserve">
(2) It states that it recognizes Vietnam as a country in which forced labor and human trafficking are known to exist. It refers to its engagement with Pacific Links which "leads counter-trafficking efforts in areas of highest risk in Vietnam, including industrial parks and along the bordering provinces of Cambodia, China and Laos, where victims are twice as likely to be trafficked than those in developed countries."  
It requires suppliers to commit to refrain from sourcing </t>
    </r>
    <r>
      <rPr>
        <b/>
        <sz val="11"/>
        <color theme="1"/>
        <rFont val="Calibri"/>
        <family val="2"/>
        <scheme val="minor"/>
      </rPr>
      <t>Uzbek</t>
    </r>
    <r>
      <rPr>
        <sz val="11"/>
        <color theme="1"/>
        <rFont val="Calibri"/>
        <family val="2"/>
        <scheme val="minor"/>
      </rPr>
      <t xml:space="preserve"> and </t>
    </r>
    <r>
      <rPr>
        <b/>
        <sz val="11"/>
        <color theme="1"/>
        <rFont val="Calibri"/>
        <family val="2"/>
        <scheme val="minor"/>
      </rPr>
      <t>Turkmen</t>
    </r>
    <r>
      <rPr>
        <sz val="11"/>
        <color theme="1"/>
        <rFont val="Calibri"/>
        <family val="2"/>
        <scheme val="minor"/>
      </rPr>
      <t xml:space="preserve"> cotton and cotton from </t>
    </r>
    <r>
      <rPr>
        <b/>
        <sz val="11"/>
        <color theme="1"/>
        <rFont val="Calibri"/>
        <family val="2"/>
        <scheme val="minor"/>
      </rPr>
      <t xml:space="preserve">Xinjiang </t>
    </r>
    <r>
      <rPr>
        <sz val="11"/>
        <color theme="1"/>
        <rFont val="Calibri"/>
        <family val="2"/>
        <scheme val="minor"/>
      </rPr>
      <t>and North Korean worke</t>
    </r>
    <r>
      <rPr>
        <sz val="11"/>
        <rFont val="Calibri"/>
        <family val="2"/>
        <scheme val="minor"/>
      </rPr>
      <t>rs, thereby indirectly acknowledging the associated forced labor risks.</t>
    </r>
    <r>
      <rPr>
        <sz val="11"/>
        <color theme="1"/>
        <rFont val="Calibri"/>
        <family val="2"/>
        <scheme val="minor"/>
      </rPr>
      <t xml:space="preserve"> It also explicitly acknowledges that migrant workers are particularly at risk of forced labor and human trafficking (but does not disclose further detail). 
</t>
    </r>
    <r>
      <rPr>
        <sz val="11"/>
        <rFont val="Calibri"/>
        <family val="2"/>
        <scheme val="minor"/>
      </rPr>
      <t xml:space="preserve">It does not disclose detail on forced labor risks identified across the tiers of its own supply chains. </t>
    </r>
  </si>
  <si>
    <r>
      <t xml:space="preserve">(1) Not disclosed. Although Macy's states that its suppliers are subject to audits and assessments, it does not disclose whether it assesses its supply chain on forced labor risks. 
(2) Not disclosed. The company discloses sourcing bans but does not disclose forced labor risks identified in its own supply chains. 
</t>
    </r>
    <r>
      <rPr>
        <b/>
        <sz val="11"/>
        <rFont val="Calibri"/>
        <family val="2"/>
        <scheme val="minor"/>
      </rPr>
      <t>Turkmenistan/Uzbekistan</t>
    </r>
    <r>
      <rPr>
        <sz val="11"/>
        <rFont val="Calibri"/>
        <family val="2"/>
        <scheme val="minor"/>
      </rPr>
      <t xml:space="preserve"> cotton: Macy's states that it prohibits Macy's Private Brand suppliers from sourcing cotton from Uzbekistan and Turkmenistan due to forced labor issues, implicitly recognizing the risks but it does not provide information on forced labor risks in different tiers of its own supply chains.
</t>
    </r>
    <r>
      <rPr>
        <b/>
        <sz val="11"/>
        <rFont val="Calibri"/>
        <family val="2"/>
        <scheme val="minor"/>
      </rPr>
      <t>Uyghur forced labor</t>
    </r>
    <r>
      <rPr>
        <sz val="11"/>
        <rFont val="Calibri"/>
        <family val="2"/>
        <scheme val="minor"/>
      </rPr>
      <t>: Macy's also does not disclose whether it identified risks of Uyghur forced labor in its supply chains.</t>
    </r>
  </si>
  <si>
    <r>
      <t xml:space="preserve">(1) Ralph Lauren states that it conducts supply chain risk assessments utilizing past audit results and also reviews research from relevant stakeholders, governments and media. It states that it “pay[s] close attention to any human trafficking or forced labor issues that are trending in that industry” and that it works closely with Better Work to understand new risks and issues. It states that the Better Work assessments on suppliers include “look[ing] critically at issues facing foreign migrant workers and engag[ing] the entire apparel industry in efforts to improve their working and living conditions.” It states that it bases due diligence measures on the OECD due diligence framework and that it uses external sources such as the US State Department Trafficking in Person Report and list of countries producing goods using child labor or forced labor, the ITUC Global Rights Index, Transparency Perception Index, and the UNDP Human Development Report.
(2) Not disclosed. The company does not disclose risks identified across the tiers of its own supply chains. Ralph Lauren states that North Korean workers are at risk of forced labor, and that it monitors its supply chain to ensure its suppliers do not use North Korean workers. However, it does not disclose in particular whether these risks are relevant to its supply chains (and for which tiers/ processes) and it does not disclose risks that were identified through the process outlined in (1).
</t>
    </r>
    <r>
      <rPr>
        <b/>
        <sz val="11"/>
        <rFont val="Calibri"/>
        <family val="2"/>
        <scheme val="minor"/>
      </rPr>
      <t>Uyghur forced labor:</t>
    </r>
    <r>
      <rPr>
        <sz val="11"/>
        <rFont val="Calibri"/>
        <family val="2"/>
        <scheme val="minor"/>
      </rPr>
      <t xml:space="preserve"> It states that "based on reports of pairing schemes involving Uyghur workers throughout China, [it] increased due diligence efforts, unannounced audits, and close monitoring of [its] suppliers to ensure that none of [its] products are linked to the use of forced labor." It states that it did not identify any further risks. </t>
    </r>
  </si>
  <si>
    <r>
      <t xml:space="preserve">(1) Muji states that one of its priorities is conducting a preliminary risk assessment of new subcontractors. It states that it "recognizes the need to prevent risks of modern slavery in the supply chain, including the upstream where raw materials are procured, and implements due diligence accordingly." It states that it "has conducted enhanced due diligence not only against primary suppliers but also against the producers of raw materials." However it does not provide detail of how it carries out a human rights supply chain risk assessment beyond supplier audits, e.g. details on external sources used, or in-depth assessments for specific countries or raw materials.
(2) Not disclosed. It states that some of its suppliers "are located in countries with a high risk of modern slavery due to poor governance and weak rule of law, according to reports from international organizations and NGOs." It recognizes risks of "labor exploitation, a poor working environment, illegal labor, etc. in the case of an inadequate governance structure of a factory and inappropriate treatment of workers" stating that it is attempting to mitigate these risks by conducting onsite inspections. However it does not disclose details of forced labor risks identified in different tiers of its own supply chains.
</t>
    </r>
    <r>
      <rPr>
        <u/>
        <sz val="11"/>
        <rFont val="Calibri"/>
        <family val="2"/>
        <scheme val="minor"/>
      </rPr>
      <t>Uyghur forced labor</t>
    </r>
    <r>
      <rPr>
        <sz val="11"/>
        <rFont val="Calibri"/>
        <family val="2"/>
        <scheme val="minor"/>
      </rPr>
      <t>: The company does not disclose risks identified in relation to Uyghur forced labor.</t>
    </r>
  </si>
  <si>
    <r>
      <t xml:space="preserve">(1) Not disclosed. Skechers states that its “ongoing efforts for risk identification occur at all of [its] suppliers' facilities (at times more frequent if risks in certain geography or specific risks are identified, based on industry-level risks and our own observations within our supply chain).” It does not disclose how it carries out a supply chain risk assessment outside of its supplier monitoring process.
(2) Not disclosed. 
</t>
    </r>
    <r>
      <rPr>
        <b/>
        <sz val="11"/>
        <rFont val="Calibri"/>
        <family val="2"/>
        <scheme val="minor"/>
      </rPr>
      <t>Uyghur forced labor</t>
    </r>
    <r>
      <rPr>
        <sz val="11"/>
        <rFont val="Calibri"/>
        <family val="2"/>
        <scheme val="minor"/>
      </rPr>
      <t>: Skechers states that none of its factories are sourcing cotton or other raw materials from Xinjiang and that "[i]f it were to encounter any violations, the factories are required to implement a Corrective Action Plan, and are audited again to ensure compliance." It states that if a factory were to use forced Uyghur labor it would "cease all activity with the supplier."</t>
    </r>
  </si>
  <si>
    <t>The company discloses that it plans to assess 100% of "critical suppliers" against social criteria, including forced labor, by 2025.
It also notes that it is planning on extending its grievance mechanism to its supply chains.</t>
  </si>
  <si>
    <t>* Page Industries, "Sustainability Report 2019-20", https://static01.jockey.in//CEDocuments/Sustainability%20Report%202019-20.pdf, p. 60-61.
* Page Industries (2021), "2021 Additional Disclosure", https://knowthechain.org/wp-content/uploads/2021-03-KnowYourChain-Disclosure_Page-Industries.pdf, pp. 2-3.</t>
  </si>
  <si>
    <r>
      <t xml:space="preserve">Hanesbrands states that it directly owns or operates over 70% of the apparel produced by the company.
(1) Hanesbrands discloses a list of "significant finished goods suppliers" including the parent company, factory name, country, address, product type, and number of employees within a range. It discloses a separate list of facilities used for its collegiate business. 
</t>
    </r>
    <r>
      <rPr>
        <b/>
        <sz val="11"/>
        <rFont val="Calibri"/>
        <family val="2"/>
        <scheme val="minor"/>
      </rPr>
      <t>Uyghur forced labor</t>
    </r>
    <r>
      <rPr>
        <sz val="11"/>
        <rFont val="Calibri"/>
        <family val="2"/>
        <scheme val="minor"/>
      </rPr>
      <t xml:space="preserve">: However, it does not appear to disclose a comprehensive list of first tier suppliers. and does not disclose whether it sources from the Xinjiang Uyghur Autonomous Region.
(2) Not disclosed. 
</t>
    </r>
    <r>
      <rPr>
        <b/>
        <sz val="11"/>
        <rFont val="Calibri"/>
        <family val="2"/>
        <scheme val="minor"/>
      </rPr>
      <t>Uyghur forced labor</t>
    </r>
    <r>
      <rPr>
        <sz val="11"/>
        <rFont val="Calibri"/>
        <family val="2"/>
        <scheme val="minor"/>
      </rPr>
      <t xml:space="preserve">: The company also does not disclose whether its suppliers source from the Xinjiang Uyghur Autonomous Region. 
(3) Not disclosed. It discloses that almost all of the cotton used in its own production is sourced from the southeastern US, but it does not disclose the other sourcing countries of cotton used in its supply chains or of other raw materials.
</t>
    </r>
    <r>
      <rPr>
        <b/>
        <sz val="11"/>
        <rFont val="Calibri"/>
        <family val="2"/>
        <scheme val="minor"/>
      </rPr>
      <t>Uyghur forced labor</t>
    </r>
    <r>
      <rPr>
        <sz val="11"/>
        <rFont val="Calibri"/>
        <family val="2"/>
        <scheme val="minor"/>
      </rPr>
      <t>: The company also does not disclose whether its raw materials originate from the Xinjiang Uyghur Autonomous Region. 
(4) The supplier lists (see (1)) include information on the range of the number of workers per supplier. However, it does not disclose a second data point on its suppliers' workforce.</t>
    </r>
  </si>
  <si>
    <t>Yes (Names only, no addresses)</t>
  </si>
  <si>
    <t>Yes (One data point only)</t>
  </si>
  <si>
    <t>Informal</t>
  </si>
  <si>
    <t>Yes (Sent disclosure)</t>
  </si>
  <si>
    <t>Yes (Sent links)</t>
  </si>
  <si>
    <r>
      <t>(1) Kohl’s states that its</t>
    </r>
    <r>
      <rPr>
        <b/>
        <sz val="11"/>
        <rFont val="Calibri"/>
        <family val="2"/>
        <scheme val="minor"/>
      </rPr>
      <t xml:space="preserve"> social responsibility committee </t>
    </r>
    <r>
      <rPr>
        <sz val="11"/>
        <rFont val="Calibri"/>
        <family val="2"/>
        <scheme val="minor"/>
      </rPr>
      <t>"guides the direction, assessment, and continuous improvement of [its] social compliance program." It states that this committee convenes biannually "to discuss governance and strategic initiatives with updates given quarterly." It states that its “Product Development and Merchant departments identify product categories for proprietary brands, develop individual product styles, and negotiate the purchase transaction with suppliers.” It states that its “</t>
    </r>
    <r>
      <rPr>
        <b/>
        <sz val="11"/>
        <rFont val="Calibri"/>
        <family val="2"/>
        <scheme val="minor"/>
      </rPr>
      <t>Factory Compliance team</t>
    </r>
    <r>
      <rPr>
        <sz val="11"/>
        <rFont val="Calibri"/>
        <family val="2"/>
        <scheme val="minor"/>
      </rPr>
      <t xml:space="preserve"> works with agents, vendor partners, and factories to monitor facility working conditions to help ensure the fair and ethical treatment of workers and a safe and healthy work environment.” It also states that its chief risk &amp; compliance officer reports to its chief executive officer who oversees factory compliance and implements its human rights commitments. It further states that its “</t>
    </r>
    <r>
      <rPr>
        <b/>
        <sz val="11"/>
        <rFont val="Calibri"/>
        <family val="2"/>
        <scheme val="minor"/>
      </rPr>
      <t>Social Compliance Team</t>
    </r>
    <r>
      <rPr>
        <sz val="11"/>
        <rFont val="Calibri"/>
        <family val="2"/>
        <scheme val="minor"/>
      </rPr>
      <t xml:space="preserve"> includes a Senior Manager of Factory Compliance, who leads a dedicated team of highly-experienced compliance associates responsible for the day-to-day administration of the social compliance program.” It states that this team is independent of its product development and merchandising departments and that day-to-day decisions on social compliance issues relating to supplier facilities “are made by associates not involved in purchase negotiation to prevent potential conflicts of interest." It states that its chief risk and compliance officer and chief people officer are responsible for overseeing its human rights policy [which applies to suppliers and cross-references its supplier code of conduct], and that "the implementation of the policy is overseen by senior executives and led by a cross-functional team."
(2) It states that its “human rights policy commitments are approved and communicated at the Board of Directors level, and the Audit Committee has oversight of these policies.” However it does not disclose details such as how often the board is updated or what has been discussed, nor does it disclose oversight of the supplier code specifically. </t>
    </r>
  </si>
  <si>
    <r>
      <t xml:space="preserve">(1) Not disclosed. 
(2) Not disclosed. 
</t>
    </r>
    <r>
      <rPr>
        <b/>
        <sz val="11"/>
        <rFont val="Calibri"/>
        <family val="2"/>
        <scheme val="minor"/>
      </rPr>
      <t>Uyghur forced labor</t>
    </r>
    <r>
      <rPr>
        <sz val="11"/>
        <rFont val="Calibri"/>
        <family val="2"/>
        <scheme val="minor"/>
      </rPr>
      <t>: The company also does not disclose whether it identified risks of Uyghur forced labor in its supply chains.</t>
    </r>
  </si>
  <si>
    <t>Yes (Limited)</t>
  </si>
  <si>
    <r>
      <t>(1) In the company's FLA accreditation report, it states that the</t>
    </r>
    <r>
      <rPr>
        <b/>
        <sz val="11"/>
        <rFont val="Calibri"/>
        <family val="2"/>
        <scheme val="minor"/>
      </rPr>
      <t xml:space="preserve"> global supply chain management team</t>
    </r>
    <r>
      <rPr>
        <sz val="11"/>
        <rFont val="Calibri"/>
        <family val="2"/>
        <scheme val="minor"/>
      </rPr>
      <t xml:space="preserve"> "oversees raw material suppliers and has implemented a compliance program to assess for basic ESH, child labor, and forced labor for all material suppliers that are not nominated by customers and some nominated suppliers."
Pou Chen discloses in its 2021 additional disclosure that it has established a dedicated</t>
    </r>
    <r>
      <rPr>
        <b/>
        <sz val="11"/>
        <rFont val="Calibri"/>
        <family val="2"/>
        <scheme val="minor"/>
      </rPr>
      <t xml:space="preserve"> Global Supplier Management Sustainable Development team</t>
    </r>
    <r>
      <rPr>
        <sz val="11"/>
        <rFont val="Calibri"/>
        <family val="2"/>
        <scheme val="minor"/>
      </rPr>
      <t xml:space="preserve"> that is "responsible for implementing sustainable development management to suppliers. It states that "suppliers development management is based on local law, brand customer requirements, international human rights standards and Group code of conduct." 
It does not disclose further details, such as how the team cooperates with the rest of the company, or reports or escalates concerns regarding the implementation of labor standards in the supply chains. [The company also does not disclose its supplier code]</t>
    </r>
    <r>
      <rPr>
        <sz val="11"/>
        <color rgb="FFFF0000"/>
        <rFont val="Calibri"/>
        <family val="2"/>
        <scheme val="minor"/>
      </rPr>
      <t xml:space="preserve">
</t>
    </r>
    <r>
      <rPr>
        <sz val="11"/>
        <rFont val="Calibri"/>
        <family val="2"/>
        <scheme val="minor"/>
      </rPr>
      <t>[Likely refers to own operations: Additionally, in its CSR report, Pou Chen states that it has established a Sustainable Development Department which is responsible for "social responsibilities issues faced by plants in each region when attempting to meet the objective of sustainable production, including requirements by code of conduct on sustainable management by brand customer."]
(2) Not disclosed.</t>
    </r>
  </si>
  <si>
    <t>Nike, "Nike Statement on Xinjiang," https://purpose.nike.com/statement-on-xinjiang. Accessed 23 October 2020. 
(1), (2) and (4) Nike, "Manufacturing Map," https://purpose.nike.com/manufacturing-map. Accessed 23 October 2020. 
(1) FLA (February 2019), "Assessment for Reaccreditation," https://www.fairlabor.org/sites/default/files/documents/reports/nike_reaccreditation_report_final.pdf, p. 10. 
(2) Nike (February 2021), "2021 Additional Disclosure," https://knowthechain.org/wp-content/uploads/2021-02-Disclosure-KnowTheChain-AF-Benchmark_Nike.pdf, p. 7.</t>
  </si>
  <si>
    <t xml:space="preserve">(2) *Nike, "NIKE Statement on Forced Labor, Human Trafficking and Modern Slavery For Fiscal Year 2019," https://www.nike.com/gb/help/a/modern-slavery-act-disclosure. Accessed 23 October 2020. 
*FLA (February 2019), "Assessment for Reaccreditation," https://www.fairlabor.org/sites/default/files/documents/reports/nike_reaccreditation_report_final.pdf, pp. 16-17 and 24-25. 
*Nike (February 2021), "2021 Additional Disclosure," https://knowthechain.org/wp-content/uploads/2021-02-Disclosure-KnowTheChain-AF-Benchmark_Nike.pdf, p. 29. 
C(1) *Nike (undated), "Nike Statement on Xinjiang", https://purpose.nike.com/statement-on-xinjiang. Accessed 23 November 2020.
* Nike (10 March 2020), "Company response to Business &amp; Human Rights Resource Centre," https://media.business-humanrights.org/media/documents/files/documents/NIKE_STATEMENT_ON_XINJIANG_FINAL.pdf.
*Nike (November 2020), "Written evidence submitted by Nike," https://committees.parliament.uk/writtenevidence/13868/pdf/. Accessed 11 November 2020. </t>
  </si>
  <si>
    <t>Sub-Industry</t>
  </si>
  <si>
    <t>(1) H&amp;M, "Modern slavery statement financial year 2018-2019," https://hmgroup.com/content/dam/hmgroup/groupsite/documents/masterlanguage/CSR/reports/HM_2019_Modern_Slavery_Statement_final.pdf pp. 7-9. Accessed 22 October 2020.
(2) *H&amp;M, "Modern slavery statement financial year 2018-2019,"  pp. 10-11. 
* H&amp;M, "H&amp;M Group statement on due diligence," https://hmgroup.com/sustainability/fair-and-equal/human-rights/h-m-group-statement-on-due-diligence/. Accessed 5 April 2021. Includes section on XUAR.
[*H&amp;M, "H&amp;M Group statement on Xinjiang," https://hmgroup.com/content/dam/hmgroup/groupsite/documents/masterlanguage/CSR/Policies/2020/Xinjiang%20Statement.pdf. Accessed 22 October 2020. On 5 April 2021 no longer accessible.]</t>
  </si>
  <si>
    <t xml:space="preserve">(1) *Gap, "California Transparency in Supply Chains Act and UK Modern Slavery Act statement," https://www.gapinc.com/en-us/policy/uk-modern-slavery-act. Accessed 30 October 2020.
*Gap, "Our approach to protecting the rights of foreign contract workers in tier 2 mills," https://www.gapincsustainability.com/foreign-contract-workers-case. Accessed 1 March 2021. 
(2) *Gap, "California Transparency in Supply Chains Act and UK Modern Slavery Act statement."
*Gap, "Gap Inc. Statement on Xinjiang," https://www.gapincsustainability.com/xinjiang. Accessed 30 October 2020 and 5 April 2021.
*Gap, "Our approach to protecting the rights of foreign contract workers in tier 2 mills."
</t>
  </si>
  <si>
    <r>
      <t xml:space="preserve">(1) The company states that it has worked with SHIFT to conduct "due diligence on all the possible impacts on human rights throughout the supply chain, identifying and prioritising them." It reports that this was based on dialogue with different stakeholders, and "knowledge of local realities within the supply chain" from its social sustainability teams. It states this includes 66 individuals across 12 countries who are responsible for the due diligence process and involved 793 external experts. (also see (2)) It does not disclose further detail on its risk assessment process, such as types of risk assessed (e.g. locations, commodities, or particular processes). 
(2) It states that its impact assessment has identified 7 priority areas which include social protection, migrant protection, enhancement of rights in raw materials, and worker participation. It also highlights women, migrants, and workers at raw material level as particularly vulnerable groups. 
The company discloses that undocumented migrant workers in Brazil are at risk of exploitation due to a lack of contracts, low and erratic pay, and deductions made from their wages for food and rent. 
Inditex also indirectly acknowledges risks at spinning mill level: It discloses that it is tackling the illegal labor practice of the Sumangali scheme in South India, stating that "young girls are sent by their families to work in factories, including cotton spinning mills, under the promise of the payment of a wages after three of five years that is used as marriage dowry by the families." It states they often do not receive wages. 
</t>
    </r>
    <r>
      <rPr>
        <u/>
        <sz val="11"/>
        <rFont val="Calibri"/>
        <family val="2"/>
        <scheme val="minor"/>
      </rPr>
      <t>Uyghur forced labor:</t>
    </r>
    <r>
      <rPr>
        <sz val="11"/>
        <rFont val="Calibri"/>
        <family val="2"/>
        <scheme val="minor"/>
      </rPr>
      <t xml:space="preserve"> Inditex reports in its 2021 additional disclosure that it is "aware of a number of such reports alleging social and labour malpractice in various supply chains among Uyghurs in Xinjiang (China) as well as in other regions, which are highly concerning." It states that it has conducted an internal investigation and is able to confirm that Inditex does not have commercial relations with any factory in Xinjiang. [The information was previously also available on the company's zero tolerance towards forced labor statement which the company has since taken down.]
[The company discloses the seven priority areas identified by its assessment (see (1)) but does not disclose forced labor risks specifically in different tiers of its supply chains.]</t>
    </r>
  </si>
  <si>
    <t>(1) *Inditex, "Annual Report 2019," http://static.inditex.com/annual_report_2019/pdfs/en/memoria/2019-Inditex-Annual-Report.pdf, p. 102. Accessed 8 October 2020.
*Inditex (June 2020), "Inditex Group modern slavery, human trafficking and transparency in supply chain statement FY2019," https://www.inditex.com/documents/10279/651860/Inditex_Modern_Slavery_Statement__UK_2019.pdf/13f9b872-46ef-d329-7f78-ce3cb45e40fb, p. 11 and 12. Accessed 6 October 2020. 
(2) *Inditex, "Migrant workers in Brazil," https://www.inditex.com/web/guest/our-commitment-to-people/our-suppliers/workers-at-the-center/migrant-workers-in-brazil. Accessed 9 October 2020.
*Inditex (2021), "Additional Disclosure," https://knowthechain.org/wp-content/uploads/2021-02_Disclosure_KnowTheChain_AF_Benchmark_Inditex.pdf, pp. 10-26. 
*Inditex, "Sowbhagyam Project," https://www.inditex.com/web/guest/our-commitment-to-people/our-suppliers/workers-at-the-center/sumangali-in-india. Accessed 9 October 2020.
[*Inditex, "Zero-tolerance approach towards forced labour," https://www.inditex.com/zero-tolerance-towards-forced-labour. As of 5 April 2021 no longer available.]</t>
  </si>
  <si>
    <t xml:space="preserve">A(2) Not disclosed.
C(1) Not disclosed. </t>
  </si>
  <si>
    <t>A(2) *"2020 Global Citizenship &amp; Sustainability Report," pp. 37 and 39.
*Ralph Lauren, "2018 Additional Disclosure," https://media.business-humanrights.org/media/documents/files/2018_KTC__Additional_Disclosure_Ralph_Lauren.pdf, p. 8.   
*Ralph Lauren (3 March 2021), "2021 Additional Disclosure," https://knowthechain.org/wp-content/uploads/2021-03-Disclosure-KnowTheChain-AF-Benchmark_Ralph-Lauren.pdf, p. 11. 
C(1) *Ralph Lauren (Published 30 July 2020, Updated 14 October 2020, updated 29 January 2021), "RALPH LAUREN STATEMENT ON XINJIANG", https://corporate.ralphlauren.com/pr_200730_StatementOnXinjiang.html.</t>
  </si>
  <si>
    <t>C(1) Under Armour (21 August 2021), "Under Armour Statement on Xinjiang," https://about.underarmour.com/news/2020/08/under-armour-statement-on-xinjiang#:~:text=Under%20Armour%20will%20not%20tolerate,suppliers'%20contractual%20obligations%20to%20us. Accessed 3 November 2020. 
(see 2.1)</t>
  </si>
  <si>
    <t>*H&amp;M, "Sustainability Performance Report 2019," https://sustainabilityreport.hmgroup.com/wp-content/uploads/2020/10/Sustainability_Peformance_Report_2019.pdf, p. 26. Accessed 22 October 2020.
* H&amp;M, "Cotton," https://hmgroup.com/sustainability/circular-and-climate-positive/materials/cotton/. Accessed 5 April 2021.</t>
  </si>
  <si>
    <t>The company discloses that it will source 100% sustainably sourced cotton by 2020, which includes Better Cotton (an ISEAL standard that covers forced labor). It notes that sustainably sourced cotton was at 97% as of 2019, 80% of which is Better Cotton. For 2020 it reported 100% of sustainbly sourced cotton, with 78.3% coming from Better Cotton Initiative, 19.9% organic cotton, and 1.9% recycled cotton.</t>
  </si>
  <si>
    <t>[Nordstrom states that in November 2018 it signed the Industry Commitment to Responsible Recruitment, which addresses forced labor risks for migrant workers, with the American Apparel &amp; Footwear Association and Fair Labor Association. Signatories are required to incorporate the Commitment to Responsible Recruitment into their standards by May 2020 and "periodically" report on progress.]
Nordstrom lists the following goals to be achieved by 2025:
*Ensure 100% of Nordstrom Made strategic suppliers pay a living wage.
*Disclose traceability to the factory for 90% of Nordstrom Made products.
*Ensure all suppliers and business partners adhere to Nordstrom Partnership Guidelines.
It does not report against progress of previous targets.</t>
  </si>
  <si>
    <t>[Pou Chen discloses that it has signed the American Apparel &amp; Footwear Association and FLA's Responsible Recruitment commitment which includes that no employee pays for a job which requires company's to integrate the principles into their social compliance standards by end of 2019]. 
It does not report performance against existing time-bound targets to addressing forced labor.</t>
  </si>
  <si>
    <t>Ralph Lauren states that it has a target to roll out a wage management strategy to all of its “strategic and key suppliers to address fair and timely compensation for factory workers by 2023.” It also states that it will make “empowerment and life-skills programs available to 250,000 workers across our supply chain by 2030” though it does not state whether this includes education on labor rights for supply chain workers. It further states that by 2025 it will only source sustainable cotton which includes use of the Fair Trade and BCI standards which address forced labor. It also states that it plans to expand its supplier monitoring program to include second-tier suppliers in 2021, focusing on “key mills and raw material suppliers.”
[No longer available: In relation to sourcing from Xinjiang, it also states that until it can find "clear and convincing evidence that forced labor is not involved, [it] will cease to use any yarn or fabrics from Xinjiang within the next 12 months."]</t>
  </si>
  <si>
    <t>*Ralph Lauren, "Create Timeless Style," https://corporate.ralphlauren.com/citizenship-create-timeless-style. Accessed 21 October 2020. 
*Ralph Lauren, "Design the Change," https://corporate.ralphlauren.com/design-the-change. Accessed 21 October 2020. 
*Ralph Lauren, "2020 Global Citizenship &amp; Sustainability Report," https://corporate.ralphlauren.com/on/demandware.static/-/Sites-RalphLauren_Corporate-Library/default/dwd8688705/documents/2020_Global_Citizenship_Sustainability_Report.pdf, p. 38. 
[*Ralph Lauren (30 July 2020, updated29 January 2021), "RALPH LAUREN STATEMENT ON XINJIANG", https://corporate.ralphlauren.com/pr_200730_StatementOnXinjiang.html. Accessed 6 April 2021.]</t>
  </si>
  <si>
    <t xml:space="preserve">*Amazon, "Written evidence submitted by Amazon," https://committees.parliament.uk/writtenevidence/13767/pdf/, p. 2. Accessed 16 April 2021. 
*Amazon, "Business and Human Rights Resource Centre: Australian Strategic Policy Institute Report (October 2020)," https://media.business-humanrights.org/media/documents/BHRRC_ASPI_Updated_Statement_-_October_2020.pdf. Accessed 11 March 2021. </t>
  </si>
  <si>
    <r>
      <t>(1) Nike states that it advocates publicly for strengthening labor rights and states that in 2017 it worked with the FLA to advocate for</t>
    </r>
    <r>
      <rPr>
        <b/>
        <sz val="11"/>
        <rFont val="Calibri"/>
        <family val="2"/>
        <scheme val="minor"/>
      </rPr>
      <t xml:space="preserve"> legislative reforms</t>
    </r>
    <r>
      <rPr>
        <sz val="11"/>
        <rFont val="Calibri"/>
        <family val="2"/>
        <scheme val="minor"/>
      </rPr>
      <t xml:space="preserve"> on freedom of association and collective bargaining in </t>
    </r>
    <r>
      <rPr>
        <b/>
        <sz val="11"/>
        <rFont val="Calibri"/>
        <family val="2"/>
        <scheme val="minor"/>
      </rPr>
      <t>Mexico</t>
    </r>
    <r>
      <rPr>
        <sz val="11"/>
        <rFont val="Calibri"/>
        <family val="2"/>
        <scheme val="minor"/>
      </rPr>
      <t xml:space="preserve">. It also states that it joined with 20 apparel and footwear brands in a letter to the </t>
    </r>
    <r>
      <rPr>
        <b/>
        <sz val="11"/>
        <rFont val="Calibri"/>
        <family val="2"/>
        <scheme val="minor"/>
      </rPr>
      <t>Turkish government</t>
    </r>
    <r>
      <rPr>
        <sz val="11"/>
        <rFont val="Calibri"/>
        <family val="2"/>
        <scheme val="minor"/>
      </rPr>
      <t xml:space="preserve"> “to adjust the work permit program to improve conditions for Syrian refugees seeking work in Turkey.” It states that it has been “actively engaged with the</t>
    </r>
    <r>
      <rPr>
        <b/>
        <sz val="11"/>
        <rFont val="Calibri"/>
        <family val="2"/>
        <scheme val="minor"/>
      </rPr>
      <t xml:space="preserve"> Malaysia government </t>
    </r>
    <r>
      <rPr>
        <sz val="11"/>
        <rFont val="Calibri"/>
        <family val="2"/>
        <scheme val="minor"/>
      </rPr>
      <t xml:space="preserve">through round table sessions, workshops and meetings focused on Malaysia as the receiving country for </t>
    </r>
    <r>
      <rPr>
        <u/>
        <sz val="11"/>
        <rFont val="Calibri"/>
        <family val="2"/>
        <scheme val="minor"/>
      </rPr>
      <t>foreign migrant workers</t>
    </r>
    <r>
      <rPr>
        <sz val="11"/>
        <rFont val="Calibri"/>
        <family val="2"/>
        <scheme val="minor"/>
      </rPr>
      <t xml:space="preserve">, a worker’s group that is especially </t>
    </r>
    <r>
      <rPr>
        <u/>
        <sz val="11"/>
        <rFont val="Calibri"/>
        <family val="2"/>
        <scheme val="minor"/>
      </rPr>
      <t>vulnerable to forced labor risks</t>
    </r>
    <r>
      <rPr>
        <sz val="11"/>
        <rFont val="Calibri"/>
        <family val="2"/>
        <scheme val="minor"/>
      </rPr>
      <t>.” It states that in 2020 it participated in a strategic dialogue with the government of</t>
    </r>
    <r>
      <rPr>
        <b/>
        <sz val="11"/>
        <rFont val="Calibri"/>
        <family val="2"/>
        <scheme val="minor"/>
      </rPr>
      <t xml:space="preserve"> Thailand</t>
    </r>
    <r>
      <rPr>
        <sz val="11"/>
        <rFont val="Calibri"/>
        <family val="2"/>
        <scheme val="minor"/>
      </rPr>
      <t xml:space="preserve"> on their continuing legislative and policy developments regarding foreign migrant workers which was convened by the Leadership Group for Responsible Recruitment. The FLA states that Nike “has been participating in calls and meetings (coordinated through the FLA and American Apparel and Footwear Association (AAFA)) to address freedom of association and labor issues with the </t>
    </r>
    <r>
      <rPr>
        <b/>
        <sz val="11"/>
        <rFont val="Calibri"/>
        <family val="2"/>
        <scheme val="minor"/>
      </rPr>
      <t>Cambodian government</t>
    </r>
    <r>
      <rPr>
        <sz val="11"/>
        <rFont val="Calibri"/>
        <family val="2"/>
        <scheme val="minor"/>
      </rPr>
      <t xml:space="preserve">” and with the </t>
    </r>
    <r>
      <rPr>
        <b/>
        <sz val="11"/>
        <rFont val="Calibri"/>
        <family val="2"/>
        <scheme val="minor"/>
      </rPr>
      <t>Chamber of Commerce and Ministry of Labor in Vietnam</t>
    </r>
    <r>
      <rPr>
        <sz val="11"/>
        <rFont val="Calibri"/>
        <family val="2"/>
        <scheme val="minor"/>
      </rPr>
      <t xml:space="preserve"> to encourage the adoption of ILO conventions on freedom of association and collective bargaining, child labor, and </t>
    </r>
    <r>
      <rPr>
        <u/>
        <sz val="11"/>
        <rFont val="Calibri"/>
        <family val="2"/>
        <scheme val="minor"/>
      </rPr>
      <t>forced labor</t>
    </r>
    <r>
      <rPr>
        <sz val="11"/>
        <rFont val="Calibri"/>
        <family val="2"/>
        <scheme val="minor"/>
      </rPr>
      <t xml:space="preserve">, including with respect to standards that were included in the original Trans-Pacific Partnership (TPP) trade agreement. (also see 4.3.2)
</t>
    </r>
    <r>
      <rPr>
        <b/>
        <sz val="11"/>
        <rFont val="Calibri"/>
        <family val="2"/>
        <scheme val="minor"/>
      </rPr>
      <t>Uyghur forced labor</t>
    </r>
    <r>
      <rPr>
        <sz val="11"/>
        <rFont val="Calibri"/>
        <family val="2"/>
        <scheme val="minor"/>
      </rPr>
      <t xml:space="preserve">: Not disclosed.
(2) Nike states that in 2020 it joined the </t>
    </r>
    <r>
      <rPr>
        <b/>
        <sz val="11"/>
        <rFont val="Calibri"/>
        <family val="2"/>
        <scheme val="minor"/>
      </rPr>
      <t>Better Cotton Initiative</t>
    </r>
    <r>
      <rPr>
        <sz val="11"/>
        <rFont val="Calibri"/>
        <family val="2"/>
        <scheme val="minor"/>
      </rPr>
      <t xml:space="preserve"> </t>
    </r>
    <r>
      <rPr>
        <b/>
        <sz val="11"/>
        <rFont val="Calibri"/>
        <family val="2"/>
        <scheme val="minor"/>
      </rPr>
      <t>Task Force on Forced Labor</t>
    </r>
    <r>
      <rPr>
        <sz val="11"/>
        <rFont val="Calibri"/>
        <family val="2"/>
        <scheme val="minor"/>
      </rPr>
      <t xml:space="preserve">, "a group of representatives from civil society, brands and consultancies with expertise in human rights and forced labor risks to conduct a holistic review of BCI’s approach to assurance on decent work and forced labor conditions." It states that this resulted in a public report with recommendations to enhance the certification's approach to addressing decent work and forced labor risks in cotton supply chains. 
Nike states that it is a member of the Institute for Human Rights and Business’ </t>
    </r>
    <r>
      <rPr>
        <b/>
        <sz val="11"/>
        <rFont val="Calibri"/>
        <family val="2"/>
        <scheme val="minor"/>
      </rPr>
      <t>Leadership Group for Responsible Recruitment</t>
    </r>
    <r>
      <rPr>
        <sz val="11"/>
        <rFont val="Calibri"/>
        <family val="2"/>
        <scheme val="minor"/>
      </rPr>
      <t xml:space="preserve">, which requires active member participation to implement the Employer Pays Principle. It states that it is a member of the </t>
    </r>
    <r>
      <rPr>
        <b/>
        <sz val="11"/>
        <rFont val="Calibri"/>
        <family val="2"/>
        <scheme val="minor"/>
      </rPr>
      <t xml:space="preserve">Steering Committee of the Responsible Business Alliance’s Responsible Labor Initiative (RLI), </t>
    </r>
    <r>
      <rPr>
        <sz val="11"/>
        <rFont val="Calibri"/>
        <family val="2"/>
        <scheme val="minor"/>
      </rPr>
      <t xml:space="preserve">and so is responsible for the strategic guidance and direction of the Responsible Labor Initiative, an initiative focused on ensuring that the rights of workers vulnerable to forced labor in global supply chains are consistently respected and promoted through responsible recruitment and employment practices. 
[It states that it is a signatory of the Social Labor Convergence Program for a unified assessment of labor, health and safety conditions. It also states that it is a founding signatory to the American Apparel and Footwear Association &amp; Fair Labor Association’s Apparel &amp; Footwear Commitment on Responsible Recruitment. The FLA reports that Nike is actively involved with the coordinating group of the Americas Group, “a multi-stakeholder organization of brands and civil society organizations, who work together in addressing systemic labor issues in Mexico and Central America.” It also states that it is a member of the worker management committee program of the FLA which “supports the improvement of worker management relations” and that it is a partner of Better Work.]
</t>
    </r>
    <r>
      <rPr>
        <b/>
        <sz val="11"/>
        <color theme="1"/>
        <rFont val="Calibri"/>
        <family val="2"/>
        <scheme val="minor"/>
      </rPr>
      <t>[Uyghur forced labor:</t>
    </r>
    <r>
      <rPr>
        <sz val="11"/>
        <color theme="1"/>
        <rFont val="Calibri"/>
        <family val="2"/>
        <scheme val="minor"/>
      </rPr>
      <t xml:space="preserve"> It states that it engages with the Retail Industry Leaders Association, American Apparel &amp; Footwear Association, National Retail Federation and U.S. Fashion Industry Association on the topic, but provides no detail.]
</t>
    </r>
  </si>
  <si>
    <t>Worker-Centric Score</t>
  </si>
  <si>
    <r>
      <t xml:space="preserve">The company notes that the Worker Rights Consortium "drew on interviews that had taken place almost two years prior to publication of the report and also incorrectly identified factories as supplying PVH." However it does not disclose further information as to whether the WRC had adjusted its report.
(2) Not disclosed. 
[PVH states that it "commenced an investigation using a credible third party and [it] hope[s] to have the investigator’s findings the week of May 13th.” It states that it will take “appropriate actions” if verified.
It later notes that its fillow up investigation "could not corroborate many of the findings ... but ... was used to inform follow up by PVH’s senior leadership and engagement going forward. Shortly after publication of the report, all factories supplying Ethiopia entered the ILO Better Work program, including advisory service, training and independent factory assessments."]
(3) The company discloses engaging impacted rightsholders noting that "In response to the WRC allegations we conducted an investigation, carried out by a team comprised of an independent academic, an Ethiopian lawyer and an experienced CR professional. The investigation included </t>
    </r>
    <r>
      <rPr>
        <b/>
        <sz val="11"/>
        <rFont val="Calibri"/>
        <family val="2"/>
        <scheme val="minor"/>
      </rPr>
      <t xml:space="preserve">interviews with randomly drawn workers from the factory mentioned in Hawassa, </t>
    </r>
    <r>
      <rPr>
        <sz val="11"/>
        <rFont val="Calibri"/>
        <family val="2"/>
        <scheme val="minor"/>
      </rPr>
      <t>with findings triangulated with factory management and data."
It does not disclose requiring its supplier to engage impacted rightsholders.</t>
    </r>
  </si>
  <si>
    <t>6.2 Monitoring</t>
  </si>
  <si>
    <t xml:space="preserve">(1) H&amp;M's Sustainability Commitment requires that a grievance mechanism is in place that enables workers to submit complaints without a risk of retaliation. 
The company states that its six national monitoring committees (NMCs) covering 764,000 workers have had 27 issues raised with committees in 2019. It states that 22 have been resolved. The company also gives an example of a union informing a National Monitoring Committee of a grievance, which implies that NMCs are a mechanism for grievances to be submitted by worker representatives. 
(2) H&amp;M states that it provides contact details when visiting factories so that workers can contact its teams to report their concerns. It states that its local sustainability teams follow up on reported concerns. 
It is not clear how a mechanism would be communicated to all supply chain workers. 
(3) The company’s global framework agreement (GFA) includes national monitoring committees in six countries that include representation from IndustriALL and IFMetall. The GFA states that the national monitoring committee may intervene to resolve an issue upon request or where it is not resolved through “workplace negotiation.” However, the national monitoring committees are set up in six countries and as such do not cover all of the company’s first-tier suppliers. 
(4) The company discloses that 27 issues had been raised with its six national monitoring committees (NMCs) in 2019. It states that 22 have been resolved. The company also gives an example of a union informing a National Monitoring Committee of a grievance relating to working hours in Myanmar, which implies that NMCs are a mechanism for grievances to be submitted by worker representatives. 
(5) Not disclosed. </t>
  </si>
  <si>
    <t>(1) *H&amp;M, "Sustainability Commitment," https://hmgroup.com/content/dam/hmgroup/groupsite/documents/en/CSR/Sustainability%20Commitment/Business%20Partner%20Sustainability%20Commitment_en.pdf, p. 3. Accessed 22 October 2020. 
*H&amp;M, "Sustainability Performance Report 2019," https://hmgroup.com/content/dam/hmgroup/groupsite/documents/masterlanguage/CSR/reports/2019_Sustainability_report/H%26M%20Group%20Sustainability%20Performance%20Report%202019.pdf, p. 68. Accessed 22 October 2020. 
(2) H&amp;M, "CA Supply Chains Act," https://www2.hm.com/en_us/customer-service/legal-and-privacy/ca-supply-chains-act.html. Accessed 11 November 2020.
(3) *H&amp;M, "Sustainability Performance Report 2019," https://hmgroup.com/content/dam/hmgroup/groupsite/documents/masterlanguage/CSR/reports/2019_Sustainability_report/H%26M%20Group%20Sustainability%20Performance%20Report%202019.pdf, p. 67. Accessed 22 October 2020. 
*IndustriALL, "Global Framework Agreement (GFA) between H&amp;M Hennes &amp; Mauritz GBC AB and IndustriALL Global Union and Industrifacket Metall," http://www.industriall-union.org/sites/default/files/uploads/documents/GFAs/hm-industriall_gfa_agreed_version_09-09-2015.pdf. Accessed 10 November 2020. 
(4) H&amp;M, "Sustainability Performance Report 2019" , p. 68-69.</t>
  </si>
  <si>
    <t>(1) The company discloses that any "employee, manufacturer or supplier of Inditex, and any third party with a direct relationship" can report a breach of its supplier code to the company's Committee of Ethics. The company provides a link to the email address of its Ethics Line. The details of the line are also included within the supplier code.
(2) The details of the company's ethics line are included in the supplier code. The code requires that it be displayed somewhere accessible to workers in their local languages.
(3) Not disclosed. The company’s global framework agreement states that the global union committee, comprising representatives of IndustriALL and the company, works with the company on remediation action plans. However, it is not clear that this comprises addressing worker grievances, and the company does not disclose any examples of workers raising issues with the global union committee. As such it is not clear that workers are involved in grievance resolution via the committee.
(4) Not disclosed. The company states that the Ethics Line processed 310 cases in 2019 and that none found human rights violations in the company's supply chains. It does not provide any further detail. 
(5) Not disclosed.</t>
  </si>
  <si>
    <r>
      <t xml:space="preserve">(1) The company discloses that it has conducted 6,411 social audits in 2019. It states that some facilities may have received more than one audit in a year.
In its modern slavery statement Inditex reports that it used 1,985 suppliers in 2019 which made up 8155 factories. 
However, the company does not disclose the percentage of suppliers monitored annually. 
(2) The company states that audits are always conducted without prior notice but does not disclose a percentage.
(3) Not disclosed.
(4) Not disclosed. Inditex states that social audits may be conducted by internal or external auditors (99% external auditors) but does not disclose information on their expertise in detecting forced labor risks. It states that auditors must be aware of its methodology which includes aspects related to forced labor but does not disclose that the auditors are trained in detecting forced labor risks. 
As part of its global framework agreement, Inditex states that it gives IndustriALL and all their local members access to its suppliers’ facilities. The company’s global committee formed under the agreement undertakes an annual review of the global framework agreement’s implementation. However, no further information is disclosed, and it is not clear that this is used as a form of monitoring to identify and address labour rights abuses.
(5) The company discloses how suppliers are categorized depending on audit findings. It discloses the number and percentage of suppliers with no non-compliances, non-compliances with "non-relevant aspect[s] of the Code", breaches of "sensitive" aspects of the code, and breaches leading to a corrective action plan. 
It also discloses some information on the percentage of non-compliances per category, per continent - showing the </t>
    </r>
    <r>
      <rPr>
        <b/>
        <sz val="11"/>
        <rFont val="Calibri"/>
        <family val="2"/>
        <scheme val="minor"/>
      </rPr>
      <t>most regular non-compliances related to working hours, wage compliance, and implementation of the code</t>
    </r>
    <r>
      <rPr>
        <sz val="11"/>
        <rFont val="Calibri"/>
        <family val="2"/>
        <scheme val="minor"/>
      </rPr>
      <t>. It states that more than</t>
    </r>
    <r>
      <rPr>
        <b/>
        <sz val="11"/>
        <rFont val="Calibri"/>
        <family val="2"/>
        <scheme val="minor"/>
      </rPr>
      <t xml:space="preserve"> 90% were compliant with forced labor provisions</t>
    </r>
    <r>
      <rPr>
        <sz val="11"/>
        <rFont val="Calibri"/>
        <family val="2"/>
        <scheme val="minor"/>
      </rPr>
      <t xml:space="preserve"> across all continents. 
It also discloses a graph showing how compliance categorisations correlate with the length of its business relationships with suppliers. </t>
    </r>
  </si>
  <si>
    <r>
      <t xml:space="preserve">(1) In its 2021 additional disclosure the company states "all supplier factories are expected to place our Sustainability Commitment in the local language in a location in the factory floor which is visible to workers." It states that the company's sustainability commitments are also "covered in worker induction programs." [This requirement does not appear to be contained within the Sustainability Commitment itself.]
(2) The company states that it trains workers about their rights and assist in the democratic election of worker representatives through unions or committees. [No further detail is provided, such as where this has been conducted.]
H&amp;M states that two of its </t>
    </r>
    <r>
      <rPr>
        <b/>
        <sz val="11"/>
        <rFont val="Calibri"/>
        <family val="2"/>
        <scheme val="minor"/>
      </rPr>
      <t>spinning mill suppliers</t>
    </r>
    <r>
      <rPr>
        <sz val="11"/>
        <rFont val="Calibri"/>
        <family val="2"/>
        <scheme val="minor"/>
      </rPr>
      <t xml:space="preserve"> (comprising 4 mills in total) are part of the Tamil Nadu Multi-Stakeholder Programme and that they are also part of H&amp;M's Workplace Dialogue Program. The company states that the this programme includes </t>
    </r>
    <r>
      <rPr>
        <b/>
        <sz val="11"/>
        <rFont val="Calibri"/>
        <family val="2"/>
        <scheme val="minor"/>
      </rPr>
      <t>community outreach</t>
    </r>
    <r>
      <rPr>
        <sz val="11"/>
        <rFont val="Calibri"/>
        <family val="2"/>
        <scheme val="minor"/>
      </rPr>
      <t xml:space="preserve"> aimed at "educating and raising awareness within communities in which recruitment takes place" and a </t>
    </r>
    <r>
      <rPr>
        <b/>
        <sz val="11"/>
        <rFont val="Calibri"/>
        <family val="2"/>
        <scheme val="minor"/>
      </rPr>
      <t xml:space="preserve">worker peer group </t>
    </r>
    <r>
      <rPr>
        <sz val="11"/>
        <rFont val="Calibri"/>
        <family val="2"/>
        <scheme val="minor"/>
      </rPr>
      <t xml:space="preserve">programme which includes "training related to health and safety and workers' </t>
    </r>
    <r>
      <rPr>
        <b/>
        <sz val="11"/>
        <rFont val="Calibri"/>
        <family val="2"/>
        <scheme val="minor"/>
      </rPr>
      <t>rights and responsibilities</t>
    </r>
    <r>
      <rPr>
        <sz val="11"/>
        <rFont val="Calibri"/>
        <family val="2"/>
        <scheme val="minor"/>
      </rPr>
      <t>" conducted for both workers and management. 
H&amp;M also states that 5,500 supply chain workers in Myanmar have been trained on gender equality as part of the ILO's garment industry project including "prevention of sexual harassment" [but provides no further details.] 
[The company states that the Tamil Nadu multi stakeholder programme has a ‘worker peer group’ programme which includes "training related to health and safety and workers' rights and responsibilities" conducted for both workers and management. It does not disclose further details, nor whether this includes worker-to-worker training.]
(3) Not disclosed. 
[In its 2021 additional disclosure the company refers to the work of its national monitoring committees and the number of cases are reported to the committees and resolved by them. For example it notes that 16 cases of discrimination and one case of working hours were solved. See 5.2. However the company does not disclose details on positive outcomes for workers as a result of engagement on their labor rights such as those related to the examples under (2).]
(4) Not disclosed. See (2). However the company only provides relevant details on one initiative.</t>
    </r>
  </si>
  <si>
    <r>
      <t>(1) Not disclosed. H&amp;M states that it has performed 2188 minimum requirements verifications across manufacturing, fabric printing and dyeing suppliers in 2019. However it is not clear what percentage of suppliers are assessed on an annual basis. 
The company also states that 100% of its supplier manufacturing units are enrolled in its audit program, and states that 1,281 desktop or onsite validations took place. It does not disclose a percentage of suppliers assessed annually. 
(2)-(3) Not disclosed. 
(4) The company’s global framework agreement (GFA) includes national monitoring committees in six countries that include representation from IndustriALL and IFMetall. However, the national monitoring committees are set up in six countries and as such do not cover all of the company’s first-tier suppliers. No further details are disclosed.</t>
    </r>
    <r>
      <rPr>
        <sz val="11"/>
        <color rgb="FFFF0000"/>
        <rFont val="Calibri"/>
        <family val="2"/>
        <scheme val="minor"/>
      </rPr>
      <t xml:space="preserve">
</t>
    </r>
    <r>
      <rPr>
        <sz val="11"/>
        <rFont val="Calibri"/>
        <family val="2"/>
        <scheme val="minor"/>
      </rPr>
      <t xml:space="preserve">(5) The company states that it identified zero cases of child labor in 2019.
It also discloses that 129 letters of concern were issued to suppliers in 2019 regarding salient human rights issues. Letters of concern are issued by the company when a non-compliance is found in relation to a minimum requirement. 
H&amp;M discloses that in 2019, 8 letters of concern were issued in relation to social security, forced labor, and modern slavery; 63 in relation to living wage; 7 in relation to freedom of association; 18 in relation to health and safety; zero on child labor; and 2 on discrimination. </t>
    </r>
  </si>
  <si>
    <t>(1) *H&amp;M, "Sustainability Performance Report 2019," https://hmgroup.com/content/dam/hmgroup/groupsite/documents/masterlanguage/CSR/reports/2019_Sustainability_report/H%26M%20Group%20Sustainability%20Performance%20Report%202019.pdf, p. 78. Accessed 22 October 2020.
*H&amp;M (2021), "Additional Disclosure," https://knowthechain.org/wp-content/uploads/2021-02-Disclosure-KnowTheChain-AF-Benchmark_HM-Group.pdf, p. 8. Accessed 5 March 2021.
(4) *H&amp;M, "Sustainability Performance Report 2019," https://hmgroup.com/content/dam/hmgroup/groupsite/documents/masterlanguage/CSR/reports/2019_Sustainability_report/H%26M%20Group%20Sustainability%20Performance%20Report%202019.pdf, p. 67. Accessed 22 October 2020. 
*IndustriALL, "Global Framework Agreement (GFA) between H&amp;M Hennes &amp; Mauritz GBC AB and IndustriALL Global Union and Industrifacket Metall," http://www.industriall-union.org/sites/default/files/uploads/documents/GFAs/hm-industriall_gfa_agreed_version_09-09-2015.pdf. Accessed 10 November 2020. 
(5) *H&amp;M, "Let's be fair," https://www2.hm.com/en_gb/hm-sustainability/lets-change.html/fair. Accessed 26 October 2020.
*H&amp;M, "Sustainability Performance Report 2019," https://hmgroup.com/content/dam/hmgroup/groupsite/documents/masterlanguage/CSR/reports/2019_Sustainability_report/H%26M%20Group%20Sustainability%20Performance%20Report%202019.pdf, p. 79. Accessed 22 October 2020.</t>
  </si>
  <si>
    <r>
      <rPr>
        <b/>
        <sz val="11"/>
        <color theme="1"/>
        <rFont val="Calibri"/>
        <family val="2"/>
        <scheme val="minor"/>
      </rPr>
      <t>Cotton</t>
    </r>
    <r>
      <rPr>
        <sz val="11"/>
        <color theme="1"/>
        <rFont val="Calibri"/>
        <family val="2"/>
        <scheme val="minor"/>
      </rPr>
      <t xml:space="preserve">: The company lists products on its website, which include cotton. Example: ABC-Mart, "Vans Hoody Parker VERSA HOODIE VN0A3H5MBLK BLACK," https://www.abc-mart.net/shop/g/g5779890001003/. Accessed 16 November 2020. (note the company sells its own products under brand names such as VANS). ABC Mart products including cotton can also be found on third party websites. Example:  Lazada, "ABC MART Cotton Portable Crib Baby Lounger Infant Bumper Bassinet Babies Bed Cushion Crib Nest," https://www.lazada.com.ph/products/abc-mart-cotton-portable-crib-baby-lounger-infant-bumper-bassinet-babies-bed-cushion-crib-nest-i1219396748.html. Accessed 16 November 2020.
</t>
    </r>
    <r>
      <rPr>
        <b/>
        <sz val="11"/>
        <color theme="1"/>
        <rFont val="Calibri"/>
        <family val="2"/>
        <scheme val="minor"/>
      </rPr>
      <t>Natural rubber</t>
    </r>
    <r>
      <rPr>
        <sz val="11"/>
        <color theme="1"/>
        <rFont val="Calibri"/>
        <family val="2"/>
        <scheme val="minor"/>
      </rPr>
      <t xml:space="preserve">: LaCrosse Footwear, "Men's Alpha Brand," https://global.lacrossefootwear.com/productfamily/mens-alpha-range/men:work:utility/?sortId=product_family-asc. Accessed 20 April 2021. </t>
    </r>
    <r>
      <rPr>
        <b/>
        <sz val="11"/>
        <color theme="1"/>
        <rFont val="Calibri"/>
        <family val="2"/>
        <scheme val="minor"/>
      </rPr>
      <t xml:space="preserve">
Wool</t>
    </r>
    <r>
      <rPr>
        <sz val="11"/>
        <color theme="1"/>
        <rFont val="Calibri"/>
        <family val="2"/>
        <scheme val="minor"/>
      </rPr>
      <t xml:space="preserve">: LaCrosse Footwear's brand, Danner, sells a product with wool.  [LaCrosse Footwear is an ABC-Mart subsidiary.] Danner (undated), "Danner Wool Mountain Hat", https://www.danner.com/danner-wool-hat-7-panel-hthr-black.html. Accessed 15 December 2020.
</t>
    </r>
    <r>
      <rPr>
        <b/>
        <sz val="11"/>
        <color theme="1"/>
        <rFont val="Calibri"/>
        <family val="2"/>
        <scheme val="minor"/>
      </rPr>
      <t>China</t>
    </r>
    <r>
      <rPr>
        <sz val="11"/>
        <color theme="1"/>
        <rFont val="Calibri"/>
        <family val="2"/>
        <scheme val="minor"/>
      </rPr>
      <t xml:space="preserve">: ABC-Mart discloses that it manufactures products at "cooperating factories in...China".
</t>
    </r>
    <r>
      <rPr>
        <b/>
        <sz val="11"/>
        <color theme="1"/>
        <rFont val="Calibri"/>
        <family val="2"/>
        <scheme val="minor"/>
      </rPr>
      <t>Vietnam</t>
    </r>
    <r>
      <rPr>
        <sz val="11"/>
        <color theme="1"/>
        <rFont val="Calibri"/>
        <family val="2"/>
        <scheme val="minor"/>
      </rPr>
      <t>: Panjiva, “Vietnamese Manufacturers of Lacrosse Footwear and Suppliers of Lacrosse Footwear,” https://panjiva.com/Vietnamese-Manufacturers-Of/lacrosse+footwear. Accessed 12 January 2021. [LaCrosse is a subsidiary: ABC-Mart mentions that Danner and White's Boots--brands that are owned by its subsidiary LaCrosse Footwear. ABC-Mart (February 2020), "Factbook ABC-Mart, Inc. for the fiscal year ended February 29, 2020", https://www.abc-mart.co.jp/ir/pdf/2019/1902_factbook_eng.pdf, p. 2.]</t>
    </r>
  </si>
  <si>
    <r>
      <t xml:space="preserve">*Adidas (August 2020), "2020 Global Factory List," https://www.adidas-group.com/en/sustainability/managing-sustainability/human-rights/supply-chain-structure/. Accessed 14 October 2020.
</t>
    </r>
    <r>
      <rPr>
        <b/>
        <sz val="11"/>
        <color theme="1"/>
        <rFont val="Calibri"/>
        <family val="2"/>
        <scheme val="minor"/>
      </rPr>
      <t>Cotton</t>
    </r>
    <r>
      <rPr>
        <sz val="11"/>
        <color theme="1"/>
        <rFont val="Calibri"/>
        <family val="2"/>
        <scheme val="minor"/>
      </rPr>
      <t xml:space="preserve">: Adidas, "Materials: Sustainable/Better Cotton," https://www.adidas-group.com/en/sustainability/products/materials/#/nachhaltige-baumwolle-better-cotton/. Accessed 14 October 2020.
</t>
    </r>
    <r>
      <rPr>
        <b/>
        <sz val="11"/>
        <color theme="1"/>
        <rFont val="Calibri"/>
        <family val="2"/>
        <scheme val="minor"/>
      </rPr>
      <t>Rubber</t>
    </r>
    <r>
      <rPr>
        <sz val="11"/>
        <color theme="1"/>
        <rFont val="Calibri"/>
        <family val="2"/>
        <scheme val="minor"/>
      </rPr>
      <t xml:space="preserve">: *Adidas, "Modern Slavery Progress Report - Looking Back at 2019," https://www.adidas-group.com/media/filer_public/52/b7/52b75d25-1b7f-4071-b810-8e3fd4c97350/modern_slavery_progress_report_looking_back_at_2019.pdf, p. 1. Accessed 12 October 2020.
</t>
    </r>
    <r>
      <rPr>
        <b/>
        <sz val="11"/>
        <color theme="1"/>
        <rFont val="Calibri"/>
        <family val="2"/>
        <scheme val="minor"/>
      </rPr>
      <t>Viscose</t>
    </r>
    <r>
      <rPr>
        <sz val="11"/>
        <color theme="1"/>
        <rFont val="Calibri"/>
        <family val="2"/>
        <scheme val="minor"/>
      </rPr>
      <t xml:space="preserve">: Adidas, "Your Search results for: “VISCOSE”," https://www.adidas.co.uk/search?q=viscose [232]. Accessed 12 April 2021.
</t>
    </r>
    <r>
      <rPr>
        <b/>
        <sz val="11"/>
        <color theme="1"/>
        <rFont val="Calibri"/>
        <family val="2"/>
        <scheme val="minor"/>
      </rPr>
      <t>Wool</t>
    </r>
    <r>
      <rPr>
        <sz val="11"/>
        <color theme="1"/>
        <rFont val="Calibri"/>
        <family val="2"/>
        <scheme val="minor"/>
      </rPr>
      <t>: Adidas, "Your Search results for: “WOOL” [11]," https://www.adidas.co.uk/search?q=wool. Accessed 12 April 2021.</t>
    </r>
  </si>
  <si>
    <r>
      <rPr>
        <b/>
        <sz val="11"/>
        <color theme="1"/>
        <rFont val="Calibri"/>
        <family val="2"/>
        <scheme val="minor"/>
      </rPr>
      <t xml:space="preserve">Cashmere: </t>
    </r>
    <r>
      <rPr>
        <sz val="11"/>
        <color theme="1"/>
        <rFont val="Calibri"/>
        <family val="2"/>
        <scheme val="minor"/>
      </rPr>
      <t>Amazon, "Amazon Brand - Women's Kat Cable Stitch Crew Neck Sweater by The Drop," https://www.amazon.co.uk/Drop-Womens-Cable-Stitch-Sweater/dp/B07SWPJLQT/ref=sr_1_48?dchild=1&amp;keywords=Women%27s+Cashmere+Crew+Neck+Jumper&amp;qid=1619701950&amp;sr=8-48. Accessed 29 April 2021.</t>
    </r>
    <r>
      <rPr>
        <b/>
        <sz val="11"/>
        <color theme="1"/>
        <rFont val="Calibri"/>
        <family val="2"/>
        <scheme val="minor"/>
      </rPr>
      <t xml:space="preserve">
Cotton</t>
    </r>
    <r>
      <rPr>
        <sz val="11"/>
        <color theme="1"/>
        <rFont val="Calibri"/>
        <family val="2"/>
        <scheme val="minor"/>
      </rPr>
      <t xml:space="preserve">: Amazon (2020), "Modern day slavery statement," p. 9.
</t>
    </r>
    <r>
      <rPr>
        <b/>
        <sz val="11"/>
        <color theme="1"/>
        <rFont val="Calibri"/>
        <family val="2"/>
        <scheme val="minor"/>
      </rPr>
      <t>Silk</t>
    </r>
    <r>
      <rPr>
        <sz val="11"/>
        <color theme="1"/>
        <rFont val="Calibri"/>
        <family val="2"/>
        <scheme val="minor"/>
      </rPr>
      <t xml:space="preserve">: Amazon, "Amazon Brand - 28 Palms Men's Relaxed-fit 100% Silk Tropical Leaves Jacquard Shirt," https://www.amazon.co.uk/28-Palms-Relaxed-fit-Tropical-Jacquard/dp/B07HMW1FBT. Accessed 29 April 2021.
</t>
    </r>
    <r>
      <rPr>
        <b/>
        <sz val="11"/>
        <color theme="1"/>
        <rFont val="Calibri"/>
        <family val="2"/>
        <scheme val="minor"/>
      </rPr>
      <t>Viscose</t>
    </r>
    <r>
      <rPr>
        <sz val="11"/>
        <color theme="1"/>
        <rFont val="Calibri"/>
        <family val="2"/>
        <scheme val="minor"/>
      </rPr>
      <t xml:space="preserve">: Amazon (September 2020), "All in: Staying the Course on Our Commitment to Sustainability," https://sustainability.aboutamazon.com/pdfBuilderDownload?name=sustainability-all-in-september-2020, p. 41. 
</t>
    </r>
    <r>
      <rPr>
        <b/>
        <sz val="11"/>
        <color theme="1"/>
        <rFont val="Calibri"/>
        <family val="2"/>
        <scheme val="minor"/>
      </rPr>
      <t>Wool</t>
    </r>
    <r>
      <rPr>
        <sz val="11"/>
        <color theme="1"/>
        <rFont val="Calibri"/>
        <family val="2"/>
        <scheme val="minor"/>
      </rPr>
      <t xml:space="preserve">: Amazon, "Amazon Brand - Goodthreads Men's Merino Wool V-neck Birdseye Sweatshirt," https://www.amazon.co.uk/Goodthreads-Merino-V-Neck-Birdseye-Sweater/dp/B07BKSR1MZ. Accessed 29 April 2021.
</t>
    </r>
    <r>
      <rPr>
        <b/>
        <sz val="11"/>
        <color theme="1"/>
        <rFont val="Calibri"/>
        <family val="2"/>
        <scheme val="minor"/>
      </rPr>
      <t>Countries</t>
    </r>
    <r>
      <rPr>
        <sz val="11"/>
        <color theme="1"/>
        <rFont val="Calibri"/>
        <family val="2"/>
        <scheme val="minor"/>
      </rPr>
      <t xml:space="preserve">: *Amazon, "Amazon around the globe," https://sustainability.aboutamazon.com/about/around-the-globe?workerCount=true&amp;engagementProgram=true&amp;productCategory=Apparel. Accessed 12 November 2020.
Migrant workers: *Amazon (2020), "Modern day slavery statement," https://d39w7f4ix9f5s9.cloudfront.net/14/0d/f9913702400ab91704c0bf5b6f9a/amazon-modern-slavery-statement-september-2020-final-17sept2020.pdf, p. 4. </t>
    </r>
  </si>
  <si>
    <r>
      <rPr>
        <b/>
        <sz val="11"/>
        <color theme="1"/>
        <rFont val="Calibri"/>
        <family val="2"/>
        <scheme val="minor"/>
      </rPr>
      <t xml:space="preserve">Cotton: </t>
    </r>
    <r>
      <rPr>
        <sz val="11"/>
        <color theme="1"/>
        <rFont val="Calibri"/>
        <family val="2"/>
        <scheme val="minor"/>
      </rPr>
      <t xml:space="preserve">American Eagle, "Sustainability", https://www.aeo-inc.com/sustainability/. Accessed 20 May 2020.
</t>
    </r>
    <r>
      <rPr>
        <b/>
        <sz val="11"/>
        <color theme="1"/>
        <rFont val="Calibri"/>
        <family val="2"/>
        <scheme val="minor"/>
      </rPr>
      <t>Viscose</t>
    </r>
    <r>
      <rPr>
        <sz val="11"/>
        <color theme="1"/>
        <rFont val="Calibri"/>
        <family val="2"/>
        <scheme val="minor"/>
      </rPr>
      <t xml:space="preserve">: American Eagle, "AE Oversized Cardigan," https://aeo.eu/uk_en/ae-oversized-cardigan-olive-034-1340-9181-309?gclid=CjwKCAjw7J6EBhBDEiwA5UUM2iNLkOC7jMyFBbk038DU9R7xcpRRiNSrN2kVLiXnwFw5OkkFSr7x6hoCq1sQAvD_BwE. Accessed 27 April 2021. 
</t>
    </r>
    <r>
      <rPr>
        <b/>
        <sz val="11"/>
        <color theme="1"/>
        <rFont val="Calibri"/>
        <family val="2"/>
        <scheme val="minor"/>
      </rPr>
      <t>Wool</t>
    </r>
    <r>
      <rPr>
        <sz val="11"/>
        <color theme="1"/>
        <rFont val="Calibri"/>
        <family val="2"/>
        <scheme val="minor"/>
      </rPr>
      <t xml:space="preserve">: American Eagle, "AEO Cuffed Beanie," https://aeo.eu/uk_en/aeo-cuffed-beanie-cream-022-0222-6674-106?gclid=CjwKCAjw7J6EBhBDEiwA5UUM2snBPiX1M5TKhuEj2Y362sg4Jp144k6kJ0CKL9YIhVmqiYuXyRVbhBoCuB0QAvD_BwE. Accessed 27 April 2021. 
</t>
    </r>
    <r>
      <rPr>
        <b/>
        <sz val="11"/>
        <color theme="1"/>
        <rFont val="Calibri"/>
        <family val="2"/>
        <scheme val="minor"/>
      </rPr>
      <t>China</t>
    </r>
    <r>
      <rPr>
        <sz val="11"/>
        <color theme="1"/>
        <rFont val="Calibri"/>
        <family val="2"/>
        <scheme val="minor"/>
      </rPr>
      <t>: Just Style (5 September 2019), "American Eagle Outfitters reduces China production", https://www.just-style.com/news/american-eagle-outfitters-reduces-china-production_id136974.aspx. Accessed 20 May 2020.</t>
    </r>
    <r>
      <rPr>
        <b/>
        <sz val="11"/>
        <color theme="1"/>
        <rFont val="Calibri"/>
        <family val="2"/>
        <scheme val="minor"/>
      </rPr>
      <t xml:space="preserve">
India and Vietnam</t>
    </r>
    <r>
      <rPr>
        <sz val="11"/>
        <color theme="1"/>
        <rFont val="Calibri"/>
        <family val="2"/>
        <scheme val="minor"/>
      </rPr>
      <t xml:space="preserve">: American Eagle, "Responsible Sourcing", https://www.aeo-inc.com/responsible-sourcing/. Accessed 30 April 2020.
</t>
    </r>
    <r>
      <rPr>
        <b/>
        <sz val="11"/>
        <color theme="1"/>
        <rFont val="Calibri"/>
        <family val="2"/>
        <scheme val="minor"/>
      </rPr>
      <t>Migrant workers</t>
    </r>
    <r>
      <rPr>
        <sz val="11"/>
        <color theme="1"/>
        <rFont val="Calibri"/>
        <family val="2"/>
        <scheme val="minor"/>
      </rPr>
      <t>: Business &amp; Human Rights Resource Centre (2 May 2019), "Jordan's Garment Sector", https://www.business-humanrights.org/sites/default/files/Jordan%20Briefing%20FINAL.pdf, p. 6.</t>
    </r>
  </si>
  <si>
    <r>
      <rPr>
        <b/>
        <sz val="11"/>
        <color theme="1"/>
        <rFont val="Calibri"/>
        <family val="2"/>
        <scheme val="minor"/>
      </rPr>
      <t>Cotton</t>
    </r>
    <r>
      <rPr>
        <sz val="11"/>
        <color theme="1"/>
        <rFont val="Calibri"/>
        <family val="2"/>
        <scheme val="minor"/>
      </rPr>
      <t xml:space="preserve">: Yicai Global, "Chinese Anta Sports Shares Gyrate After BCI Fallout, Plan to Continue Buying Xinjiang Cotton," https://www.yicaiglobal.com/news/chinese-anta-sports-shares-gyrate-after-bci-fallout-plan-to-continue-buying-xinjiang-cotton. Accessed 22 April 2021. 
</t>
    </r>
    <r>
      <rPr>
        <b/>
        <sz val="11"/>
        <color theme="1"/>
        <rFont val="Calibri"/>
        <family val="2"/>
        <scheme val="minor"/>
      </rPr>
      <t>Viscose</t>
    </r>
    <r>
      <rPr>
        <sz val="11"/>
        <color theme="1"/>
        <rFont val="Calibri"/>
        <family val="2"/>
        <scheme val="minor"/>
      </rPr>
      <t xml:space="preserve">: Souq, "ANTA Front Logo Short Sleeves Sports T-Shirt for Kids - Black, 15 Years," https://egypt.souq.com/eg-en/anta-front-logo-short-sleeves-sports-t-shirt-for-kids-black-15-years-131512524/i/. Accessed 22 April 2021.
</t>
    </r>
    <r>
      <rPr>
        <b/>
        <sz val="11"/>
        <color theme="1"/>
        <rFont val="Calibri"/>
        <family val="2"/>
        <scheme val="minor"/>
      </rPr>
      <t>China</t>
    </r>
    <r>
      <rPr>
        <sz val="11"/>
        <color theme="1"/>
        <rFont val="Calibri"/>
        <family val="2"/>
        <scheme val="minor"/>
      </rPr>
      <t>: Anta Sports (22 May 2019), "Environmental, Social and Governance Report 2018", https://files.services/files/394/2019/0522/20190522184901_97356076_en.pdf, p. 4. [Anta Sports states that it has over 645 raw materials suppliers and OEM (original equipment manufacturers) in China].</t>
    </r>
  </si>
  <si>
    <r>
      <rPr>
        <b/>
        <sz val="11"/>
        <color theme="1"/>
        <rFont val="Calibri"/>
        <family val="2"/>
        <scheme val="minor"/>
      </rPr>
      <t>Cotton</t>
    </r>
    <r>
      <rPr>
        <sz val="11"/>
        <color theme="1"/>
        <rFont val="Calibri"/>
        <family val="2"/>
        <scheme val="minor"/>
      </rPr>
      <t xml:space="preserve">: Asics, "Better Cotton Initiative: Responsible Cotton Sourcing", https://corp.asics.com/en/csr/creating_products_service/materials_manufacturing/cotton.
</t>
    </r>
    <r>
      <rPr>
        <b/>
        <sz val="11"/>
        <color theme="1"/>
        <rFont val="Calibri"/>
        <family val="2"/>
        <scheme val="minor"/>
      </rPr>
      <t>Natural rubber</t>
    </r>
    <r>
      <rPr>
        <sz val="11"/>
        <color theme="1"/>
        <rFont val="Calibri"/>
        <family val="2"/>
        <scheme val="minor"/>
      </rPr>
      <t xml:space="preserve">: Asics, "N.C. Rubber," https://corp.asics.com/en/about_asics/institute_of_sport_science/technology/nc-rubber.
</t>
    </r>
    <r>
      <rPr>
        <b/>
        <sz val="11"/>
        <color theme="1"/>
        <rFont val="Calibri"/>
        <family val="2"/>
        <scheme val="minor"/>
      </rPr>
      <t>Wool</t>
    </r>
    <r>
      <rPr>
        <sz val="11"/>
        <color theme="1"/>
        <rFont val="Calibri"/>
        <family val="2"/>
        <scheme val="minor"/>
      </rPr>
      <t xml:space="preserve">: Asics, "Quick Lyte Wool Blend Crew," https://www.asics.com/us/en-us/quick-lyte-wool-blend-crew/p/ANA_ZK3337-9000.html?rrec=true. Accessed 4 November 2020. 
</t>
    </r>
    <r>
      <rPr>
        <b/>
        <sz val="11"/>
        <color theme="1"/>
        <rFont val="Calibri"/>
        <family val="2"/>
        <scheme val="minor"/>
      </rPr>
      <t>Migrant workers</t>
    </r>
    <r>
      <rPr>
        <sz val="11"/>
        <color theme="1"/>
        <rFont val="Calibri"/>
        <family val="2"/>
        <scheme val="minor"/>
      </rPr>
      <t xml:space="preserve">:  Asics, "I Move Me: Sustainability Report 2019", https://assets.asics.com/page_types/4377/files/ASICS%20Sustainability%20Report%202019%20online%20Original_original.pdf?1593140929&amp;_ga=2.76384789.104039962.1593701091-455932504.1590674521, p. 38.
"Asics Corporation Primary Supplier List 2020", https://assets.asics.com/page_types/3838/files/ASICS_Corporation_Primary_Supplier_List_2020_original.pdf?1580456398&amp;_ga=2.169731681.1708809867.1594891412-455932504.1590674521. Accessed 16 July 2020. </t>
    </r>
  </si>
  <si>
    <r>
      <rPr>
        <b/>
        <sz val="11"/>
        <color theme="1"/>
        <rFont val="Calibri"/>
        <family val="2"/>
        <scheme val="minor"/>
      </rPr>
      <t>Cashmere, cotton, silk, viscose, woo</t>
    </r>
    <r>
      <rPr>
        <sz val="11"/>
        <color theme="1"/>
        <rFont val="Calibri"/>
        <family val="2"/>
        <scheme val="minor"/>
      </rPr>
      <t xml:space="preserve">l: Burberry, "Annual Report 2019," https://www.burberryplc.com/content/dam/burberry/corporate/oar/2020/pdf/Burberry_Annual_Report_2019-20.pdf, p. 64, 65, 38, 39. Accessed 12 November 2020. 
</t>
    </r>
    <r>
      <rPr>
        <b/>
        <sz val="11"/>
        <color theme="1"/>
        <rFont val="Calibri"/>
        <family val="2"/>
        <scheme val="minor"/>
      </rPr>
      <t>Natural rubber</t>
    </r>
    <r>
      <rPr>
        <sz val="11"/>
        <color theme="1"/>
        <rFont val="Calibri"/>
        <family val="2"/>
        <scheme val="minor"/>
      </rPr>
      <t xml:space="preserve">: Burberry, "Strap Detail House Check Rain Boots," https://uk.burberry.com/strap-detail-house-check-rubber-rain-boots-p80344051. Accessed 27 April 2021. 
</t>
    </r>
    <r>
      <rPr>
        <b/>
        <sz val="11"/>
        <color theme="1"/>
        <rFont val="Calibri"/>
        <family val="2"/>
        <scheme val="minor"/>
      </rPr>
      <t>Migrant workers</t>
    </r>
    <r>
      <rPr>
        <sz val="11"/>
        <color theme="1"/>
        <rFont val="Calibri"/>
        <family val="2"/>
        <scheme val="minor"/>
      </rPr>
      <t xml:space="preserve">: *Burberry (May 2020), "Burberry Group plc statement," https://uk.burberry.com/legal-cookies/transparency-in-the-supply-chainmodern-slavery-statements/. Accessed 28 September 2020. </t>
    </r>
  </si>
  <si>
    <r>
      <rPr>
        <b/>
        <sz val="11"/>
        <color theme="1"/>
        <rFont val="Calibri"/>
        <family val="2"/>
        <scheme val="minor"/>
      </rPr>
      <t xml:space="preserve">Cashmere: </t>
    </r>
    <r>
      <rPr>
        <sz val="11"/>
        <color theme="1"/>
        <rFont val="Calibri"/>
        <family val="2"/>
        <scheme val="minor"/>
      </rPr>
      <t xml:space="preserve">Canada Goose (undated), "Unisex Cashmere Scarf", https://www.canadagoose.com/cn/en/unisex-cashmere-scarf-5231MH.html. Accessed 9 November 2020.
</t>
    </r>
    <r>
      <rPr>
        <b/>
        <sz val="11"/>
        <color theme="1"/>
        <rFont val="Calibri"/>
        <family val="2"/>
        <scheme val="minor"/>
      </rPr>
      <t>Cotton</t>
    </r>
    <r>
      <rPr>
        <sz val="11"/>
        <color theme="1"/>
        <rFont val="Calibri"/>
        <family val="2"/>
        <scheme val="minor"/>
      </rPr>
      <t xml:space="preserve">: Arctic Tech, https://www.canadagoose.com/il/en_IL/fabric-tech---arctic-tech/fabtech-modal-arctic-tech.html. Accessed 14 Jnauary 2021. Includes 15% cotton.
</t>
    </r>
    <r>
      <rPr>
        <b/>
        <sz val="11"/>
        <color theme="1"/>
        <rFont val="Calibri"/>
        <family val="2"/>
        <scheme val="minor"/>
      </rPr>
      <t xml:space="preserve">Silk: </t>
    </r>
    <r>
      <rPr>
        <sz val="11"/>
        <color theme="1"/>
        <rFont val="Calibri"/>
        <family val="2"/>
        <scheme val="minor"/>
      </rPr>
      <t xml:space="preserve">Canada Goose (undated), "Silk Langford Parka for Opening Ceremony",  https://www.canadagoose.com/cn/en/silk-langford-parka-for-opening-ceremony-2062MOP.html. Accessed 9 November 2020. Materials include silk.
</t>
    </r>
    <r>
      <rPr>
        <b/>
        <sz val="11"/>
        <color theme="1"/>
        <rFont val="Calibri"/>
        <family val="2"/>
        <scheme val="minor"/>
      </rPr>
      <t xml:space="preserve">Wool: </t>
    </r>
    <r>
      <rPr>
        <sz val="11"/>
        <color theme="1"/>
        <rFont val="Calibri"/>
        <family val="2"/>
        <scheme val="minor"/>
      </rPr>
      <t xml:space="preserve">Canada Goose (undated), "Sustainably Sourced", https://www.canadagoose.com/us/en/sustainability/how/sustainably-sourced.html. Accessed 9 November 2020. </t>
    </r>
  </si>
  <si>
    <r>
      <rPr>
        <b/>
        <sz val="11"/>
        <color theme="1"/>
        <rFont val="Calibri"/>
        <family val="2"/>
        <scheme val="minor"/>
      </rPr>
      <t xml:space="preserve">Cashmere: </t>
    </r>
    <r>
      <rPr>
        <sz val="11"/>
        <color theme="1"/>
        <rFont val="Calibri"/>
        <family val="2"/>
        <scheme val="minor"/>
      </rPr>
      <t xml:space="preserve">Capri Holdings (1 September 2020), "News release details. Michael Kors launches your voice matters campaign for 2020 election," 
http://www.capriholdings.com/news-releases/news-releases-details/2020/Michael-Kors-Launches-Your-Voice-Matters-Campaign-For-2020-Election/default.aspx. ("The Michael Kors Collection cashmere intarsia sweater, which retails for $850, states simply, VOTE.")
</t>
    </r>
    <r>
      <rPr>
        <b/>
        <sz val="11"/>
        <color theme="1"/>
        <rFont val="Calibri"/>
        <family val="2"/>
        <scheme val="minor"/>
      </rPr>
      <t>Cotton</t>
    </r>
    <r>
      <rPr>
        <sz val="11"/>
        <color theme="1"/>
        <rFont val="Calibri"/>
        <family val="2"/>
        <scheme val="minor"/>
      </rPr>
      <t xml:space="preserve">: Michael Kors, "Logo Stretch Cotton Face Mask", https://www.michaelkors.co.uk/logo-stretch-cotton-face-mask/_/R-MS100092RA?color=6851. Accessed 27 April 2021.
</t>
    </r>
    <r>
      <rPr>
        <b/>
        <sz val="11"/>
        <color theme="1"/>
        <rFont val="Calibri"/>
        <family val="2"/>
        <scheme val="minor"/>
      </rPr>
      <t>Silk:</t>
    </r>
    <r>
      <rPr>
        <sz val="11"/>
        <color theme="1"/>
        <rFont val="Calibri"/>
        <family val="2"/>
        <scheme val="minor"/>
      </rPr>
      <t xml:space="preserve"> Versace, "Medusa Amplified Silk Print Silk Shirt," https://www.versace.com/gb/en-gb/women/clothing/blouses-tops/medusa-amplified-print-silk-shirt-5b020/A84722-1F01062_5B020.html. Accessed 27 April 2021. 
</t>
    </r>
    <r>
      <rPr>
        <b/>
        <sz val="11"/>
        <color theme="1"/>
        <rFont val="Calibri"/>
        <family val="2"/>
        <scheme val="minor"/>
      </rPr>
      <t>Viscose</t>
    </r>
    <r>
      <rPr>
        <sz val="11"/>
        <color theme="1"/>
        <rFont val="Calibri"/>
        <family val="2"/>
        <scheme val="minor"/>
      </rPr>
      <t xml:space="preserve">: Versace, "Viscose Sable Midi Dress," https://www.versace.com/gb/en-gb/women/clothing/dresses/viscose-sable-midi-dress-a1008/A88462-A233856_A1008.html. Accessed 27 April 2021.
</t>
    </r>
    <r>
      <rPr>
        <b/>
        <sz val="11"/>
        <color theme="1"/>
        <rFont val="Calibri"/>
        <family val="2"/>
        <scheme val="minor"/>
      </rPr>
      <t>Wool</t>
    </r>
    <r>
      <rPr>
        <sz val="11"/>
        <color theme="1"/>
        <rFont val="Calibri"/>
        <family val="2"/>
        <scheme val="minor"/>
      </rPr>
      <t xml:space="preserve">: Versace, "Men's knitwear," https://www.versace.com/gb/en-gb/men/clothing/knitwear/. Accessed 5 April 2021. "Discover men's knitwear in a range of styles and materials - from cashmere to wool." Versace is a brand of Capri Holdings/
</t>
    </r>
    <r>
      <rPr>
        <b/>
        <sz val="11"/>
        <color theme="1"/>
        <rFont val="Calibri"/>
        <family val="2"/>
        <scheme val="minor"/>
      </rPr>
      <t>China</t>
    </r>
    <r>
      <rPr>
        <sz val="11"/>
        <color theme="1"/>
        <rFont val="Calibri"/>
        <family val="2"/>
        <scheme val="minor"/>
      </rPr>
      <t xml:space="preserve">: Capri, "Supply Chain Disclosure", http://www.capriholdings.com/RESPONSIBILITY/supply-chain-disclosure/default.aspx. Accessed 13 August 2020. 
</t>
    </r>
    <r>
      <rPr>
        <b/>
        <sz val="11"/>
        <color theme="1"/>
        <rFont val="Calibri"/>
        <family val="2"/>
        <scheme val="minor"/>
      </rPr>
      <t>Migrant workers:</t>
    </r>
    <r>
      <rPr>
        <sz val="11"/>
        <color theme="1"/>
        <rFont val="Calibri"/>
        <family val="2"/>
        <scheme val="minor"/>
      </rPr>
      <t xml:space="preserve"> Capri, "Supply Chain Disclosure", http://www.capriholdings.com/resources/supply-chain-disclosure/default.aspx. Accessed 13 August 2020. </t>
    </r>
  </si>
  <si>
    <r>
      <rPr>
        <b/>
        <sz val="11"/>
        <color theme="1"/>
        <rFont val="Calibri"/>
        <family val="2"/>
        <scheme val="minor"/>
      </rPr>
      <t>Cotton</t>
    </r>
    <r>
      <rPr>
        <sz val="11"/>
        <color theme="1"/>
        <rFont val="Calibri"/>
        <family val="2"/>
        <scheme val="minor"/>
      </rPr>
      <t xml:space="preserve">: Carter's, "Our Commitment to Social Responsibility," https://www.carters.com/social-responsibility.html. Accessed 13 October 2020. 
</t>
    </r>
    <r>
      <rPr>
        <b/>
        <sz val="11"/>
        <color theme="1"/>
        <rFont val="Calibri"/>
        <family val="2"/>
        <scheme val="minor"/>
      </rPr>
      <t>Viscose</t>
    </r>
    <r>
      <rPr>
        <sz val="11"/>
        <color theme="1"/>
        <rFont val="Calibri"/>
        <family val="2"/>
        <scheme val="minor"/>
      </rPr>
      <t xml:space="preserve">: Carter's, "Floral Viscose Jumpsuit," https://www.carters.com/carters-shop-kid-girl-clothes/V_3I879010.html. Accessed 27 April 2021.
</t>
    </r>
    <r>
      <rPr>
        <b/>
        <sz val="11"/>
        <rFont val="Calibri"/>
        <family val="2"/>
        <scheme val="minor"/>
      </rPr>
      <t>China and Vietnam</t>
    </r>
    <r>
      <rPr>
        <sz val="11"/>
        <rFont val="Calibri"/>
        <family val="2"/>
        <scheme val="minor"/>
      </rPr>
      <t xml:space="preserve">: Carter's, "2019 Annual Report," https://ir.carters.com/static-files/d4717db0-28e1-4f45-9fe5-24a44e7ecf2f, p. 6. Accessed 13 October 2020. 
</t>
    </r>
    <r>
      <rPr>
        <b/>
        <sz val="11"/>
        <rFont val="Calibri"/>
        <family val="2"/>
        <scheme val="minor"/>
      </rPr>
      <t xml:space="preserve">India and Thailand (Below first-tier suppliers) </t>
    </r>
    <r>
      <rPr>
        <sz val="11"/>
        <rFont val="Calibri"/>
        <family val="2"/>
        <scheme val="minor"/>
      </rPr>
      <t xml:space="preserve">: Carter's, "2018 Additional Disclosure," https://www.business-humanrights.org/sites/default/files/2018%20KTC%20AF%20Additional%20disclosure_Carters.pdf, p. 3. 
</t>
    </r>
  </si>
  <si>
    <r>
      <rPr>
        <b/>
        <sz val="11"/>
        <color theme="1"/>
        <rFont val="Calibri"/>
        <family val="2"/>
        <scheme val="minor"/>
      </rPr>
      <t xml:space="preserve">Cotton: </t>
    </r>
    <r>
      <rPr>
        <sz val="11"/>
        <color theme="1"/>
        <rFont val="Calibri"/>
        <family val="2"/>
        <scheme val="minor"/>
      </rPr>
      <t xml:space="preserve">Columbia Sportswear, "Uzbek and Turkmen Cotton - Position Statement," https://cscworkday.blob.core.windows.net/hrforms/Recruiting/Career_Site/Position_Statements/Uzbekistan&amp;Turkmenistan_Cotton_Statement.pdf." Accessed 19 October 2020.
</t>
    </r>
    <r>
      <rPr>
        <b/>
        <sz val="11"/>
        <color theme="1"/>
        <rFont val="Calibri"/>
        <family val="2"/>
        <scheme val="minor"/>
      </rPr>
      <t>Wool</t>
    </r>
    <r>
      <rPr>
        <sz val="11"/>
        <color theme="1"/>
        <rFont val="Calibri"/>
        <family val="2"/>
        <scheme val="minor"/>
      </rPr>
      <t xml:space="preserve">: Columbia Sportswear, "Hike Crew Unisex Sock with Merino Wool Blend Light Weight 1-Pack," https://www.columbiasportswear.co.uk/p/hike-crew-unisex-sock-with-merino-wool-blend-light-weight-1-pack-C156LWU.html. Accessed 9 November 2020. </t>
    </r>
    <r>
      <rPr>
        <b/>
        <sz val="11"/>
        <color theme="1"/>
        <rFont val="Calibri"/>
        <family val="2"/>
        <scheme val="minor"/>
      </rPr>
      <t xml:space="preserve">
China and Vietnam</t>
    </r>
    <r>
      <rPr>
        <sz val="11"/>
        <color theme="1"/>
        <rFont val="Calibri"/>
        <family val="2"/>
        <scheme val="minor"/>
      </rPr>
      <t xml:space="preserve">: Columbia Sportswear (December 2019), "Transparency in Supply Chain Statement," https://cscworkday.blob.core.windows.net/hrforms/Recruiting/Career_Site/Supply_Chain/Transparency_in_Supply_Chain_Statement.pdf, p. 2. 
</t>
    </r>
    <r>
      <rPr>
        <b/>
        <sz val="11"/>
        <color theme="1"/>
        <rFont val="Calibri"/>
        <family val="2"/>
        <scheme val="minor"/>
      </rPr>
      <t>Brazil, India, Thailand</t>
    </r>
    <r>
      <rPr>
        <sz val="11"/>
        <color theme="1"/>
        <rFont val="Calibri"/>
        <family val="2"/>
        <scheme val="minor"/>
      </rPr>
      <t xml:space="preserve">: Columbia Sportswear, "Advancing Measurement, Reporting and Accountability Systems," https://www.columbiasportswearcompany.com/en-us/Corporate-Responsibility/Responsible-Practices/Advancing-Measurement. Accessed 19 October 2020. </t>
    </r>
  </si>
  <si>
    <r>
      <rPr>
        <b/>
        <sz val="11"/>
        <color theme="1"/>
        <rFont val="Calibri"/>
        <family val="2"/>
        <scheme val="minor"/>
      </rPr>
      <t xml:space="preserve">Bamboo, Cashmere, Viscose: </t>
    </r>
    <r>
      <rPr>
        <sz val="11"/>
        <color theme="1"/>
        <rFont val="Calibri"/>
        <family val="2"/>
        <scheme val="minor"/>
      </rPr>
      <t xml:space="preserve">https://knowthechain.org/wp-content/uploads/2020-KTC-Additional-Disclosure_Deckers.xlsx. Accessed 12 March 2021. </t>
    </r>
    <r>
      <rPr>
        <b/>
        <sz val="11"/>
        <color theme="1"/>
        <rFont val="Calibri"/>
        <family val="2"/>
        <scheme val="minor"/>
      </rPr>
      <t xml:space="preserve">
Cotton</t>
    </r>
    <r>
      <rPr>
        <sz val="11"/>
        <color theme="1"/>
        <rFont val="Calibri"/>
        <family val="2"/>
        <scheme val="minor"/>
      </rPr>
      <t xml:space="preserve">: Deckers, "CSR Report 2019", http://www.deckers.com/sites/default/files/images/responsibility/Deckers_CR_Report_2019a1.pdf, p. 5.
</t>
    </r>
    <r>
      <rPr>
        <b/>
        <sz val="11"/>
        <color theme="1"/>
        <rFont val="Calibri"/>
        <family val="2"/>
        <scheme val="minor"/>
      </rPr>
      <t>Natural rubber</t>
    </r>
    <r>
      <rPr>
        <sz val="11"/>
        <color theme="1"/>
        <rFont val="Calibri"/>
        <family val="2"/>
        <scheme val="minor"/>
      </rPr>
      <t xml:space="preserve">: Deckers, “ Corporate Responsibility Report 2019,“ http://www.deckers.com/sites/default/files/images/responsibility/Deckers_CR_Report_2019a1.pdf. Accessed 15 January 2020. 
</t>
    </r>
    <r>
      <rPr>
        <b/>
        <sz val="11"/>
        <color theme="1"/>
        <rFont val="Calibri"/>
        <family val="2"/>
        <scheme val="minor"/>
      </rPr>
      <t>Wool</t>
    </r>
    <r>
      <rPr>
        <sz val="11"/>
        <color theme="1"/>
        <rFont val="Calibri"/>
        <family val="2"/>
        <scheme val="minor"/>
      </rPr>
      <t xml:space="preserve">: Deckers (September 2020), "Ethical Sourcing and Animal Welfare Policy," https://www.deckers.com/sites/default/files/pdf/Ethical%20Sourcing%20and%20Animal%20Welfare%20Policy.pdf, p. 2.  
</t>
    </r>
    <r>
      <rPr>
        <b/>
        <sz val="11"/>
        <color theme="1"/>
        <rFont val="Calibri"/>
        <family val="2"/>
        <scheme val="minor"/>
      </rPr>
      <t>Sourcing countries</t>
    </r>
    <r>
      <rPr>
        <sz val="11"/>
        <color theme="1"/>
        <rFont val="Calibri"/>
        <family val="2"/>
        <scheme val="minor"/>
      </rPr>
      <t>: Deckers, "CSR Report 2019", http://www.deckers.com/sites/default/files/images/responsibility/Deckers_CR_Report_2019a1.pdf, p. 1.
*Deckers (2021), "Additional Disclosure," https://knowthechain.org/wp-content/uploads/2020-KTC-Additional-Disclosure_Deckers.xlsx. Accessed 12 March 2021. 
Note: The company states in its additional disclosure that only 2% of the wool it uses is virgin wool</t>
    </r>
  </si>
  <si>
    <r>
      <rPr>
        <b/>
        <sz val="11"/>
        <color theme="1"/>
        <rFont val="Calibri"/>
        <family val="2"/>
        <scheme val="minor"/>
      </rPr>
      <t>China</t>
    </r>
    <r>
      <rPr>
        <sz val="11"/>
        <color theme="1"/>
        <rFont val="Calibri"/>
        <family val="2"/>
        <scheme val="minor"/>
      </rPr>
      <t xml:space="preserve"> and </t>
    </r>
    <r>
      <rPr>
        <b/>
        <sz val="11"/>
        <color theme="1"/>
        <rFont val="Calibri"/>
        <family val="2"/>
        <scheme val="minor"/>
      </rPr>
      <t>Vietnam</t>
    </r>
    <r>
      <rPr>
        <sz val="11"/>
        <color theme="1"/>
        <rFont val="Calibri"/>
        <family val="2"/>
        <scheme val="minor"/>
      </rPr>
      <t xml:space="preserve">: Dick's, "2019 Annual Report", http://investors.dicks.com/Cache/IRCache/d96bf1b7-9006-8de3-7d6b-9eca42a11748.PDF?O=PDF&amp;T=&amp;Y=&amp;D=&amp;FID=d96bf1b7-9006-8de3-7d6b-9eca42a11748&amp;iid=4193280. Accessed 23 June 2020. 
</t>
    </r>
    <r>
      <rPr>
        <b/>
        <sz val="11"/>
        <rFont val="Calibri"/>
        <family val="2"/>
        <scheme val="minor"/>
      </rPr>
      <t>Cotton</t>
    </r>
    <r>
      <rPr>
        <sz val="11"/>
        <rFont val="Calibri"/>
        <family val="2"/>
        <scheme val="minor"/>
      </rPr>
      <t xml:space="preserve">: Dick's private brand DSG sells cotton based products, such as
Dick's Sporting Goods (undated), "DSG Men's Cotton Fleece Hoodie (Regular and Big &amp; Tall)", https://www.dickssportinggoods.com/p/dsg-mens-cotton-fleece-hoodie-regular-and-big-tall-20qyfmcttnflchdyxdsg/20qyfmcttnflchdyxdsg?color=Mutated%20Camo%20Navy. </t>
    </r>
    <r>
      <rPr>
        <sz val="11"/>
        <color theme="1"/>
        <rFont val="Calibri"/>
        <family val="2"/>
        <scheme val="minor"/>
      </rPr>
      <t xml:space="preserve">Accessed 17 November 2020.
Dick's Sporting Goods (undated), "DSG Women's Core Cotton Jersey Tank Top", https://www.dickssportinggoods.com/p/dsg-womens-core-cotton-jersey-tank-top-19qyfwcrtnkxxxxxxwaa/19qyfwcrtnkxxxxxxwaa.  Accessed 17 November 2020.
</t>
    </r>
    <r>
      <rPr>
        <b/>
        <sz val="11"/>
        <color theme="1"/>
        <rFont val="Calibri"/>
        <family val="2"/>
        <scheme val="minor"/>
      </rPr>
      <t>Wool</t>
    </r>
    <r>
      <rPr>
        <sz val="11"/>
        <color theme="1"/>
        <rFont val="Calibri"/>
        <family val="2"/>
        <scheme val="minor"/>
      </rPr>
      <t xml:space="preserve">: Dick's Sporting Goods, "Field &amp; Stream Merino Hiker Socks - 2 Pack," https://www.dickssportinggoods.com/p/field-stream-merino-hiker-socks-2-pack-15fnsufsmrnhkr2pkapa/15fnsufsmrnhkr2pkapa?color=Blue%2FGrey. Accessed 29 April 2021.
*Dick's (2021), "Additional Disclosure," https://knowthechain.org/wp-content/uploads/2021-Additional-Disclosure-Dicks-Sporting-Goods.pdf, p. 9. Accessed 12 March 2021. </t>
    </r>
  </si>
  <si>
    <r>
      <rPr>
        <b/>
        <sz val="11"/>
        <color theme="1"/>
        <rFont val="Calibri"/>
        <family val="2"/>
        <scheme val="minor"/>
      </rPr>
      <t>Cotton</t>
    </r>
    <r>
      <rPr>
        <sz val="11"/>
        <color theme="1"/>
        <rFont val="Calibri"/>
        <family val="2"/>
        <scheme val="minor"/>
      </rPr>
      <t xml:space="preserve">: Eclat Textile, "2019 CSR Report", http://www.eclat.com.tw/Uploads/article/y6mgZsb4C6F0dwPaz4nbUwpJRfSdcTvu_9pKAKdcTycUAFQw.pdf, p. 64. 
</t>
    </r>
    <r>
      <rPr>
        <b/>
        <sz val="11"/>
        <color theme="1"/>
        <rFont val="Calibri"/>
        <family val="2"/>
        <scheme val="minor"/>
      </rPr>
      <t>Migrant workers</t>
    </r>
    <r>
      <rPr>
        <sz val="11"/>
        <color theme="1"/>
        <rFont val="Calibri"/>
        <family val="2"/>
        <scheme val="minor"/>
      </rPr>
      <t>: Eclat Textile, "2019 CSR Report", http://www.eclat.com.tw/Uploads/article/y6mgZsb4C6F0dwPaz4nbUwpJRfSdcTvu_9pKAKdcTycUAFQw.pdf, p. 34.</t>
    </r>
  </si>
  <si>
    <r>
      <rPr>
        <b/>
        <sz val="11"/>
        <color theme="1"/>
        <rFont val="Calibri"/>
        <family val="2"/>
        <scheme val="minor"/>
      </rPr>
      <t xml:space="preserve">Cashmere: </t>
    </r>
    <r>
      <rPr>
        <sz val="11"/>
        <color theme="1"/>
        <rFont val="Calibri"/>
        <family val="2"/>
        <scheme val="minor"/>
      </rPr>
      <t>Uniqlo, "Women's Cashmere Jumpers," https://www.uniqlo.com/uk/en/women/knitwear/jumpers-cardigans/cashmere-jumpers-cardigans. Accessed 6 November 2020.</t>
    </r>
    <r>
      <rPr>
        <b/>
        <sz val="11"/>
        <color theme="1"/>
        <rFont val="Calibri"/>
        <family val="2"/>
        <scheme val="minor"/>
      </rPr>
      <t xml:space="preserve">
Cotton: </t>
    </r>
    <r>
      <rPr>
        <sz val="11"/>
        <color theme="1"/>
        <rFont val="Calibri"/>
        <family val="2"/>
        <scheme val="minor"/>
      </rPr>
      <t xml:space="preserve">Fast Retailing, "Responsible Procurement," https://www.fastretailing.com/eng/sustainability/products/procurement.html. Accessed 4 September 2020.
</t>
    </r>
    <r>
      <rPr>
        <b/>
        <sz val="11"/>
        <color theme="1"/>
        <rFont val="Calibri"/>
        <family val="2"/>
        <scheme val="minor"/>
      </rPr>
      <t>Silk</t>
    </r>
    <r>
      <rPr>
        <sz val="11"/>
        <color theme="1"/>
        <rFont val="Calibri"/>
        <family val="2"/>
        <scheme val="minor"/>
      </rPr>
      <t xml:space="preserve">: Uniqlo, "Women Carine Silk Long-Sleeve Blouse," https://www.uniqlo.com/us/en/women-carine-silk-long-sleeve-blouse-186860.html. Accessed 6 November 2020. 
</t>
    </r>
    <r>
      <rPr>
        <b/>
        <sz val="11"/>
        <color theme="1"/>
        <rFont val="Calibri"/>
        <family val="2"/>
        <scheme val="minor"/>
      </rPr>
      <t>Viscose</t>
    </r>
    <r>
      <rPr>
        <sz val="11"/>
        <color theme="1"/>
        <rFont val="Calibri"/>
        <family val="2"/>
        <scheme val="minor"/>
      </rPr>
      <t xml:space="preserve">: Uniqlo, "WOMEN Uniqlo U Viscose Blend Knitted Short Sleeve Polo Sweater," https://www.uniqlo.com/my/en/products/E437338-000?colorCode=COL09. Accessed 20 April 2021.
</t>
    </r>
    <r>
      <rPr>
        <b/>
        <sz val="11"/>
        <color theme="1"/>
        <rFont val="Calibri"/>
        <family val="2"/>
        <scheme val="minor"/>
      </rPr>
      <t>Wool</t>
    </r>
    <r>
      <rPr>
        <sz val="11"/>
        <color theme="1"/>
        <rFont val="Calibri"/>
        <family val="2"/>
        <scheme val="minor"/>
      </rPr>
      <t xml:space="preserve">: Uniqlo, "Women's Premium Lambswool Turtleneck Jumper," https://www.uniqlo.com/uk/en/product/women-premium-lambswool-turtleneck-jumper-428862.html?dwvar_428862_color=COL26&amp;dwvar_428862_size=SMA001&amp;cgid=IDw-jumpers-cardigans. Accessed 6 November 2020. </t>
    </r>
    <r>
      <rPr>
        <b/>
        <sz val="11"/>
        <color theme="1"/>
        <rFont val="Calibri"/>
        <family val="2"/>
        <scheme val="minor"/>
      </rPr>
      <t xml:space="preserve">
China, Malaysia, India, Thailand, Vietnam</t>
    </r>
    <r>
      <rPr>
        <sz val="11"/>
        <color theme="1"/>
        <rFont val="Calibri"/>
        <family val="2"/>
        <scheme val="minor"/>
      </rPr>
      <t xml:space="preserve">: *Fast Retailing (31 March 2020), "Fast Retailing Core Sewing Factory List," https://www.fastretailing.com/jp/sustainability/labor/pdf/FRCoreSewingFactoryList.pdf. 
*Fast Retailing, "Partner Factory List," https://www.fastretailing.com/eng/sustainability/labor/list.html. Accessed 4 September 2020.
</t>
    </r>
    <r>
      <rPr>
        <b/>
        <sz val="11"/>
        <color theme="1"/>
        <rFont val="Calibri"/>
        <family val="2"/>
        <scheme val="minor"/>
      </rPr>
      <t>Migrant workers</t>
    </r>
    <r>
      <rPr>
        <sz val="11"/>
        <color theme="1"/>
        <rFont val="Calibri"/>
        <family val="2"/>
        <scheme val="minor"/>
      </rPr>
      <t>: Fast Retailing, "Monitoring and Evaluation of Production Partner Factories," https://www.fastretailing.com/eng/sustainability/labor/partner.html. Accessed 4 September 2020.</t>
    </r>
  </si>
  <si>
    <r>
      <rPr>
        <b/>
        <sz val="11"/>
        <color theme="1"/>
        <rFont val="Calibri"/>
        <family val="2"/>
        <scheme val="minor"/>
      </rPr>
      <t xml:space="preserve">Cotton: </t>
    </r>
    <r>
      <rPr>
        <sz val="11"/>
        <color theme="1"/>
        <rFont val="Calibri"/>
        <family val="2"/>
        <scheme val="minor"/>
      </rPr>
      <t xml:space="preserve">Foot Locker Inc, "Environmental Sustainability," https://investors.footlocker-inc.com/esg/sustainability. Accessed 12 November 2020. </t>
    </r>
    <r>
      <rPr>
        <b/>
        <sz val="11"/>
        <color theme="1"/>
        <rFont val="Calibri"/>
        <family val="2"/>
        <scheme val="minor"/>
      </rPr>
      <t xml:space="preserve">
Sourcing countries</t>
    </r>
    <r>
      <rPr>
        <sz val="11"/>
        <color theme="1"/>
        <rFont val="Calibri"/>
        <family val="2"/>
        <scheme val="minor"/>
      </rPr>
      <t xml:space="preserve">: China, Thailand, Vietnam *Foot Locker Inc., "Worker Dignity," https://investors.footlocker-inc.com/esg/worker-dignity. Accessed 12 November 2020. </t>
    </r>
  </si>
  <si>
    <r>
      <rPr>
        <b/>
        <sz val="11"/>
        <color theme="1"/>
        <rFont val="Calibri"/>
        <family val="2"/>
        <scheme val="minor"/>
      </rPr>
      <t>Cotton</t>
    </r>
    <r>
      <rPr>
        <sz val="11"/>
        <color theme="1"/>
        <rFont val="Calibri"/>
        <family val="2"/>
        <scheme val="minor"/>
      </rPr>
      <t xml:space="preserve">: Gap, "100% Organic Cotton Vintage T-Shirt," https://www.gap.co.uk/gap/100pct-organic-cotton-vintage-t-shirt/000795346.html. Accessed 27 April 2021.
</t>
    </r>
    <r>
      <rPr>
        <b/>
        <sz val="11"/>
        <color theme="1"/>
        <rFont val="Calibri"/>
        <family val="2"/>
        <scheme val="minor"/>
      </rPr>
      <t>Viscose</t>
    </r>
    <r>
      <rPr>
        <sz val="11"/>
        <color theme="1"/>
        <rFont val="Calibri"/>
        <family val="2"/>
        <scheme val="minor"/>
      </rPr>
      <t xml:space="preserve">: e.g. https://www.gap.co.uk/gap/classic-blazer/000417177.html?dwvar_000417177_color=000417177000&amp;dwvar_000417177_fit=regular&amp;cgid=#q=viscose&amp;lang=en_GB&amp;start=8.
</t>
    </r>
    <r>
      <rPr>
        <b/>
        <sz val="11"/>
        <color theme="1"/>
        <rFont val="Calibri"/>
        <family val="2"/>
        <scheme val="minor"/>
      </rPr>
      <t>Wool</t>
    </r>
    <r>
      <rPr>
        <sz val="11"/>
        <color theme="1"/>
        <rFont val="Calibri"/>
        <family val="2"/>
        <scheme val="minor"/>
      </rPr>
      <t xml:space="preserve">: e.g. Gap, "Kids Wool Pea Coat," https://www.gap.co.uk/gap/kids-wool-peacoat/000593430.html. Accessed 27 April 2021.
</t>
    </r>
    <r>
      <rPr>
        <b/>
        <sz val="11"/>
        <color theme="1"/>
        <rFont val="Calibri"/>
        <family val="2"/>
        <scheme val="minor"/>
      </rPr>
      <t>Countries</t>
    </r>
    <r>
      <rPr>
        <sz val="11"/>
        <color theme="1"/>
        <rFont val="Calibri"/>
        <family val="2"/>
        <scheme val="minor"/>
      </rPr>
      <t xml:space="preserve">: Gap (September 2020), "Gap Inc. Factory List," https://www.gapincsustainability.com/sites/default/files/Gap%20Inc%20Factory%20List.pdf. Accessed 30 October 2020.
</t>
    </r>
    <r>
      <rPr>
        <b/>
        <sz val="11"/>
        <color theme="1"/>
        <rFont val="Calibri"/>
        <family val="2"/>
        <scheme val="minor"/>
      </rPr>
      <t>Migrant workers</t>
    </r>
    <r>
      <rPr>
        <sz val="11"/>
        <color theme="1"/>
        <rFont val="Calibri"/>
        <family val="2"/>
        <scheme val="minor"/>
      </rPr>
      <t>: *Gap, "California Transparency in Supply Chains Act and UK Modern Slavery Act statement," https://www.gapinc.com/en-us/policy/uk-modern-slavery-act. Accessed 30 October 2020.</t>
    </r>
  </si>
  <si>
    <r>
      <rPr>
        <b/>
        <sz val="11"/>
        <color theme="1"/>
        <rFont val="Calibri"/>
        <family val="2"/>
        <scheme val="minor"/>
      </rPr>
      <t>Cotton</t>
    </r>
    <r>
      <rPr>
        <sz val="11"/>
        <color theme="1"/>
        <rFont val="Calibri"/>
        <family val="2"/>
        <scheme val="minor"/>
      </rPr>
      <t xml:space="preserve">: *Gildan, "Cotton: Our Commitment," https://www.genuineresponsibility.com/en/priorities/conserving-the-environment/cotton/. Accessed 15 September 2020.
</t>
    </r>
    <r>
      <rPr>
        <b/>
        <sz val="11"/>
        <color theme="1"/>
        <rFont val="Calibri"/>
        <family val="2"/>
        <scheme val="minor"/>
      </rPr>
      <t>China</t>
    </r>
    <r>
      <rPr>
        <sz val="11"/>
        <color theme="1"/>
        <rFont val="Calibri"/>
        <family val="2"/>
        <scheme val="minor"/>
      </rPr>
      <t>:  Gildan, "2019 Genuine Responsibility ESG Report," https://www.genuineresponsibility.com/media/uploads/reports/2019_genuine_responsibility_esg_report-compressed.pdf, p. 74.  Accessed 15 September 2020.</t>
    </r>
  </si>
  <si>
    <r>
      <rPr>
        <b/>
        <sz val="11"/>
        <color theme="1"/>
        <rFont val="Calibri"/>
        <family val="2"/>
        <scheme val="minor"/>
      </rPr>
      <t>Cotton</t>
    </r>
    <r>
      <rPr>
        <sz val="11"/>
        <color theme="1"/>
        <rFont val="Calibri"/>
        <family val="2"/>
        <scheme val="minor"/>
      </rPr>
      <t xml:space="preserve">: Heilan Home, "2019 Annual Report", http://www.hla.com.cn/uploads/20191217/2f559bc6552b3689392e7cf08f0ae2b1.pdf, p. 14.
</t>
    </r>
    <r>
      <rPr>
        <b/>
        <sz val="11"/>
        <color theme="1"/>
        <rFont val="Calibri"/>
        <family val="2"/>
        <scheme val="minor"/>
      </rPr>
      <t>Cashmere</t>
    </r>
    <r>
      <rPr>
        <sz val="11"/>
        <color theme="1"/>
        <rFont val="Calibri"/>
        <family val="2"/>
        <scheme val="minor"/>
      </rPr>
      <t xml:space="preserve">, </t>
    </r>
    <r>
      <rPr>
        <b/>
        <sz val="11"/>
        <color theme="1"/>
        <rFont val="Calibri"/>
        <family val="2"/>
        <scheme val="minor"/>
      </rPr>
      <t>silk and wool</t>
    </r>
    <r>
      <rPr>
        <sz val="11"/>
        <color theme="1"/>
        <rFont val="Calibri"/>
        <family val="2"/>
        <scheme val="minor"/>
      </rPr>
      <t>: "2019 Annual Report", p. 13.</t>
    </r>
  </si>
  <si>
    <r>
      <rPr>
        <b/>
        <sz val="11"/>
        <color theme="1"/>
        <rFont val="Calibri"/>
        <family val="2"/>
        <scheme val="minor"/>
      </rPr>
      <t xml:space="preserve">Bamboo: </t>
    </r>
    <r>
      <rPr>
        <sz val="11"/>
        <color theme="1"/>
        <rFont val="Calibri"/>
        <family val="2"/>
        <scheme val="minor"/>
      </rPr>
      <t>H&amp;M, "Bamboo-blend socks," https://www2.hm.com/en_gb/productpage.0896685002.html. Accessed 22 April 2021.</t>
    </r>
    <r>
      <rPr>
        <b/>
        <sz val="11"/>
        <color theme="1"/>
        <rFont val="Calibri"/>
        <family val="2"/>
        <scheme val="minor"/>
      </rPr>
      <t xml:space="preserve">
Cotton, Viscose, and Wool</t>
    </r>
    <r>
      <rPr>
        <sz val="11"/>
        <color theme="1"/>
        <rFont val="Calibri"/>
        <family val="2"/>
        <scheme val="minor"/>
      </rPr>
      <t xml:space="preserve">: *H&amp;M, "Goals and ambitions," https://hmgroup.com/sustainability/leading-the-change/goals-and-ambitions.html. Accessed 10 November 2020.
*H&amp;M, "Sustainability Performance Report 2019," https://hmgroup.com/content/dam/hmgroup/groupsite/documents/masterlanguage/CSR/reports/2019_Sustainability_report/H%26M%20Group%20Sustainability%20Performance%20Report%202019.pdf, p. 40. Accessed 10 November 2020.
</t>
    </r>
    <r>
      <rPr>
        <b/>
        <sz val="11"/>
        <color theme="1"/>
        <rFont val="Calibri"/>
        <family val="2"/>
        <scheme val="minor"/>
      </rPr>
      <t>Natural rubber</t>
    </r>
    <r>
      <rPr>
        <sz val="11"/>
        <color theme="1"/>
        <rFont val="Calibri"/>
        <family val="2"/>
        <scheme val="minor"/>
      </rPr>
      <t xml:space="preserve">: H&amp;M, "Padded triangle bikini top," https://www2.hm.com/en_gb/productpage.0748236001.html. Accessed 22 April 2021.
</t>
    </r>
    <r>
      <rPr>
        <b/>
        <sz val="11"/>
        <color theme="1"/>
        <rFont val="Calibri"/>
        <family val="2"/>
        <scheme val="minor"/>
      </rPr>
      <t>Silk</t>
    </r>
    <r>
      <rPr>
        <sz val="11"/>
        <color theme="1"/>
        <rFont val="Calibri"/>
        <family val="2"/>
        <scheme val="minor"/>
      </rPr>
      <t xml:space="preserve">: H&amp;M, "Silk Shirt," https://www2.hm.com/en_gb/productpage.0328521006.html. Accessed 22 April 2021.
</t>
    </r>
    <r>
      <rPr>
        <b/>
        <sz val="11"/>
        <color theme="1"/>
        <rFont val="Calibri"/>
        <family val="2"/>
        <scheme val="minor"/>
      </rPr>
      <t>Cashmere</t>
    </r>
    <r>
      <rPr>
        <sz val="11"/>
        <color theme="1"/>
        <rFont val="Calibri"/>
        <family val="2"/>
        <scheme val="minor"/>
      </rPr>
      <t xml:space="preserve">: H&amp;M, "Cashmere Jumper," https://www2.hm.com/en_gb/productpage.0771759012.html?gclid=CjwKCAiAtK79BRAIEiwA4OskBm577mjS9VSka4Wzb1lu2LYC2HBeIXpOII9hrkH2-FkUWEeOFRtmRhoCVbwQAvD_BwE. Accessed 22 April 2021.
</t>
    </r>
    <r>
      <rPr>
        <b/>
        <sz val="11"/>
        <color theme="1"/>
        <rFont val="Calibri"/>
        <family val="2"/>
        <scheme val="minor"/>
      </rPr>
      <t>Ethiopia</t>
    </r>
    <r>
      <rPr>
        <sz val="11"/>
        <color theme="1"/>
        <rFont val="Calibri"/>
        <family val="2"/>
        <scheme val="minor"/>
      </rPr>
      <t xml:space="preserve">: *H&amp;M, "Our presence in Ethiopia," https://hmgroup.com/sustainability/fair-and-equal/wages/Our-presence-in-Ethiopia.html. Accessed 10 November 2020. 
</t>
    </r>
    <r>
      <rPr>
        <b/>
        <sz val="11"/>
        <color theme="1"/>
        <rFont val="Calibri"/>
        <family val="2"/>
        <scheme val="minor"/>
      </rPr>
      <t>China, India, Thailand, Vietnam</t>
    </r>
    <r>
      <rPr>
        <sz val="11"/>
        <color theme="1"/>
        <rFont val="Calibri"/>
        <family val="2"/>
        <scheme val="minor"/>
      </rPr>
      <t xml:space="preserve">: H&amp;M, "Supplier List," https://hmgroup.com/sustainability/leading-the-change/supplier-list.html. Accessed 22 October 2020. 
</t>
    </r>
    <r>
      <rPr>
        <b/>
        <sz val="11"/>
        <color theme="1"/>
        <rFont val="Calibri"/>
        <family val="2"/>
        <scheme val="minor"/>
      </rPr>
      <t>Migrant workers</t>
    </r>
    <r>
      <rPr>
        <sz val="11"/>
        <color theme="1"/>
        <rFont val="Calibri"/>
        <family val="2"/>
        <scheme val="minor"/>
      </rPr>
      <t>: H&amp;M, "Modern slavery statement financial year 2018-2019," https://hmgroup.com/content/dam/hmgroup/groupsite/documents/masterlanguage/CSR/reports/HM_2019_Modern_Slavery_Statement_final.pdf, pp. 10-11. Accessed 10 November 2020.</t>
    </r>
  </si>
  <si>
    <r>
      <rPr>
        <b/>
        <sz val="11"/>
        <color theme="1"/>
        <rFont val="Calibri"/>
        <family val="2"/>
        <scheme val="minor"/>
      </rPr>
      <t xml:space="preserve">Cashmere: </t>
    </r>
    <r>
      <rPr>
        <sz val="11"/>
        <color theme="1"/>
        <rFont val="Calibri"/>
        <family val="2"/>
        <scheme val="minor"/>
      </rPr>
      <t>Hermès, "Scarves and Silk Accessories,"</t>
    </r>
    <r>
      <rPr>
        <b/>
        <sz val="11"/>
        <color theme="1"/>
        <rFont val="Calibri"/>
        <family val="2"/>
        <scheme val="minor"/>
      </rPr>
      <t xml:space="preserve"> </t>
    </r>
    <r>
      <rPr>
        <sz val="11"/>
        <color theme="1"/>
        <rFont val="Calibri"/>
        <family val="2"/>
        <scheme val="minor"/>
      </rPr>
      <t>https://www.hermes.com/uk/en/category/women/scarves-and-silk-accessories/#||Category. Accessed 9 November 2020.</t>
    </r>
    <r>
      <rPr>
        <b/>
        <sz val="11"/>
        <color theme="1"/>
        <rFont val="Calibri"/>
        <family val="2"/>
        <scheme val="minor"/>
      </rPr>
      <t xml:space="preserve">
Cotton, wool, India and Nepal</t>
    </r>
    <r>
      <rPr>
        <sz val="11"/>
        <color theme="1"/>
        <rFont val="Calibri"/>
        <family val="2"/>
        <scheme val="minor"/>
      </rPr>
      <t xml:space="preserve">: Hermès (2019), "2019 Universal Registration Document Including the Annual Financial Report", https://finance.hermes.com/var/finances/storage/original/application/098b0de969efabaace34b1a1c43e2a72.pdf, pp. 22, 23 and 150.
</t>
    </r>
    <r>
      <rPr>
        <b/>
        <sz val="11"/>
        <color theme="1"/>
        <rFont val="Calibri"/>
        <family val="2"/>
        <scheme val="minor"/>
      </rPr>
      <t>Silk</t>
    </r>
    <r>
      <rPr>
        <sz val="11"/>
        <color theme="1"/>
        <rFont val="Calibri"/>
        <family val="2"/>
        <scheme val="minor"/>
      </rPr>
      <t xml:space="preserve">: Hermès, "Les Rubans du Cheval bandana 55," https://www.hermes.com/uk/en/product/les-rubans-du-cheval-bandana-55-H043583Sv06/. Accessed 9 November 2020. 
</t>
    </r>
    <r>
      <rPr>
        <b/>
        <sz val="11"/>
        <color theme="1"/>
        <rFont val="Calibri"/>
        <family val="2"/>
        <scheme val="minor"/>
      </rPr>
      <t>Viscose</t>
    </r>
    <r>
      <rPr>
        <sz val="11"/>
        <color theme="1"/>
        <rFont val="Calibri"/>
        <family val="2"/>
        <scheme val="minor"/>
      </rPr>
      <t>: Vestiare Collective, "Brown Viscose Top," https://us.vestiairecollective.com/women-clothing/tops/hermes/brown-viscose-hermes-top-4745154.shtml. Accessed 22 April 2021.</t>
    </r>
  </si>
  <si>
    <r>
      <rPr>
        <b/>
        <sz val="11"/>
        <color theme="1"/>
        <rFont val="Calibri"/>
        <family val="2"/>
        <scheme val="minor"/>
      </rPr>
      <t>Cashmere</t>
    </r>
    <r>
      <rPr>
        <sz val="11"/>
        <color theme="1"/>
        <rFont val="Calibri"/>
        <family val="2"/>
        <scheme val="minor"/>
      </rPr>
      <t>: Hugo Boss, "Scarf with fringed trim in Italian cashmere," https://www.hugoboss.com/uk/scarf-with-fringed-trim-in-italian-cashmere/hbeu50415017_002.html?cgid=22018. Accessed 22 April 2021.</t>
    </r>
    <r>
      <rPr>
        <b/>
        <sz val="11"/>
        <color theme="1"/>
        <rFont val="Calibri"/>
        <family val="2"/>
        <scheme val="minor"/>
      </rPr>
      <t xml:space="preserve">
Cotton and Wool: </t>
    </r>
    <r>
      <rPr>
        <sz val="11"/>
        <color theme="1"/>
        <rFont val="Calibri"/>
        <family val="2"/>
        <scheme val="minor"/>
      </rPr>
      <t>Hugo Boss, "Ideas for tomorrow,"</t>
    </r>
    <r>
      <rPr>
        <b/>
        <sz val="11"/>
        <color theme="1"/>
        <rFont val="Calibri"/>
        <family val="2"/>
        <scheme val="minor"/>
      </rPr>
      <t xml:space="preserve"> </t>
    </r>
    <r>
      <rPr>
        <sz val="11"/>
        <color theme="1"/>
        <rFont val="Calibri"/>
        <family val="2"/>
        <scheme val="minor"/>
      </rPr>
      <t xml:space="preserve">https://group.hugoboss.com/en/responsibility/products. Accessed 30 September 2020. 
</t>
    </r>
    <r>
      <rPr>
        <b/>
        <sz val="11"/>
        <color theme="1"/>
        <rFont val="Calibri"/>
        <family val="2"/>
        <scheme val="minor"/>
      </rPr>
      <t>Silk and Viscose:</t>
    </r>
    <r>
      <rPr>
        <sz val="11"/>
        <color theme="1"/>
        <rFont val="Calibri"/>
        <family val="2"/>
        <scheme val="minor"/>
      </rPr>
      <t xml:space="preserve"> Hugo Boss, "Slim-fit dinner jacket with silk trim by HUGO," https://www.hugoboss.com/uk/slim-fit-dinner-jacket-with-silk-trim/hbeu50321048_001.html?cgid=22700. Accessed 22 April 2021. 
</t>
    </r>
    <r>
      <rPr>
        <b/>
        <sz val="11"/>
        <color theme="1"/>
        <rFont val="Calibri"/>
        <family val="2"/>
        <scheme val="minor"/>
      </rPr>
      <t>China, India, Thailand, Vietnam</t>
    </r>
    <r>
      <rPr>
        <sz val="11"/>
        <color theme="1"/>
        <rFont val="Calibri"/>
        <family val="2"/>
        <scheme val="minor"/>
      </rPr>
      <t xml:space="preserve">: Hugo Boss, "Suppliers," https://group.hugoboss.com/en/responsibility/partners/suppliers. Accessed 30 September 2020. 
</t>
    </r>
    <r>
      <rPr>
        <b/>
        <sz val="11"/>
        <color theme="1"/>
        <rFont val="Calibri"/>
        <family val="2"/>
        <scheme val="minor"/>
      </rPr>
      <t>Migrant workers</t>
    </r>
    <r>
      <rPr>
        <sz val="11"/>
        <color theme="1"/>
        <rFont val="Calibri"/>
        <family val="2"/>
        <scheme val="minor"/>
      </rPr>
      <t xml:space="preserve">: *Hugo Boss (April 2020), "Sustainability Report 2019," https://group.hugoboss.com/fileadmin/media/pdf/sustainability/sustainability_reports_EN/Sustainability_Report_2019.pdf, p. 14.  </t>
    </r>
  </si>
  <si>
    <r>
      <rPr>
        <b/>
        <sz val="11"/>
        <color theme="1"/>
        <rFont val="Calibri"/>
        <family val="2"/>
        <scheme val="minor"/>
      </rPr>
      <t xml:space="preserve">Cashmere: </t>
    </r>
    <r>
      <rPr>
        <sz val="11"/>
        <color theme="1"/>
        <rFont val="Calibri"/>
        <family val="2"/>
        <scheme val="minor"/>
      </rPr>
      <t xml:space="preserve">Uterque, "Cashmere Sweater," https://www.uterque.com/gb/cashmere-sweater-c1871018p8232807.html. Accessed 22 April 2021. </t>
    </r>
    <r>
      <rPr>
        <b/>
        <sz val="11"/>
        <color theme="1"/>
        <rFont val="Calibri"/>
        <family val="2"/>
        <scheme val="minor"/>
      </rPr>
      <t xml:space="preserve">
Cotton and viscose</t>
    </r>
    <r>
      <rPr>
        <sz val="11"/>
        <color theme="1"/>
        <rFont val="Calibri"/>
        <family val="2"/>
        <scheme val="minor"/>
      </rPr>
      <t xml:space="preserve">: Inditex, "Sustainable Materials," https://www.inditex.com/our-commitment-to-the-environment/closing-the-loop/sustainable-materials. Accessed 7 October 2020.
</t>
    </r>
    <r>
      <rPr>
        <b/>
        <sz val="11"/>
        <color theme="1"/>
        <rFont val="Calibri"/>
        <family val="2"/>
        <scheme val="minor"/>
      </rPr>
      <t>Silk</t>
    </r>
    <r>
      <rPr>
        <sz val="11"/>
        <color theme="1"/>
        <rFont val="Calibri"/>
        <family val="2"/>
        <scheme val="minor"/>
      </rPr>
      <t xml:space="preserve">: Uterque, "Silk Top," https://www.uterque.com/es/en/silk-top-c1390511p7141015.html. Accessed 22 April 2021.
</t>
    </r>
    <r>
      <rPr>
        <b/>
        <sz val="11"/>
        <color theme="1"/>
        <rFont val="Calibri"/>
        <family val="2"/>
        <scheme val="minor"/>
      </rPr>
      <t>Wool:</t>
    </r>
    <r>
      <rPr>
        <sz val="11"/>
        <color theme="1"/>
        <rFont val="Calibri"/>
        <family val="2"/>
        <scheme val="minor"/>
      </rPr>
      <t xml:space="preserve"> Inditex, "Annual Report 2019," http://static.inditex.com/annual_report_2019/pdfs/en/memoria/2019-Inditex-Annual-Report.pdf, p. 84. 
</t>
    </r>
    <r>
      <rPr>
        <b/>
        <sz val="11"/>
        <color theme="1"/>
        <rFont val="Calibri"/>
        <family val="2"/>
        <scheme val="minor"/>
      </rPr>
      <t>Countries</t>
    </r>
    <r>
      <rPr>
        <sz val="11"/>
        <color theme="1"/>
        <rFont val="Calibri"/>
        <family val="2"/>
        <scheme val="minor"/>
      </rPr>
      <t xml:space="preserve">: Inditex, "Traceability," https://www.inditex.com/how-we-do-business/our-model/sourcing/traceability. Accessed 12 March 2021. 
</t>
    </r>
    <r>
      <rPr>
        <b/>
        <sz val="11"/>
        <color theme="1"/>
        <rFont val="Calibri"/>
        <family val="2"/>
        <scheme val="minor"/>
      </rPr>
      <t xml:space="preserve">Migrant workers: </t>
    </r>
    <r>
      <rPr>
        <sz val="11"/>
        <color theme="1"/>
        <rFont val="Calibri"/>
        <family val="2"/>
        <scheme val="minor"/>
      </rPr>
      <t xml:space="preserve">*Inditex (June 2020), "Inditex Group modern slavery, human trafficking and transparency in supply chain statement FY2019," https://www.inditex.com/documents/10279/651860/Inditex_Modern_Slavery_Statement__UK_2019.pdf/13f9b872-46ef-d329-7f78-ce3cb45e40fb, p. 9 </t>
    </r>
  </si>
  <si>
    <r>
      <rPr>
        <b/>
        <sz val="11"/>
        <color theme="1"/>
        <rFont val="Calibri"/>
        <family val="2"/>
        <scheme val="minor"/>
      </rPr>
      <t>Cotton</t>
    </r>
    <r>
      <rPr>
        <sz val="11"/>
        <color theme="1"/>
        <rFont val="Calibri"/>
        <family val="2"/>
        <scheme val="minor"/>
      </rPr>
      <t xml:space="preserve">: JD Sports, "2020 Annual Report", https://files.jdplc.com/pdf/reports/annual-report-and-accounts-2020.pdf, p. 54.
</t>
    </r>
    <r>
      <rPr>
        <b/>
        <sz val="11"/>
        <color theme="1"/>
        <rFont val="Calibri"/>
        <family val="2"/>
        <scheme val="minor"/>
      </rPr>
      <t>Sourcing countries</t>
    </r>
    <r>
      <rPr>
        <sz val="11"/>
        <color theme="1"/>
        <rFont val="Calibri"/>
        <family val="2"/>
        <scheme val="minor"/>
      </rPr>
      <t xml:space="preserve">:  JD Sports (updated 26 March 2020), "Supply Chain", https://www.jdplc.com/world-transparency. Accessed 23 June 2020. 
</t>
    </r>
    <r>
      <rPr>
        <b/>
        <sz val="11"/>
        <color theme="1"/>
        <rFont val="Calibri"/>
        <family val="2"/>
        <scheme val="minor"/>
      </rPr>
      <t>Migrant workers</t>
    </r>
    <r>
      <rPr>
        <sz val="11"/>
        <color theme="1"/>
        <rFont val="Calibri"/>
        <family val="2"/>
        <scheme val="minor"/>
      </rPr>
      <t>: JD Sports, "Modern Slavery Statement 2019", https://files.jdplc.com/pdf/modern-slavery-report.pdf, p. 21.</t>
    </r>
  </si>
  <si>
    <r>
      <rPr>
        <b/>
        <sz val="11"/>
        <color theme="1"/>
        <rFont val="Calibri"/>
        <family val="2"/>
        <scheme val="minor"/>
      </rPr>
      <t>Cotton, rubber, wool</t>
    </r>
    <r>
      <rPr>
        <sz val="11"/>
        <color theme="1"/>
        <rFont val="Calibri"/>
        <family val="2"/>
        <scheme val="minor"/>
      </rPr>
      <t xml:space="preserve">: Kering, "Sustainability Principles," https://keringcorporate.dam.kering.com/m/0cb4a4b5740cf783/original/Sustainability-Principles_EN.pdf, p. 11. Accessed 4 November 2020.
</t>
    </r>
    <r>
      <rPr>
        <b/>
        <sz val="11"/>
        <color theme="1"/>
        <rFont val="Calibri"/>
        <family val="2"/>
        <scheme val="minor"/>
      </rPr>
      <t>Cashmere</t>
    </r>
    <r>
      <rPr>
        <sz val="11"/>
        <color theme="1"/>
        <rFont val="Calibri"/>
        <family val="2"/>
        <scheme val="minor"/>
      </rPr>
      <t xml:space="preserve">: Kering, "Sustainable cashmere project: a "steppe" in the right direction," https://www.kering.com/en/news/sustainable-cashmere-project-a-steppe-in-the-right-direction. Accessed 22 April 2021.
</t>
    </r>
    <r>
      <rPr>
        <b/>
        <sz val="11"/>
        <color theme="1"/>
        <rFont val="Calibri"/>
        <family val="2"/>
        <scheme val="minor"/>
      </rPr>
      <t>Silk</t>
    </r>
    <r>
      <rPr>
        <sz val="11"/>
        <color theme="1"/>
        <rFont val="Calibri"/>
        <family val="2"/>
        <scheme val="minor"/>
      </rPr>
      <t xml:space="preserve">: Kering, "Kering open-sources new suite of industry-leading standards," https://www.kering.com/en/news/kering-open-sources-new-suite-of-industry-leading-standards. Accessed 22 April 2021. 
</t>
    </r>
    <r>
      <rPr>
        <b/>
        <sz val="11"/>
        <color theme="1"/>
        <rFont val="Calibri"/>
        <family val="2"/>
        <scheme val="minor"/>
      </rPr>
      <t>Viscose</t>
    </r>
    <r>
      <rPr>
        <sz val="11"/>
        <color theme="1"/>
        <rFont val="Calibri"/>
        <family val="2"/>
        <scheme val="minor"/>
      </rPr>
      <t xml:space="preserve">: Sourcing Journal, "Kering Backs Blockchain Project Tracing Viscose From Fiber to Fashion," https://sourcingjournal.com/topics/sustainability/fashion-for-good-viscose-traceability-kering-bestseller-blockchain-lenzing-247991/. Accessed 22 April 2021.
</t>
    </r>
    <r>
      <rPr>
        <b/>
        <sz val="11"/>
        <color theme="1"/>
        <rFont val="Calibri"/>
        <family val="2"/>
        <scheme val="minor"/>
      </rPr>
      <t>Countries</t>
    </r>
    <r>
      <rPr>
        <sz val="11"/>
        <color theme="1"/>
        <rFont val="Calibri"/>
        <family val="2"/>
        <scheme val="minor"/>
      </rPr>
      <t>:
*Ref to three silk yarn plants in China plus cotton from Xinjiang: *Kering, "2019 Universal Registration Document," https://keringcorporate.dam.kering.com/m/4727d00d80ab511e/original/2019-Universal-Registration-Document-.pdf, p. 155 and 165. Accessed 6 November 2020. 
*Kering, "Environmental Profit &amp; Loss Map," https://kering-group.opendatasoft.com/pages/epl-map-2019/. Accessed 11 March 2021. 
(Argentina, Brazil, China, Ethiopia, India, Malaysia, Nepal, Thailand and Vietnam are listed for product manufacturing and raw materials)</t>
    </r>
  </si>
  <si>
    <r>
      <rPr>
        <b/>
        <sz val="11"/>
        <color theme="1"/>
        <rFont val="Calibri"/>
        <family val="2"/>
        <scheme val="minor"/>
      </rPr>
      <t xml:space="preserve">Cashmere: </t>
    </r>
    <r>
      <rPr>
        <sz val="11"/>
        <color theme="1"/>
        <rFont val="Calibri"/>
        <family val="2"/>
        <scheme val="minor"/>
      </rPr>
      <t>Kohl's, "Women's Apt. 9® Crewneck Cashmere Pullover," https://www.kohls.com/product/prd-4257832/womens-apt-9-crewneck-cashmere-pullover.jsp?prdPV=30. Accessed 29 April 2021. [Apt. 9 is a Kohl's private brand.]</t>
    </r>
    <r>
      <rPr>
        <b/>
        <sz val="11"/>
        <color theme="1"/>
        <rFont val="Calibri"/>
        <family val="2"/>
        <scheme val="minor"/>
      </rPr>
      <t xml:space="preserve">
Cotton: </t>
    </r>
    <r>
      <rPr>
        <sz val="11"/>
        <color theme="1"/>
        <rFont val="Calibri"/>
        <family val="2"/>
        <scheme val="minor"/>
      </rPr>
      <t xml:space="preserve">Kohl's, "Uzbekistan Cotton," https://corporate.kohls.com/content/dam/kohlscorp/non-press-release-pdfs/2015/Statement_on_Uzbekistan_Cotton1.pdf. Accessed 27 April 2021.
</t>
    </r>
    <r>
      <rPr>
        <b/>
        <sz val="11"/>
        <color theme="1"/>
        <rFont val="Calibri"/>
        <family val="2"/>
        <scheme val="minor"/>
      </rPr>
      <t>Silk</t>
    </r>
    <r>
      <rPr>
        <sz val="11"/>
        <color theme="1"/>
        <rFont val="Calibri"/>
        <family val="2"/>
        <scheme val="minor"/>
      </rPr>
      <t>: Kohl's, "Men's Croft and Barrow Tonal Tie," https://www.kohls.com/product/prd-2516585/croft-barrow-solid-heather-tie-men.jsp?prdPV=2. Accessed 29 April 2021. [Croft and Barrow is a Kohl's private label brand.]</t>
    </r>
    <r>
      <rPr>
        <b/>
        <sz val="11"/>
        <color theme="1"/>
        <rFont val="Calibri"/>
        <family val="2"/>
        <scheme val="minor"/>
      </rPr>
      <t xml:space="preserve">
China, India, Vietnam </t>
    </r>
    <r>
      <rPr>
        <sz val="11"/>
        <color theme="1"/>
        <rFont val="Calibri"/>
        <family val="2"/>
        <scheme val="minor"/>
      </rPr>
      <t>[It states that it has training sessions in these countries]: Kohl's, "2019 CSR Report," https://corporate.kohls.com/content/dam/kohlscorp/corporate-responsibility/landing-page/Kohls-2019-CSR-Report.pdf, p. 52. Accessed 16 October 2020.</t>
    </r>
  </si>
  <si>
    <r>
      <rPr>
        <b/>
        <sz val="11"/>
        <color theme="1"/>
        <rFont val="Calibri"/>
        <family val="2"/>
        <scheme val="minor"/>
      </rPr>
      <t>Cotton</t>
    </r>
    <r>
      <rPr>
        <sz val="11"/>
        <color theme="1"/>
        <rFont val="Calibri"/>
        <family val="2"/>
        <scheme val="minor"/>
      </rPr>
      <t xml:space="preserve">: L Brands, "Commitment and Governance," https://www.lb.com/responsibility/supply-chain/commitment-and-governance. Accessed 1 September 2020.
</t>
    </r>
    <r>
      <rPr>
        <b/>
        <sz val="11"/>
        <color theme="1"/>
        <rFont val="Calibri"/>
        <family val="2"/>
        <scheme val="minor"/>
      </rPr>
      <t>Silk</t>
    </r>
    <r>
      <rPr>
        <sz val="11"/>
        <color theme="1"/>
        <rFont val="Calibri"/>
        <family val="2"/>
        <scheme val="minor"/>
      </rPr>
      <t xml:space="preserve">: Victoria's Secret, "Silk Long PJ Set," https://www.victoriassecret.com/us/vs/sleepwear-and-lingerie-catalog/victoria-s-secret-silk-long-pj-set-1116080100?brand=vs&amp;collectionId=685a2138-37ad-4d0a-b02f-64256faf28a3&amp;limit=180&amp;productId=13bc7d12-25bc-4d44-8b74-50865d7a9732&amp;stackId=602b3d92-8bab-444d-818f-8e292be86283. Accessed 6 November 2020. 
supplier factories in </t>
    </r>
    <r>
      <rPr>
        <b/>
        <sz val="11"/>
        <color theme="1"/>
        <rFont val="Calibri"/>
        <family val="2"/>
        <scheme val="minor"/>
      </rPr>
      <t>China</t>
    </r>
    <r>
      <rPr>
        <sz val="11"/>
        <color theme="1"/>
        <rFont val="Calibri"/>
        <family val="2"/>
        <scheme val="minor"/>
      </rPr>
      <t xml:space="preserve"> and</t>
    </r>
    <r>
      <rPr>
        <b/>
        <sz val="11"/>
        <color theme="1"/>
        <rFont val="Calibri"/>
        <family val="2"/>
        <scheme val="minor"/>
      </rPr>
      <t xml:space="preserve"> India</t>
    </r>
    <r>
      <rPr>
        <sz val="11"/>
        <color theme="1"/>
        <rFont val="Calibri"/>
        <family val="2"/>
        <scheme val="minor"/>
      </rPr>
      <t xml:space="preserve">: L Brands, "Clover Group International," https://www.lb.com/responsibility/supply-chain/featured-partnerships/clover-group-improving-womens-health. Accessed 1 September 2020.
</t>
    </r>
    <r>
      <rPr>
        <b/>
        <sz val="11"/>
        <color theme="1"/>
        <rFont val="Calibri"/>
        <family val="2"/>
        <scheme val="minor"/>
      </rPr>
      <t>Malaysia, Thailand, Vietnam</t>
    </r>
    <r>
      <rPr>
        <sz val="11"/>
        <color theme="1"/>
        <rFont val="Calibri"/>
        <family val="2"/>
        <scheme val="minor"/>
      </rPr>
      <t xml:space="preserve">: L Brands, "Factory List," https://www.lb.com/binaries/content/assets/pdfs/responsibility/supply-chain/factory-list-for-website_tier-1-la_dd-2020.08.27.pdf. Accessed 1 September 2020.
</t>
    </r>
    <r>
      <rPr>
        <b/>
        <sz val="11"/>
        <color theme="1"/>
        <rFont val="Calibri"/>
        <family val="2"/>
        <scheme val="minor"/>
      </rPr>
      <t>Migrant workers</t>
    </r>
    <r>
      <rPr>
        <sz val="11"/>
        <color theme="1"/>
        <rFont val="Calibri"/>
        <family val="2"/>
        <scheme val="minor"/>
      </rPr>
      <t xml:space="preserve">: It discloses that it has a foreign migrant worker policy: L Brands, "Commitment and Governance," https://www.lb.com/responsibility/supply-chain/commitment-and-governance. Accessed 1 September 2020. </t>
    </r>
  </si>
  <si>
    <r>
      <rPr>
        <b/>
        <sz val="11"/>
        <color theme="1"/>
        <rFont val="Calibri"/>
        <family val="2"/>
        <scheme val="minor"/>
      </rPr>
      <t>Cotton</t>
    </r>
    <r>
      <rPr>
        <sz val="11"/>
        <color theme="1"/>
        <rFont val="Calibri"/>
        <family val="2"/>
        <scheme val="minor"/>
      </rPr>
      <t xml:space="preserve">: Levi Strauss (2019), "Annual Report", https://s23.q4cdn.com/172692177/files/doc_financials/2019/q4/368cd1ba-91b2-4f9e-80e9-d7d9879883fc.pdf, p. 8.
</t>
    </r>
    <r>
      <rPr>
        <b/>
        <sz val="11"/>
        <color theme="1"/>
        <rFont val="Calibri"/>
        <family val="2"/>
        <scheme val="minor"/>
      </rPr>
      <t>Viscose</t>
    </r>
    <r>
      <rPr>
        <sz val="11"/>
        <color theme="1"/>
        <rFont val="Calibri"/>
        <family val="2"/>
        <scheme val="minor"/>
      </rPr>
      <t xml:space="preserve">: Levi Strauss, "2019 Sustainability Review", https://www.levistrauss.com/wp-content/uploads/2020/07/LSCo.-2019-Sustainability-Review.pdf, p. 8. 
</t>
    </r>
    <r>
      <rPr>
        <b/>
        <sz val="11"/>
        <color theme="1"/>
        <rFont val="Calibri"/>
        <family val="2"/>
        <scheme val="minor"/>
      </rPr>
      <t>Woo</t>
    </r>
    <r>
      <rPr>
        <sz val="11"/>
        <color theme="1"/>
        <rFont val="Calibri"/>
        <family val="2"/>
        <scheme val="minor"/>
      </rPr>
      <t xml:space="preserve">l: Levi Strauss (2019), "Annual Report", https://s23.q4cdn.com/172692177/files/doc_financials/2019/q4/368cd1ba-91b2-4f9e-80e9-d7d9879883fc.pdf, p. 8.
</t>
    </r>
    <r>
      <rPr>
        <b/>
        <sz val="11"/>
        <color theme="1"/>
        <rFont val="Calibri"/>
        <family val="2"/>
        <scheme val="minor"/>
      </rPr>
      <t>Sourcing countries</t>
    </r>
    <r>
      <rPr>
        <sz val="11"/>
        <color theme="1"/>
        <rFont val="Calibri"/>
        <family val="2"/>
        <scheme val="minor"/>
      </rPr>
      <t xml:space="preserve">: Levi Strauss (November 2019), "Factory and Mill List", https://www.levistrauss.com/wp-content/uploads/2020/03/Levi-Strauss-Co-Factory-Mill-List-November-2019.pdf.
</t>
    </r>
    <r>
      <rPr>
        <b/>
        <sz val="11"/>
        <color theme="1"/>
        <rFont val="Calibri"/>
        <family val="2"/>
        <scheme val="minor"/>
      </rPr>
      <t>Migrant workers</t>
    </r>
    <r>
      <rPr>
        <sz val="11"/>
        <color theme="1"/>
        <rFont val="Calibri"/>
        <family val="2"/>
        <scheme val="minor"/>
      </rPr>
      <t>: Levi Strauss (February 2019), "Labor Standards - Terms of Engagement", https://www.levistrauss.com/wp-content/uploads/2019/02/TOE_Feb2019.pdf, p. 45.</t>
    </r>
  </si>
  <si>
    <r>
      <rPr>
        <b/>
        <sz val="11"/>
        <color theme="1"/>
        <rFont val="Calibri"/>
        <family val="2"/>
        <scheme val="minor"/>
      </rPr>
      <t>Cotton</t>
    </r>
    <r>
      <rPr>
        <sz val="11"/>
        <color theme="1"/>
        <rFont val="Calibri"/>
        <family val="2"/>
        <scheme val="minor"/>
      </rPr>
      <t xml:space="preserve">: Li Ning (undated), "Hànzì - white", https://li-ning.eu/products/1000-li-ning/1980--hanzigrave---white/. Accessed 10 Nov 2020. 
</t>
    </r>
    <r>
      <rPr>
        <b/>
        <sz val="11"/>
        <color theme="1"/>
        <rFont val="Calibri"/>
        <family val="2"/>
        <scheme val="minor"/>
      </rPr>
      <t>Viscose</t>
    </r>
    <r>
      <rPr>
        <sz val="11"/>
        <color theme="1"/>
        <rFont val="Calibri"/>
        <family val="2"/>
        <scheme val="minor"/>
      </rPr>
      <t xml:space="preserve">: Ali-Express, "Li-Ning Women Training T-Shirt AT DRY Regular Fit 65%Polyester 35%Viscose Cool Shell LiNing Sport Breathable Tee ATSQ048," https://www.aliexpress.com/item/1005001639664911.html?spm=a2g0o.productlist.0.0.4d51357404huOm&amp;algo_pvid=bf7c62cb-95b3-4ada-8d0a-65008ba5fb2f&amp;algo_expid=bf7c62cb-95b3-4ada-8d0a-65008ba5fb2f-0&amp;btsid=2100bddb16197081131492622ed172&amp;ws_ab_test=searchweb0_0,searchweb201602_,searchweb201603_. Accessed 29 April 2021. 
</t>
    </r>
    <r>
      <rPr>
        <b/>
        <sz val="11"/>
        <color theme="1"/>
        <rFont val="Calibri"/>
        <family val="2"/>
        <scheme val="minor"/>
      </rPr>
      <t>China</t>
    </r>
    <r>
      <rPr>
        <sz val="11"/>
        <color theme="1"/>
        <rFont val="Calibri"/>
        <family val="2"/>
        <scheme val="minor"/>
      </rPr>
      <t>: Li Ning (2019), "Annual Report", https://doc.irasia.com/listco/hk/lining/annual/ar228227-e02331.pdf, p. 11.</t>
    </r>
  </si>
  <si>
    <r>
      <rPr>
        <b/>
        <sz val="11"/>
        <color theme="1"/>
        <rFont val="Calibri"/>
        <family val="2"/>
        <scheme val="minor"/>
      </rPr>
      <t>Cotton</t>
    </r>
    <r>
      <rPr>
        <sz val="11"/>
        <color theme="1"/>
        <rFont val="Calibri"/>
        <family val="2"/>
        <scheme val="minor"/>
      </rPr>
      <t xml:space="preserve">: Lojas Renner, "Annual Report 2019", https://api.mziq.com/mzfilemanager/v2/d/13154776-9416-4fce-8c46-3e54d45b03a3/18ee5ba1-471f-a8b3-32f0-8d42b7057919?origin=1, p. 57.
</t>
    </r>
    <r>
      <rPr>
        <b/>
        <sz val="11"/>
        <color theme="1"/>
        <rFont val="Calibri"/>
        <family val="2"/>
        <scheme val="minor"/>
      </rPr>
      <t>Viscose</t>
    </r>
    <r>
      <rPr>
        <sz val="11"/>
        <color theme="1"/>
        <rFont val="Calibri"/>
        <family val="2"/>
        <scheme val="minor"/>
      </rPr>
      <t xml:space="preserve">: Lojas Renner, "Annual Report 2019", https://api.mziq.com/mzfilemanager/v2/d/13154776-9416-4fce-8c46-3e54d45b03a3/18ee5ba1-471f-a8b3-32f0-8d42b7057919?origin=1, p. 88. 
</t>
    </r>
    <r>
      <rPr>
        <b/>
        <sz val="11"/>
        <color theme="1"/>
        <rFont val="Calibri"/>
        <family val="2"/>
        <scheme val="minor"/>
      </rPr>
      <t>Sourcing countries</t>
    </r>
    <r>
      <rPr>
        <sz val="11"/>
        <color theme="1"/>
        <rFont val="Calibri"/>
        <family val="2"/>
        <scheme val="minor"/>
      </rPr>
      <t>: Lojas Renner, "Annual Report 2019", https://api.mziq.com/mzfilemanager/v2/d/13154776-9416-4fce-8c46-3e54d45b03a3/18ee5ba1-471f-a8b3-32f0-8d42b7057919?origin=1, p. 35.</t>
    </r>
  </si>
  <si>
    <r>
      <rPr>
        <b/>
        <sz val="11"/>
        <color theme="1"/>
        <rFont val="Calibri"/>
        <family val="2"/>
        <scheme val="minor"/>
      </rPr>
      <t xml:space="preserve">Cashmere: </t>
    </r>
    <r>
      <rPr>
        <sz val="11"/>
        <color theme="1"/>
        <rFont val="Calibri"/>
        <family val="2"/>
        <scheme val="minor"/>
      </rPr>
      <t>LPP, "Standpoint of LPP on Cashmere Blend Products," https://www.lppsa.com/en/informacje-prasowe/standpoint-of-lpp-on-cashmere-blend-products. Accessed 22 April 2021.</t>
    </r>
    <r>
      <rPr>
        <b/>
        <sz val="11"/>
        <color theme="1"/>
        <rFont val="Calibri"/>
        <family val="2"/>
        <scheme val="minor"/>
      </rPr>
      <t xml:space="preserve">
Cotton</t>
    </r>
    <r>
      <rPr>
        <sz val="11"/>
        <color theme="1"/>
        <rFont val="Calibri"/>
        <family val="2"/>
        <scheme val="minor"/>
      </rPr>
      <t xml:space="preserve">: LPP (March 2019), "LPP Integrated Report for 2018", https://www.lppsa.com/wp-content/uploads/2018/02/LPP-raport2018-online-EN.pdf, p. 56.
</t>
    </r>
    <r>
      <rPr>
        <b/>
        <sz val="11"/>
        <color theme="1"/>
        <rFont val="Calibri"/>
        <family val="2"/>
        <scheme val="minor"/>
      </rPr>
      <t>Silk and wool</t>
    </r>
    <r>
      <rPr>
        <sz val="11"/>
        <color theme="1"/>
        <rFont val="Calibri"/>
        <family val="2"/>
        <scheme val="minor"/>
      </rPr>
      <t xml:space="preserve">: LPP, "The Environment," https://www.lppsa.com/en/sustainable-development/environment. Accessed 10 November 2020.
</t>
    </r>
    <r>
      <rPr>
        <b/>
        <sz val="11"/>
        <color theme="1"/>
        <rFont val="Calibri"/>
        <family val="2"/>
        <scheme val="minor"/>
      </rPr>
      <t>Viscose</t>
    </r>
    <r>
      <rPr>
        <sz val="11"/>
        <color theme="1"/>
        <rFont val="Calibri"/>
        <family val="2"/>
        <scheme val="minor"/>
      </rPr>
      <t xml:space="preserve">: LPP, "RESERVED URBAN CRAFT. BACK TO THE ROOTS," https://www.lppsa.com/en/informacje-prasowe/reserved-urban-craft-back-to-the-roots. Accessed 22 April 2021.
</t>
    </r>
    <r>
      <rPr>
        <b/>
        <sz val="11"/>
        <color theme="1"/>
        <rFont val="Calibri"/>
        <family val="2"/>
        <scheme val="minor"/>
      </rPr>
      <t>China, India, Vietnam</t>
    </r>
    <r>
      <rPr>
        <sz val="11"/>
        <color theme="1"/>
        <rFont val="Calibri"/>
        <family val="2"/>
        <scheme val="minor"/>
      </rPr>
      <t xml:space="preserve">: "LPP Integrated Report for 2018", p. 49.
</t>
    </r>
  </si>
  <si>
    <r>
      <t xml:space="preserve">*Lululemon (May 2020), "Lululemon Supplier List," https://pnimages.lululemon.com/content/dam/lululemon/www-images/Footer/Sustainability/lululemon-Supplier-List-Final-5-14-20.pdf. Accessed 16 October 2020.
</t>
    </r>
    <r>
      <rPr>
        <b/>
        <sz val="11"/>
        <color theme="1"/>
        <rFont val="Calibri"/>
        <family val="2"/>
        <scheme val="minor"/>
      </rPr>
      <t>Cashmere and viscose</t>
    </r>
    <r>
      <rPr>
        <sz val="11"/>
        <color theme="1"/>
        <rFont val="Calibri"/>
        <family val="2"/>
        <scheme val="minor"/>
      </rPr>
      <t xml:space="preserve">: Lululemon, "Forward Flow Poncho," https://www.lululemon.co.uk/en-gb/p/forward-flow-poncho/prod9370136.html. Accessed 27 April 2021.
</t>
    </r>
    <r>
      <rPr>
        <b/>
        <sz val="11"/>
        <color theme="1"/>
        <rFont val="Calibri"/>
        <family val="2"/>
        <scheme val="minor"/>
      </rPr>
      <t>Silk</t>
    </r>
    <r>
      <rPr>
        <sz val="11"/>
        <color theme="1"/>
        <rFont val="Calibri"/>
        <family val="2"/>
        <scheme val="minor"/>
      </rPr>
      <t xml:space="preserve">: Lulemon, "Keep it cozy dress," https://www.lululemon.co.uk/en-gb/p/keep-it-cozy-dress/prod9960712.html. Accessed 27 April 2021. 
</t>
    </r>
    <r>
      <rPr>
        <b/>
        <sz val="11"/>
        <color theme="1"/>
        <rFont val="Calibri"/>
        <family val="2"/>
        <scheme val="minor"/>
      </rPr>
      <t>Cotton, rubber, wool</t>
    </r>
    <r>
      <rPr>
        <sz val="11"/>
        <color theme="1"/>
        <rFont val="Calibri"/>
        <family val="2"/>
        <scheme val="minor"/>
      </rPr>
      <t xml:space="preserve">: *Lululemon (June 2020), "KnowTheChain Apparel &amp; Footwear Benchmark: Engagement Questions," https://pnimages.lululemon.com/content/dam/lululemon/www-images/Footer/Sustainability/lululemon_KnowTheChain_Disclosure_2020_June_Update.pdf, p. 14. Accessed 19 October 2020. </t>
    </r>
  </si>
  <si>
    <r>
      <rPr>
        <b/>
        <sz val="11"/>
        <color theme="1"/>
        <rFont val="Calibri"/>
        <family val="2"/>
        <scheme val="minor"/>
      </rPr>
      <t>Cotton</t>
    </r>
    <r>
      <rPr>
        <sz val="11"/>
        <color theme="1"/>
        <rFont val="Calibri"/>
        <family val="2"/>
        <scheme val="minor"/>
      </rPr>
      <t xml:space="preserve">: LVMH (2019), "2019 Annual Report", https://hosting.fluidbook.com/LVMH/2019interactiveannualreport/en/data/LVMH_RA_GB_2019.pdf, pp. 34, 35, 36 and 113. - </t>
    </r>
    <r>
      <rPr>
        <b/>
        <sz val="11"/>
        <color theme="1"/>
        <rFont val="Calibri"/>
        <family val="2"/>
        <scheme val="minor"/>
      </rPr>
      <t>wool</t>
    </r>
    <r>
      <rPr>
        <sz val="11"/>
        <color theme="1"/>
        <rFont val="Calibri"/>
        <family val="2"/>
        <scheme val="minor"/>
      </rPr>
      <t xml:space="preserve">, p. 43, </t>
    </r>
    <r>
      <rPr>
        <b/>
        <sz val="11"/>
        <color theme="1"/>
        <rFont val="Calibri"/>
        <family val="2"/>
        <scheme val="minor"/>
      </rPr>
      <t>cashmere</t>
    </r>
    <r>
      <rPr>
        <sz val="11"/>
        <color theme="1"/>
        <rFont val="Calibri"/>
        <family val="2"/>
        <scheme val="minor"/>
      </rPr>
      <t xml:space="preserve"> p. 102, </t>
    </r>
    <r>
      <rPr>
        <b/>
        <sz val="11"/>
        <color theme="1"/>
        <rFont val="Calibri"/>
        <family val="2"/>
        <scheme val="minor"/>
      </rPr>
      <t>silk</t>
    </r>
    <r>
      <rPr>
        <sz val="11"/>
        <color theme="1"/>
        <rFont val="Calibri"/>
        <family val="2"/>
        <scheme val="minor"/>
      </rPr>
      <t xml:space="preserve">, p. 112. 
</t>
    </r>
    <r>
      <rPr>
        <b/>
        <sz val="11"/>
        <color theme="1"/>
        <rFont val="Calibri"/>
        <family val="2"/>
        <scheme val="minor"/>
      </rPr>
      <t>Natural rubber</t>
    </r>
    <r>
      <rPr>
        <sz val="11"/>
        <color theme="1"/>
        <rFont val="Calibri"/>
        <family val="2"/>
        <scheme val="minor"/>
      </rPr>
      <t xml:space="preserve">: LVMH, "How to build a watchmaking icon in a decade," https://www.lvmh.com/talents/immersion/case-studies/how-to-build-a-watchmaking-icon-in-a-decade/. Accessed 23 April 2021.
</t>
    </r>
    <r>
      <rPr>
        <b/>
        <sz val="11"/>
        <color theme="1"/>
        <rFont val="Calibri"/>
        <family val="2"/>
        <scheme val="minor"/>
      </rPr>
      <t>Viscose</t>
    </r>
    <r>
      <rPr>
        <sz val="11"/>
        <color theme="1"/>
        <rFont val="Calibri"/>
        <family val="2"/>
        <scheme val="minor"/>
      </rPr>
      <t xml:space="preserve">: LVMH, "2019 Environmental Responsibility Report," https://r.lvmh-static.com/uploads/2020/06/lvmh_ra_responsabilite-environnementale_2019_en.pdf, p. 86. Accesed 22 April 2021.
</t>
    </r>
    <r>
      <rPr>
        <b/>
        <sz val="11"/>
        <color theme="1"/>
        <rFont val="Calibri"/>
        <family val="2"/>
        <scheme val="minor"/>
      </rPr>
      <t>Migrant workers ("undocumented workers")</t>
    </r>
    <r>
      <rPr>
        <sz val="11"/>
        <color theme="1"/>
        <rFont val="Calibri"/>
        <family val="2"/>
        <scheme val="minor"/>
      </rPr>
      <t>: Thomson Reuters Foundation (18 November 2019), "Italian police uncover Naples sweatshop linked to luxury groups", https://news.trust.org/item/20191119091035-cbk9a/. 
Other sourcing countries with documented labor abuses in the apparel sector include Italy and Romania. 
Manufacturing of footwear and ready-to-wear takes place in Italy. Louis Vuitton, "Where are Louis Vuitton products manufactured?," https://uk.louisvuitton.com/eng-gb/recommendations/where-are-louis-vuitton-products-manufactured. Accessed 25 May 2020.
Romania: The Guardian (17 June 2017), "Revealed: the Romanian site where Louis Vuitton makes its Italian shoes," https://www.theguardian.com/business/2017/jun/17/revealed-the-romanian-site-where-louis-vuitton-makes-its-italian-shoes.</t>
    </r>
  </si>
  <si>
    <r>
      <rPr>
        <b/>
        <sz val="11"/>
        <color theme="1"/>
        <rFont val="Calibri"/>
        <family val="2"/>
        <scheme val="minor"/>
      </rPr>
      <t>Cashmere:</t>
    </r>
    <r>
      <rPr>
        <sz val="11"/>
        <color theme="1"/>
        <rFont val="Calibri"/>
        <family val="2"/>
        <scheme val="minor"/>
      </rPr>
      <t xml:space="preserve"> Macy's (undated), "Charter Club Crew-Neck Cashmere Sweater", https://www.macys.com/shop/product/charter-club-crew-neck-cashmere-sweater-regular-petite-sizes-created-for-macys?ID=8492442&amp;CategoryID=93142&amp;swatchColor=Chantilly%20Pink. Accessed 11 November 2020.  [Charter Club is a Macy's private brand.]
</t>
    </r>
    <r>
      <rPr>
        <b/>
        <sz val="11"/>
        <color theme="1"/>
        <rFont val="Calibri"/>
        <family val="2"/>
        <scheme val="minor"/>
      </rPr>
      <t>Cotton</t>
    </r>
    <r>
      <rPr>
        <sz val="11"/>
        <color theme="1"/>
        <rFont val="Calibri"/>
        <family val="2"/>
        <scheme val="minor"/>
      </rPr>
      <t xml:space="preserve">: Macy's, "2018 Sustainability Report", https://content-az.equisolve.net/_5e43b80de070913581cb00433b3a8a57/macysinc/db/446/5696/pdf/Macy%27s+2018+Sustainability+Report.pdf, p. 11.
</t>
    </r>
    <r>
      <rPr>
        <b/>
        <sz val="11"/>
        <color theme="1"/>
        <rFont val="Calibri"/>
        <family val="2"/>
        <scheme val="minor"/>
      </rPr>
      <t>Silk</t>
    </r>
    <r>
      <rPr>
        <sz val="11"/>
        <color theme="1"/>
        <rFont val="Calibri"/>
        <family val="2"/>
        <scheme val="minor"/>
      </rPr>
      <t xml:space="preserve">: Macy's, "Alfani Men's Dot Geo Silk Pocket Square, Created for Macy's", https://www.macys.com/shop/product/alfani-mens-dot-geo-silk-pocket-square-created-for-macys?ID=11570989&amp;CategoryID=53239&amp;swatchColor=Burgundy. Accessed 27 April 2021. [Alfani is a Macy's private brand]
</t>
    </r>
    <r>
      <rPr>
        <b/>
        <sz val="11"/>
        <color theme="1"/>
        <rFont val="Calibri"/>
        <family val="2"/>
        <scheme val="minor"/>
      </rPr>
      <t>Wool</t>
    </r>
    <r>
      <rPr>
        <sz val="11"/>
        <color theme="1"/>
        <rFont val="Calibri"/>
        <family val="2"/>
        <scheme val="minor"/>
      </rPr>
      <t xml:space="preserve">: Macy's (undated), "Bar III Men's Slim-Fit Active Stretch Wool Suit Pants, Created for Macy's", https://www.macys.com/shop/product/bar-iii-mens-slim-fit-active-stretch-wool-suit-pants-created-for-macys?ID=4926972&amp;tdp=cm_app~zMCOM-NAVAPP~xcm_zone~zPDP_ZONE_A~xcm_choiceId~zcidM05MOB-1a31e83d-6c3e-4b83-a8dc-5a540a551298%40HB2%40Customers%2Balso%2Bshopped%2417788%244926972~xcm_pos~zPos1~xcm_srcCatID~z89. Accessed 27 April 2021. [Bar III is a Macy's private brand]
</t>
    </r>
    <r>
      <rPr>
        <b/>
        <sz val="11"/>
        <color theme="1"/>
        <rFont val="Calibri"/>
        <family val="2"/>
        <scheme val="minor"/>
      </rPr>
      <t>Sourcing countries</t>
    </r>
    <r>
      <rPr>
        <sz val="11"/>
        <color theme="1"/>
        <rFont val="Calibri"/>
        <family val="2"/>
        <scheme val="minor"/>
      </rPr>
      <t>: Macy's, "2018 Sustainability Report", https://content-az.equisolve.net/_5e43b80de070913581cb00433b3a8a57/macysinc/db/446/5696/pdf/Macy%27s+2018+Sustainability+Report.pdf, p. 13.</t>
    </r>
  </si>
  <si>
    <r>
      <rPr>
        <b/>
        <sz val="11"/>
        <color theme="1"/>
        <rFont val="Calibri"/>
        <family val="2"/>
        <scheme val="minor"/>
      </rPr>
      <t xml:space="preserve">Cashmere: </t>
    </r>
    <r>
      <rPr>
        <sz val="11"/>
        <color theme="1"/>
        <rFont val="Calibri"/>
        <family val="2"/>
        <scheme val="minor"/>
      </rPr>
      <t>Marks and Spencer, "Pure Cashmere V-Neck Relaxed Jumper," https://www.marksandspencer.com/pure-cashmere-relaxed-v-neck-jumper/p/clp60276087?color=BUBBLEGUMPINK&amp;prevPage=srp. Accessed 22 April 2021.</t>
    </r>
    <r>
      <rPr>
        <b/>
        <sz val="11"/>
        <color theme="1"/>
        <rFont val="Calibri"/>
        <family val="2"/>
        <scheme val="minor"/>
      </rPr>
      <t xml:space="preserve">
Cotton (from Brazil, China, India and "Africa")</t>
    </r>
    <r>
      <rPr>
        <sz val="11"/>
        <color theme="1"/>
        <rFont val="Calibri"/>
        <family val="2"/>
        <scheme val="minor"/>
      </rPr>
      <t xml:space="preserve">: M&amp;S, "Cotton", https://corporate.marksandspencer.com/sustainability/clothing-and-home/product-standards/raw-materials-commodities/cotton. Accessed 22 April 2020.
</t>
    </r>
    <r>
      <rPr>
        <b/>
        <sz val="11"/>
        <color theme="1"/>
        <rFont val="Calibri"/>
        <family val="2"/>
        <scheme val="minor"/>
      </rPr>
      <t>Silk</t>
    </r>
    <r>
      <rPr>
        <sz val="11"/>
        <color theme="1"/>
        <rFont val="Calibri"/>
        <family val="2"/>
        <scheme val="minor"/>
      </rPr>
      <t xml:space="preserve">: M&amp;S, "Pure Silk Long Sleeve Shirt," https://www.marksandspencer.com/pure-silk-long-sleeve-shirt/p/clp60489556?color=IVORY&amp;prevPage=srp#intid=prodColourId-60495644. Accessed 22 April 2021.
</t>
    </r>
    <r>
      <rPr>
        <b/>
        <sz val="11"/>
        <color theme="1"/>
        <rFont val="Calibri"/>
        <family val="2"/>
        <scheme val="minor"/>
      </rPr>
      <t>Viscose</t>
    </r>
    <r>
      <rPr>
        <sz val="11"/>
        <color theme="1"/>
        <rFont val="Calibri"/>
        <family val="2"/>
        <scheme val="minor"/>
      </rPr>
      <t xml:space="preserve">: "M&amp;S supports a future that reduces the impact of cellulose-based textiles, such as viscose, rayon, lyocell and modal." See below M&amp;S interactive map.
</t>
    </r>
    <r>
      <rPr>
        <b/>
        <sz val="11"/>
        <color theme="1"/>
        <rFont val="Calibri"/>
        <family val="2"/>
        <scheme val="minor"/>
      </rPr>
      <t>Wool</t>
    </r>
    <r>
      <rPr>
        <sz val="11"/>
        <color theme="1"/>
        <rFont val="Calibri"/>
        <family val="2"/>
        <scheme val="minor"/>
      </rPr>
      <t xml:space="preserve">: It discloses wool suppliers as part of its raw materials sourcing map. Marks and Spencer, "M&amp;S Interactive Map," https://interactivemap.marksandspencer.com/?sectionPID=56c359428b0c1e3d3ccdf022&amp;regionPID=59f0924dc6fe1b5544d4895b&amp;tagsPIDs=5aa6a389c6fe1dab103dcfcc&amp;markerPID=5e2ebeaac6fe1b6698d5f608&amp;tagsPIDs=5aa6a389c6fe1dab103dcfcc. Accessed 23 November 2020.
</t>
    </r>
    <r>
      <rPr>
        <b/>
        <sz val="11"/>
        <color theme="1"/>
        <rFont val="Calibri"/>
        <family val="2"/>
        <scheme val="minor"/>
      </rPr>
      <t>China, India, Thailand, Vietnam</t>
    </r>
    <r>
      <rPr>
        <sz val="11"/>
        <color theme="1"/>
        <rFont val="Calibri"/>
        <family val="2"/>
        <scheme val="minor"/>
      </rPr>
      <t xml:space="preserve">: *Marks and Spencer (May 2019), "Modern Slavery Statement 2018/19", https://corporate.marksandspencer.com/documents/plan-a-our-approach/mns-modern-slavery-statement-may2019.pdf, p.5.
*Marks and Spencer, "Interactive Map", https://interactivemap.marksandspencer.com/?sectionPID=56c359428b0c1e3d3ccdf022&amp;regionPID=56c35aca72529b0698191a5b&amp;markerPID=5e2ebfb8c6fe1b6698d6cfa6. Accessed 21 May 2020.
</t>
    </r>
    <r>
      <rPr>
        <b/>
        <sz val="11"/>
        <color theme="1"/>
        <rFont val="Calibri"/>
        <family val="2"/>
        <scheme val="minor"/>
      </rPr>
      <t>Migrant workers</t>
    </r>
    <r>
      <rPr>
        <sz val="11"/>
        <color theme="1"/>
        <rFont val="Calibri"/>
        <family val="2"/>
        <scheme val="minor"/>
      </rPr>
      <t xml:space="preserve">: *India Committee of the Netherlands, Clean Clothes Campaign and Garment Labour Union, "Labour without Liberty: Female Migrant Workers in Bangalore's Garment Industry" (26 January 2018), http://www.indianet.nl/pdf/LabourWithoutLiberty.pdf, p. 9. </t>
    </r>
  </si>
  <si>
    <r>
      <rPr>
        <b/>
        <sz val="11"/>
        <color theme="1"/>
        <rFont val="Calibri"/>
        <family val="2"/>
        <scheme val="minor"/>
      </rPr>
      <t>Cashmere</t>
    </r>
    <r>
      <rPr>
        <sz val="11"/>
        <color theme="1"/>
        <rFont val="Calibri"/>
        <family val="2"/>
        <scheme val="minor"/>
      </rPr>
      <t xml:space="preserve">: *Moncler (undated), "Crewneck sweater", https://www.moncler.com/en-us/ready-to-wear/sweaters-crewneck-sweater-F20919C73700A9380.html?dwvar_F20919C73700A9380_color=304&amp;cgid=undefined&amp;ctype=undefined&amp;customCategoryType=undefined. Accessed 11 November 2020. 
*Moncler, "36 results for cashmere," https://www.moncler.com/en-us/search?q=cashmere. Accessed 5 April 2021.
</t>
    </r>
    <r>
      <rPr>
        <b/>
        <sz val="11"/>
        <color theme="1"/>
        <rFont val="Calibri"/>
        <family val="2"/>
        <scheme val="minor"/>
      </rPr>
      <t>Cotton</t>
    </r>
    <r>
      <rPr>
        <sz val="11"/>
        <color theme="1"/>
        <rFont val="Calibri"/>
        <family val="2"/>
        <scheme val="minor"/>
      </rPr>
      <t xml:space="preserve">: Moncler, "Annual Report 2019", https://www.monclergroup.com/wp-content/uploads/2020/06/Moncler-Annual-Report-2019-2.pdf, p. 57.
</t>
    </r>
    <r>
      <rPr>
        <b/>
        <sz val="11"/>
        <color theme="1"/>
        <rFont val="Calibri"/>
        <family val="2"/>
        <scheme val="minor"/>
      </rPr>
      <t>Viscose</t>
    </r>
    <r>
      <rPr>
        <sz val="11"/>
        <color theme="1"/>
        <rFont val="Calibri"/>
        <family val="2"/>
        <scheme val="minor"/>
      </rPr>
      <t xml:space="preserve">: Moncler, "Frema," https://www.moncler.com/en-us/outerwear/long-down-jackets-frema-F20911D5100054APC.html?dwvar_F20911D5100054APC_color=778&amp;cgid=undefined&amp;ctype=undefined&amp;customCategoryType=undefined. Accessed 22 April 2021. 
</t>
    </r>
    <r>
      <rPr>
        <b/>
        <sz val="11"/>
        <color theme="1"/>
        <rFont val="Calibri"/>
        <family val="2"/>
        <scheme val="minor"/>
      </rPr>
      <t>Wool</t>
    </r>
    <r>
      <rPr>
        <sz val="11"/>
        <color theme="1"/>
        <rFont val="Calibri"/>
        <family val="2"/>
        <scheme val="minor"/>
      </rPr>
      <t>: *Moncler (undated), "Rib-Knit Wool Beanie", https://www.moncler.com/en-us/accessories/hats-and-beanies-rib-knit-wool-beanie-F20919Z74200A9536.html?dwvar_F20919Z74200A9536_color=034&amp;cgid=undefined&amp;ctype=undefined&amp;customCategoryType=undefined. Accessed 11 November 2020. 
*Moncler, "263 results for wool," https://www.moncler.com/en-us/search?q=wool&amp;lang=en_US&amp;searchFilter=. Accessed 5 April 2021.</t>
    </r>
  </si>
  <si>
    <r>
      <rPr>
        <b/>
        <sz val="11"/>
        <color theme="1"/>
        <rFont val="Calibri"/>
        <family val="2"/>
        <scheme val="minor"/>
      </rPr>
      <t>Cotton</t>
    </r>
    <r>
      <rPr>
        <sz val="11"/>
        <color theme="1"/>
        <rFont val="Calibri"/>
        <family val="2"/>
        <scheme val="minor"/>
      </rPr>
      <t xml:space="preserve">: Mr Price, "Sustainability", https://www.mrpricegroup.com/mr-price-group-sustainability.aspx#SustainabilityMain. Accessed 13 August 2020.
</t>
    </r>
    <r>
      <rPr>
        <b/>
        <sz val="11"/>
        <color theme="1"/>
        <rFont val="Calibri"/>
        <family val="2"/>
        <scheme val="minor"/>
      </rPr>
      <t>Viscose</t>
    </r>
    <r>
      <rPr>
        <sz val="11"/>
        <color theme="1"/>
        <rFont val="Calibri"/>
        <family val="2"/>
        <scheme val="minor"/>
      </rPr>
      <t xml:space="preserve">: Mr Price, "Viscose Shorts," https://www.mrpsport.com/en_za/viscose-shorts-2305510081. Accessed 4 November 2020. 
</t>
    </r>
    <r>
      <rPr>
        <b/>
        <sz val="11"/>
        <color theme="1"/>
        <rFont val="Calibri"/>
        <family val="2"/>
        <scheme val="minor"/>
      </rPr>
      <t>Wool</t>
    </r>
    <r>
      <rPr>
        <sz val="11"/>
        <color theme="1"/>
        <rFont val="Calibri"/>
        <family val="2"/>
        <scheme val="minor"/>
      </rPr>
      <t xml:space="preserve">: Mr Price, "2-pack Wool Socks," https://www.mrpsport.com/en_za/2-pack-wool-socks-6804097585. Accessed 4 November 2020. </t>
    </r>
  </si>
  <si>
    <r>
      <rPr>
        <b/>
        <sz val="11"/>
        <color theme="1"/>
        <rFont val="Calibri"/>
        <family val="2"/>
        <scheme val="minor"/>
      </rPr>
      <t xml:space="preserve">Bamboo: </t>
    </r>
    <r>
      <rPr>
        <sz val="11"/>
        <color theme="1"/>
        <rFont val="Calibri"/>
        <family val="2"/>
        <scheme val="minor"/>
      </rPr>
      <t xml:space="preserve">Next (undated), "Signature Black Bamboo Briefs Four Pack", https://www.next.co.uk/style/st452527/847989#847989. Accessed 5 November 2020. 
</t>
    </r>
    <r>
      <rPr>
        <b/>
        <sz val="11"/>
        <color theme="1"/>
        <rFont val="Calibri"/>
        <family val="2"/>
        <scheme val="minor"/>
      </rPr>
      <t>Cashmere</t>
    </r>
    <r>
      <rPr>
        <sz val="11"/>
        <color theme="1"/>
        <rFont val="Calibri"/>
        <family val="2"/>
        <scheme val="minor"/>
      </rPr>
      <t xml:space="preserve">: Next (undated), "Totes Cashmere Bed Socks", https://www.next.co.uk/style/ls180477/R87889#R87889. Accessed 27 April 2021. 
</t>
    </r>
    <r>
      <rPr>
        <b/>
        <sz val="11"/>
        <color theme="1"/>
        <rFont val="Calibri"/>
        <family val="2"/>
        <scheme val="minor"/>
      </rPr>
      <t>Cotton:</t>
    </r>
    <r>
      <rPr>
        <sz val="11"/>
        <color theme="1"/>
        <rFont val="Calibri"/>
        <family val="2"/>
        <scheme val="minor"/>
      </rPr>
      <t xml:space="preserve"> Next, "Our Approach to Corporate Responsibility to January 2020", https://www.nextplc.co.uk/~/media/Files/N/Next-PLC-V2/documents/corporate-responsibility/our-approach-2020.pdf, p. 9.
</t>
    </r>
    <r>
      <rPr>
        <b/>
        <sz val="11"/>
        <color theme="1"/>
        <rFont val="Calibri"/>
        <family val="2"/>
        <scheme val="minor"/>
      </rPr>
      <t>Silk:</t>
    </r>
    <r>
      <rPr>
        <sz val="11"/>
        <color theme="1"/>
        <rFont val="Calibri"/>
        <family val="2"/>
        <scheme val="minor"/>
      </rPr>
      <t xml:space="preserve"> Next (undated), "Silk Tie", https://www.next.co.uk/style/st530497/853348#853348. Accessed 9 November 2020. 100% silk.
</t>
    </r>
    <r>
      <rPr>
        <b/>
        <sz val="11"/>
        <color theme="1"/>
        <rFont val="Calibri"/>
        <family val="2"/>
        <scheme val="minor"/>
      </rPr>
      <t>Viscose:</t>
    </r>
    <r>
      <rPr>
        <sz val="11"/>
        <color theme="1"/>
        <rFont val="Calibri"/>
        <family val="2"/>
        <scheme val="minor"/>
      </rPr>
      <t xml:space="preserve"> Next, "Corporate Responsibility Report to January 2020", https://www.nextplc.co.uk/~/media/Files/N/Next-PLC-V2/documents/cr-reports/cr-2020.pdf, p. 19.</t>
    </r>
    <r>
      <rPr>
        <b/>
        <sz val="11"/>
        <color theme="1"/>
        <rFont val="Calibri"/>
        <family val="2"/>
        <scheme val="minor"/>
      </rPr>
      <t xml:space="preserve">
Wool:</t>
    </r>
    <r>
      <rPr>
        <sz val="11"/>
        <color theme="1"/>
        <rFont val="Calibri"/>
        <family val="2"/>
        <scheme val="minor"/>
      </rPr>
      <t xml:space="preserve"> Next, "Corporate Responsibility Report to January 2020", https://www.nextplc.co.uk/~/media/Files/N/Next-PLC-V2/documents/cr-reports/cr-2020.pdf, p. 18.
</t>
    </r>
    <r>
      <rPr>
        <b/>
        <sz val="11"/>
        <color theme="1"/>
        <rFont val="Calibri"/>
        <family val="2"/>
        <scheme val="minor"/>
      </rPr>
      <t>Sourcing countries:</t>
    </r>
    <r>
      <rPr>
        <sz val="11"/>
        <color theme="1"/>
        <rFont val="Calibri"/>
        <family val="2"/>
        <scheme val="minor"/>
      </rPr>
      <t xml:space="preserve"> Next (July 2020), "Manufacturing Sites", https://www.nextplc.co.uk/~/media/Files/N/Next-PLC-V2/documents/corporate-responsibility/factory-list-july20.pdf.
</t>
    </r>
    <r>
      <rPr>
        <b/>
        <sz val="11"/>
        <color theme="1"/>
        <rFont val="Calibri"/>
        <family val="2"/>
        <scheme val="minor"/>
      </rPr>
      <t>Migrant workers:</t>
    </r>
    <r>
      <rPr>
        <sz val="11"/>
        <color theme="1"/>
        <rFont val="Calibri"/>
        <family val="2"/>
        <scheme val="minor"/>
      </rPr>
      <t xml:space="preserve"> Next (May 2019), "Migrant Labour Policy", https://supplier.next.co.uk/Home/Download?FileName=FA_Migrant_Labour_Policy.pdf&amp;FileNameWithoutExtension=FA_Migrant_Labour_Policy&amp;Extension=.pdf&amp;DirectoryName=ZC_Translated_Documents_%28Vietnamese%29&amp;DisplayFileName=Migrant%20Labour%20Policy. Accessed 5 August 2020.</t>
    </r>
  </si>
  <si>
    <r>
      <rPr>
        <b/>
        <sz val="11"/>
        <color theme="1"/>
        <rFont val="Calibri"/>
        <family val="2"/>
        <scheme val="minor"/>
      </rPr>
      <t xml:space="preserve">Bamboo, cashmere, cotton, natural rubber, silk, viscose, wool, Ethiopia, Nepal, North Korea, Vietnam: </t>
    </r>
    <r>
      <rPr>
        <sz val="11"/>
        <rFont val="Calibri"/>
        <family val="2"/>
        <scheme val="minor"/>
      </rPr>
      <t xml:space="preserve">Nike (February 2021), "2021 Additional Disclosure," https://knowthechain.org/wp-content/uploads/2021-02-Disclosure-KnowTheChain-AF-Benchmark_Nike.pdf, p. 32. </t>
    </r>
    <r>
      <rPr>
        <sz val="11"/>
        <color theme="1"/>
        <rFont val="Calibri"/>
        <family val="2"/>
        <scheme val="minor"/>
      </rPr>
      <t xml:space="preserve">
</t>
    </r>
    <r>
      <rPr>
        <b/>
        <sz val="11"/>
        <color theme="1"/>
        <rFont val="Calibri"/>
        <family val="2"/>
        <scheme val="minor"/>
      </rPr>
      <t>Brazil, China, Malaysia, Argentina, India, Thailand</t>
    </r>
    <r>
      <rPr>
        <sz val="11"/>
        <color theme="1"/>
        <rFont val="Calibri"/>
        <family val="2"/>
        <scheme val="minor"/>
      </rPr>
      <t xml:space="preserve">: Nike, "Manufacturing Map," https://purpose.nike.com/manufacturing-map. Accessed 23 October 2020. 
</t>
    </r>
    <r>
      <rPr>
        <b/>
        <sz val="11"/>
        <color theme="1"/>
        <rFont val="Calibri"/>
        <family val="2"/>
        <scheme val="minor"/>
      </rPr>
      <t>Migrant workers</t>
    </r>
    <r>
      <rPr>
        <sz val="11"/>
        <color theme="1"/>
        <rFont val="Calibri"/>
        <family val="2"/>
        <scheme val="minor"/>
      </rPr>
      <t xml:space="preserve">: Nike, "NIKE Statement on Forced Labor, Human Trafficking and Modern Slavery For Fiscal Year 2019," https://www.nike.com/gb/help/a/modern-slavery-act-disclosure. Accessed 23 October 2020. </t>
    </r>
  </si>
  <si>
    <r>
      <rPr>
        <b/>
        <sz val="11"/>
        <color theme="1"/>
        <rFont val="Calibri"/>
        <family val="2"/>
        <scheme val="minor"/>
      </rPr>
      <t xml:space="preserve">Cashmere: </t>
    </r>
    <r>
      <rPr>
        <sz val="11"/>
        <color theme="1"/>
        <rFont val="Calibri"/>
        <family val="2"/>
        <scheme val="minor"/>
      </rPr>
      <t xml:space="preserve">Nordstrom, "Open Front Cashmere Cardigan", https://www.nordstrom.com/s/nordstrom-signature-open-front-cashmere-cardigan/5577588?origin=category-personalizedsort&amp;breadcrumb=Home%2FWomen%2FClothing%2FSweaters%2FCashmere&amp;color=navy%20night. Accessed 27 April 2021. </t>
    </r>
    <r>
      <rPr>
        <b/>
        <sz val="11"/>
        <color theme="1"/>
        <rFont val="Calibri"/>
        <family val="2"/>
        <scheme val="minor"/>
      </rPr>
      <t xml:space="preserve">
Cotton:</t>
    </r>
    <r>
      <rPr>
        <sz val="11"/>
        <color theme="1"/>
        <rFont val="Calibri"/>
        <family val="2"/>
        <scheme val="minor"/>
      </rPr>
      <t xml:space="preserve"> Nordstrom, "Baby Organic Cotton Hooded Cardigan", https://www.nordstrom.com/s/nordstrom-baby-organic-cotton-hooded-cardigan-baby/5704684?origin=keywordsearch-personalizedsort&amp;breadcrumb=Home%2FAll%20Results&amp;color=050. Accessed 27 April 2021.
</t>
    </r>
    <r>
      <rPr>
        <b/>
        <sz val="11"/>
        <color theme="1"/>
        <rFont val="Calibri"/>
        <family val="2"/>
        <scheme val="minor"/>
      </rPr>
      <t>Silk:</t>
    </r>
    <r>
      <rPr>
        <sz val="11"/>
        <color theme="1"/>
        <rFont val="Calibri"/>
        <family val="2"/>
        <scheme val="minor"/>
      </rPr>
      <t xml:space="preserve"> Nordstrom, "Stripe Silk Tie", https://www.nordstrom.com/s/nordstrom-stripe-silk-tie/5105744?origin=keywordsearch-personalizedsort&amp;breadcrumb=Home%2FAll%20Results&amp;color=600. Accessed 27 April 2021.
</t>
    </r>
    <r>
      <rPr>
        <b/>
        <sz val="11"/>
        <color theme="1"/>
        <rFont val="Calibri"/>
        <family val="2"/>
        <scheme val="minor"/>
      </rPr>
      <t>Viscose:</t>
    </r>
    <r>
      <rPr>
        <sz val="11"/>
        <color theme="1"/>
        <rFont val="Calibri"/>
        <family val="2"/>
        <scheme val="minor"/>
      </rPr>
      <t xml:space="preserve"> Nordstrom Rack, "Solid Modern Fit Suit Separates Trouser - 30-34" Inseam", https://www.nordstromrack.com/s/nordstrom-rack-solid-modern-fit-suit-separates-trouser-30-34-inseam/n2305572?color=BLACK. Accessed 27 April 2021. 
</t>
    </r>
    <r>
      <rPr>
        <b/>
        <sz val="11"/>
        <color theme="1"/>
        <rFont val="Calibri"/>
        <family val="2"/>
        <scheme val="minor"/>
      </rPr>
      <t xml:space="preserve">Wool: </t>
    </r>
    <r>
      <rPr>
        <sz val="11"/>
        <color theme="1"/>
        <rFont val="Calibri"/>
        <family val="2"/>
        <scheme val="minor"/>
      </rPr>
      <t xml:space="preserve">Nordstrom, "High/ Low Wool &amp; Cashmere Poncho," https://www.nordstrom.com/s/nordstrom-high-low-wool-cashmere-poncho/5551110?origin=keywordsearch-personalizedsort&amp;breadcrumb=Home%2FAll%20Results&amp;color=001. Accessed 5 Nov 2020. 
</t>
    </r>
    <r>
      <rPr>
        <b/>
        <sz val="11"/>
        <color theme="1"/>
        <rFont val="Calibri"/>
        <family val="2"/>
        <scheme val="minor"/>
      </rPr>
      <t>Sourcing countries</t>
    </r>
    <r>
      <rPr>
        <sz val="11"/>
        <color theme="1"/>
        <rFont val="Calibri"/>
        <family val="2"/>
        <scheme val="minor"/>
      </rPr>
      <t xml:space="preserve">: Nordstrom (undated), "Supplier Map 2018", https://n.nordstrommedia.com/id/22141552-2b2c-411a-9eb0-9efd41ccc73c.pdf. </t>
    </r>
  </si>
  <si>
    <r>
      <rPr>
        <b/>
        <sz val="11"/>
        <color theme="1"/>
        <rFont val="Calibri"/>
        <family val="2"/>
        <scheme val="minor"/>
      </rPr>
      <t xml:space="preserve">Cotton: </t>
    </r>
    <r>
      <rPr>
        <sz val="11"/>
        <color theme="1"/>
        <rFont val="Calibri"/>
        <family val="2"/>
        <scheme val="minor"/>
      </rPr>
      <t xml:space="preserve">Page Industries, "Sustainability Report 2019-20", https://static01.jockey.in//CEDocuments/Sustainability%20Report%202019-20.pdf, p. 54.
</t>
    </r>
    <r>
      <rPr>
        <b/>
        <sz val="11"/>
        <color theme="1"/>
        <rFont val="Calibri"/>
        <family val="2"/>
        <scheme val="minor"/>
      </rPr>
      <t>Viscose:</t>
    </r>
    <r>
      <rPr>
        <sz val="11"/>
        <color theme="1"/>
        <rFont val="Calibri"/>
        <family val="2"/>
        <scheme val="minor"/>
      </rPr>
      <t xml:space="preserve"> Jockey, "Purple Snow Melange 3 quarter Sleeve T-Shirt", https://www.jockey.in/purple-snow-melange-3-quarter-sleeve-t-shirt-aw14. Accessed 24 March 2021.
</t>
    </r>
    <r>
      <rPr>
        <b/>
        <sz val="11"/>
        <color theme="1"/>
        <rFont val="Calibri"/>
        <family val="2"/>
        <scheme val="minor"/>
      </rPr>
      <t xml:space="preserve">India: </t>
    </r>
    <r>
      <rPr>
        <sz val="11"/>
        <color theme="1"/>
        <rFont val="Calibri"/>
        <family val="2"/>
        <scheme val="minor"/>
      </rPr>
      <t>Page Industries, "Sustainability Report 2019-20", https://static01.jockey.in//CEDocuments/Sustainability%20Report%202019-20.pdf, p. 61.</t>
    </r>
  </si>
  <si>
    <r>
      <rPr>
        <b/>
        <sz val="11"/>
        <color theme="1"/>
        <rFont val="Calibri"/>
        <family val="2"/>
        <scheme val="minor"/>
      </rPr>
      <t>Cotton</t>
    </r>
    <r>
      <rPr>
        <sz val="11"/>
        <color theme="1"/>
        <rFont val="Calibri"/>
        <family val="2"/>
        <scheme val="minor"/>
      </rPr>
      <t xml:space="preserve">: Forbes (as of 12 May 2020), "Pou Chen", https://www.forbes.com/companies/pou-chen/?sh=fcd366a7ee08.
</t>
    </r>
    <r>
      <rPr>
        <b/>
        <sz val="11"/>
        <color theme="1"/>
        <rFont val="Calibri"/>
        <family val="2"/>
        <scheme val="minor"/>
      </rPr>
      <t>China, Vietnam</t>
    </r>
    <r>
      <rPr>
        <sz val="11"/>
        <color theme="1"/>
        <rFont val="Calibri"/>
        <family val="2"/>
        <scheme val="minor"/>
      </rPr>
      <t xml:space="preserve">: Pou Chen, "CSR 2019 Report," https://www.pouchen.com/download/corp-governance/2019%20PCC%20CSR%20Report-EN.pdf, p. 67. Accessed 4 November 2020. 
</t>
    </r>
  </si>
  <si>
    <r>
      <rPr>
        <b/>
        <sz val="11"/>
        <color theme="1"/>
        <rFont val="Calibri"/>
        <family val="2"/>
        <scheme val="minor"/>
      </rPr>
      <t>Cotton</t>
    </r>
    <r>
      <rPr>
        <sz val="11"/>
        <color theme="1"/>
        <rFont val="Calibri"/>
        <family val="2"/>
        <scheme val="minor"/>
      </rPr>
      <t xml:space="preserve">: Prada, "A Visit to Northampton - Passion Above All", https://www.pradagroup.com/en/perspectives/stories/sezione-know-how/visiting-northampton.html. Accessed 20 May 2020.
</t>
    </r>
    <r>
      <rPr>
        <b/>
        <sz val="11"/>
        <color theme="1"/>
        <rFont val="Calibri"/>
        <family val="2"/>
        <scheme val="minor"/>
      </rPr>
      <t>Cashmere, wool and viscose</t>
    </r>
    <r>
      <rPr>
        <sz val="11"/>
        <color theme="1"/>
        <rFont val="Calibri"/>
        <family val="2"/>
        <scheme val="minor"/>
      </rPr>
      <t xml:space="preserve">: Prada, "knitwear," https://www.prada.com/gb/en/women/ready_to_wear/knitwear.html. Accessed 22 April 2021.
</t>
    </r>
    <r>
      <rPr>
        <b/>
        <sz val="11"/>
        <color theme="1"/>
        <rFont val="Calibri"/>
        <family val="2"/>
        <scheme val="minor"/>
      </rPr>
      <t>Silk</t>
    </r>
    <r>
      <rPr>
        <sz val="11"/>
        <color theme="1"/>
        <rFont val="Calibri"/>
        <family val="2"/>
        <scheme val="minor"/>
      </rPr>
      <t xml:space="preserve">: Prada, "Silks and Scarves,"  https://www.prada.com/gb/en/women/accessories/scarves_and_foulards.html. Accessed 22 April 2021.
</t>
    </r>
    <r>
      <rPr>
        <b/>
        <sz val="11"/>
        <color theme="1"/>
        <rFont val="Calibri"/>
        <family val="2"/>
        <scheme val="minor"/>
      </rPr>
      <t>China</t>
    </r>
    <r>
      <rPr>
        <sz val="11"/>
        <color theme="1"/>
        <rFont val="Calibri"/>
        <family val="2"/>
        <scheme val="minor"/>
      </rPr>
      <t xml:space="preserve">: *"Annual Report 2019", p. 40.
*Jing Daily (17 December 2018), "Reports of Prison Camp Labor in China May Shake the Fashion Industry", https://jingdaily.com/prison-camp-labor-fashion/. 
</t>
    </r>
    <r>
      <rPr>
        <b/>
        <sz val="11"/>
        <color theme="1"/>
        <rFont val="Calibri"/>
        <family val="2"/>
        <scheme val="minor"/>
      </rPr>
      <t>India</t>
    </r>
    <r>
      <rPr>
        <sz val="11"/>
        <color theme="1"/>
        <rFont val="Calibri"/>
        <family val="2"/>
        <scheme val="minor"/>
      </rPr>
      <t xml:space="preserve">: Business of Fashion (2 January 2020), "'Secret' Indian Ateliers Keep Luxury Brands Buoyant", https://www.businessoffashion.com/articles/global-currents/the-secret-indian-ateliers-keeping-luxury-brands-buoyant. Accessed 20 May 2020.
</t>
    </r>
    <r>
      <rPr>
        <b/>
        <sz val="11"/>
        <color theme="1"/>
        <rFont val="Calibri"/>
        <family val="2"/>
        <scheme val="minor"/>
      </rPr>
      <t>Migrant worker</t>
    </r>
    <r>
      <rPr>
        <sz val="11"/>
        <color theme="1"/>
        <rFont val="Calibri"/>
        <family val="2"/>
        <scheme val="minor"/>
      </rPr>
      <t>s: The New Yorker (16 April 2018), "The Chinese Workers who Assemble Designer Bags in Tuscany", https://www.newyorker.com/magazine/2018/04/16/the-chinese-workers-who-assemble-designer-bags-in-tuscany. Accessed 20 May 2020.</t>
    </r>
  </si>
  <si>
    <r>
      <rPr>
        <b/>
        <sz val="11"/>
        <color theme="1"/>
        <rFont val="Calibri"/>
        <family val="2"/>
        <scheme val="minor"/>
      </rPr>
      <t>Cotton</t>
    </r>
    <r>
      <rPr>
        <sz val="11"/>
        <color theme="1"/>
        <rFont val="Calibri"/>
        <family val="2"/>
        <scheme val="minor"/>
      </rPr>
      <t xml:space="preserve">: *Primark (December 2019), "Primark Ltd. Modern Slavery Statement 2019," https://primark.a.bigcontent.io/v1/static/Primark-MSA_2019, p. 14. 
</t>
    </r>
    <r>
      <rPr>
        <b/>
        <sz val="11"/>
        <color theme="1"/>
        <rFont val="Calibri"/>
        <family val="2"/>
        <scheme val="minor"/>
      </rPr>
      <t>Viscose</t>
    </r>
    <r>
      <rPr>
        <sz val="11"/>
        <color theme="1"/>
        <rFont val="Calibri"/>
        <family val="2"/>
        <scheme val="minor"/>
      </rPr>
      <t xml:space="preserve">: Primark, "Red Viscose Polka Dot Nightshirt," https://www.primark.com/en/all-primark-products/our-womens-fashion-range/womens-clothing/womens-pyjamas/red-viscose-polka-dot-nightshirt/p/133781607. Accessed 22 April 2021.
</t>
    </r>
    <r>
      <rPr>
        <b/>
        <sz val="11"/>
        <color theme="1"/>
        <rFont val="Calibri"/>
        <family val="2"/>
        <scheme val="minor"/>
      </rPr>
      <t>Wool</t>
    </r>
    <r>
      <rPr>
        <sz val="11"/>
        <color theme="1"/>
        <rFont val="Calibri"/>
        <family val="2"/>
        <scheme val="minor"/>
      </rPr>
      <t xml:space="preserve">: Primark, "Black Wool Beret," https://www.primark.com/en/all-primark-products/our-womens-fashion-range/womens-accessories/womens-hats-scarves-and-gloves/black-wool-beret/p/132264787. Accessed 22 April 2021.
</t>
    </r>
    <r>
      <rPr>
        <b/>
        <sz val="11"/>
        <color theme="1"/>
        <rFont val="Calibri"/>
        <family val="2"/>
        <scheme val="minor"/>
      </rPr>
      <t>Countries</t>
    </r>
    <r>
      <rPr>
        <sz val="11"/>
        <color theme="1"/>
        <rFont val="Calibri"/>
        <family val="2"/>
        <scheme val="minor"/>
      </rPr>
      <t xml:space="preserve">: *Primark, "Global Sourcing Map," https://globalsourcingmap.primark.com/en. Accessed 7 October 2020. 
</t>
    </r>
    <r>
      <rPr>
        <b/>
        <sz val="11"/>
        <color theme="1"/>
        <rFont val="Calibri"/>
        <family val="2"/>
        <scheme val="minor"/>
      </rPr>
      <t>Migrant workers</t>
    </r>
    <r>
      <rPr>
        <sz val="11"/>
        <color theme="1"/>
        <rFont val="Calibri"/>
        <family val="2"/>
        <scheme val="minor"/>
      </rPr>
      <t xml:space="preserve">: Primark (December 2019), "Primark Ltd. Modern Slavery Statement 2019," https://primark.a.bigcontent.io/v1/static/Primark-MSA_2019
</t>
    </r>
  </si>
  <si>
    <r>
      <rPr>
        <b/>
        <sz val="11"/>
        <color theme="1"/>
        <rFont val="Calibri"/>
        <family val="2"/>
        <scheme val="minor"/>
      </rPr>
      <t>Natural rubber</t>
    </r>
    <r>
      <rPr>
        <sz val="11"/>
        <color theme="1"/>
        <rFont val="Calibri"/>
        <family val="2"/>
        <scheme val="minor"/>
      </rPr>
      <t xml:space="preserve">: Puma, "Modern Slavery and Human Trafficking Statement 2019," https://about.puma.com/-/media/files/pdf/sustainability/social/puma-modern-slavery-and-human-trafficking-statement-2019.ashx, p. 4. Accessed 22 October 2020. 
</t>
    </r>
    <r>
      <rPr>
        <b/>
        <sz val="11"/>
        <color theme="1"/>
        <rFont val="Calibri"/>
        <family val="2"/>
        <scheme val="minor"/>
      </rPr>
      <t>Cotton</t>
    </r>
    <r>
      <rPr>
        <sz val="11"/>
        <color theme="1"/>
        <rFont val="Calibri"/>
        <family val="2"/>
        <scheme val="minor"/>
      </rPr>
      <t xml:space="preserve">: Puma, "Staying on Target," https://about.puma.com/en/sustainability/our-targets. Accessed 22 October 2020.
</t>
    </r>
    <r>
      <rPr>
        <b/>
        <sz val="11"/>
        <color theme="1"/>
        <rFont val="Calibri"/>
        <family val="2"/>
        <scheme val="minor"/>
      </rPr>
      <t>Viscose</t>
    </r>
    <r>
      <rPr>
        <sz val="11"/>
        <color theme="1"/>
        <rFont val="Calibri"/>
        <family val="2"/>
        <scheme val="minor"/>
      </rPr>
      <t xml:space="preserve">: *Puma (26 February 2021), "2021 Additional Disclosure," https://knowthechain.org/wp-content/uploads/2021-02-Disclosure-KnowTheChain-AF-Benchmark_PUMA.pdf, p. 11. 
</t>
    </r>
    <r>
      <rPr>
        <b/>
        <sz val="11"/>
        <color theme="1"/>
        <rFont val="Calibri"/>
        <family val="2"/>
        <scheme val="minor"/>
      </rPr>
      <t>Wool</t>
    </r>
    <r>
      <rPr>
        <sz val="11"/>
        <color theme="1"/>
        <rFont val="Calibri"/>
        <family val="2"/>
        <scheme val="minor"/>
      </rPr>
      <t xml:space="preserve">: Puma, "The Puma Forever Faster Sustainability Handbooks: Environmental Standards," https://udg-about-puma-prod-endpoint.azureedge.net/-/media/files/pdf/sustainability/codes-and-handbooks/puma_handbook-env-revised_22072020.pdf?rev=dbd28b06fdf546a08837197bb352ebe3, p. 33. Accessed 3 November 2020.
</t>
    </r>
    <r>
      <rPr>
        <b/>
        <sz val="11"/>
        <color theme="1"/>
        <rFont val="Calibri"/>
        <family val="2"/>
        <scheme val="minor"/>
      </rPr>
      <t xml:space="preserve">China, India, </t>
    </r>
    <r>
      <rPr>
        <b/>
        <sz val="11"/>
        <rFont val="Calibri"/>
        <family val="2"/>
        <scheme val="minor"/>
      </rPr>
      <t>Thailand (tier2 - leather), V</t>
    </r>
    <r>
      <rPr>
        <b/>
        <sz val="11"/>
        <color theme="1"/>
        <rFont val="Calibri"/>
        <family val="2"/>
        <scheme val="minor"/>
      </rPr>
      <t xml:space="preserve">ietnam: </t>
    </r>
    <r>
      <rPr>
        <sz val="11"/>
        <color theme="1"/>
        <rFont val="Calibri"/>
        <family val="2"/>
        <scheme val="minor"/>
      </rPr>
      <t xml:space="preserve">Puma, "Puma Global Core Factory List 2020," https://about.puma.com/-/media/files/pdf/sustainability/social/pumaglobalcoreftylist2020.ashx. Accessed 22 October 2020.
</t>
    </r>
    <r>
      <rPr>
        <b/>
        <sz val="11"/>
        <color theme="1"/>
        <rFont val="Calibri"/>
        <family val="2"/>
        <scheme val="minor"/>
      </rPr>
      <t>Argentina, Brazil, Malaysia</t>
    </r>
    <r>
      <rPr>
        <sz val="11"/>
        <color theme="1"/>
        <rFont val="Calibri"/>
        <family val="2"/>
        <scheme val="minor"/>
      </rPr>
      <t xml:space="preserve">: "2021 Additional Disclosure," p. 11. 
</t>
    </r>
    <r>
      <rPr>
        <b/>
        <sz val="11"/>
        <color theme="1"/>
        <rFont val="Calibri"/>
        <family val="2"/>
        <scheme val="minor"/>
      </rPr>
      <t>Migrant workers</t>
    </r>
    <r>
      <rPr>
        <sz val="11"/>
        <color theme="1"/>
        <rFont val="Calibri"/>
        <family val="2"/>
        <scheme val="minor"/>
      </rPr>
      <t xml:space="preserve">: "2021 Additional Disclosure," p. 11. 
[As of 10 March 2021, no longer discloses the following raw materials:
</t>
    </r>
    <r>
      <rPr>
        <b/>
        <sz val="11"/>
        <color theme="1"/>
        <rFont val="Calibri"/>
        <family val="2"/>
        <scheme val="minor"/>
      </rPr>
      <t>Bamboo</t>
    </r>
    <r>
      <rPr>
        <sz val="11"/>
        <color theme="1"/>
        <rFont val="Calibri"/>
        <family val="2"/>
        <scheme val="minor"/>
      </rPr>
      <t>: Puma, "Men's No Show Bamboo Socks," https://us.puma.com/en/us/pd/mens-no-show-bamboo-socks-%5B3-pack%5D/896606.html. Accessed 3 November 2020. ]</t>
    </r>
  </si>
  <si>
    <r>
      <rPr>
        <b/>
        <sz val="11"/>
        <color theme="1"/>
        <rFont val="Calibri"/>
        <family val="2"/>
        <scheme val="minor"/>
      </rPr>
      <t xml:space="preserve">Bamboo: </t>
    </r>
    <r>
      <rPr>
        <sz val="11"/>
        <color theme="1"/>
        <rFont val="Calibri"/>
        <family val="2"/>
        <scheme val="minor"/>
      </rPr>
      <t xml:space="preserve">Calvin Klein, "3 Pack Bamboo Blend Logo Crew Socks," https://www.calvinklein.com.au/3-pack-bamboo-blend-logo-crew-socks-black-eck177000. Accessed 27 April 2021. 
</t>
    </r>
    <r>
      <rPr>
        <b/>
        <sz val="11"/>
        <color theme="1"/>
        <rFont val="Calibri"/>
        <family val="2"/>
        <scheme val="minor"/>
      </rPr>
      <t>Cashmere</t>
    </r>
    <r>
      <rPr>
        <sz val="11"/>
        <color theme="1"/>
        <rFont val="Calibri"/>
        <family val="2"/>
        <scheme val="minor"/>
      </rPr>
      <t xml:space="preserve">: Calvin Klein, "Cashmere Turtleneck Jumper," https://www.calvinklein.co.uk/cashmere-turtleneck-jumper-k20k201608msg. Accessed 9 November 2020. </t>
    </r>
    <r>
      <rPr>
        <b/>
        <sz val="11"/>
        <color theme="1"/>
        <rFont val="Calibri"/>
        <family val="2"/>
        <scheme val="minor"/>
      </rPr>
      <t xml:space="preserve">
Cotton: </t>
    </r>
    <r>
      <rPr>
        <sz val="11"/>
        <color theme="1"/>
        <rFont val="Calibri"/>
        <family val="2"/>
        <scheme val="minor"/>
      </rPr>
      <t xml:space="preserve">PVH, "SUPPLY CHAIN STANDARDS AND GUIDELINES FOR MEETING
PVH’S SHARED COMMITMENT," https://responsibility.pvh.com/wp-content/uploads/2020/08/PVH-CR-Supply-Chain-Guidelines.pdf, p. 140. Accessed 6 October 2020. 
</t>
    </r>
    <r>
      <rPr>
        <b/>
        <sz val="11"/>
        <color theme="1"/>
        <rFont val="Calibri"/>
        <family val="2"/>
        <scheme val="minor"/>
      </rPr>
      <t xml:space="preserve">Natural rubber: </t>
    </r>
    <r>
      <rPr>
        <sz val="11"/>
        <color theme="1"/>
        <rFont val="Calibri"/>
        <family val="2"/>
        <scheme val="minor"/>
      </rPr>
      <t xml:space="preserve">Calvin Klein, "Neoprene Chunky Trainers," https://www.calvinklein.co.uk/neoprene-chunky-trainers-yw0yw00097yaf. Accessed 27 April 2021.
</t>
    </r>
    <r>
      <rPr>
        <b/>
        <sz val="11"/>
        <color theme="1"/>
        <rFont val="Calibri"/>
        <family val="2"/>
        <scheme val="minor"/>
      </rPr>
      <t>Silk</t>
    </r>
    <r>
      <rPr>
        <sz val="11"/>
        <color theme="1"/>
        <rFont val="Calibri"/>
        <family val="2"/>
        <scheme val="minor"/>
      </rPr>
      <t xml:space="preserve">: Calvin Klein, "COTTON SILK PLISSÉ KNIT DRESS," https://www.calvinklein.co.uk/cotton-silk-pliss%C3%A9-knit-dress-k20k201823xlz. Accessed 27 April 2021. 
</t>
    </r>
    <r>
      <rPr>
        <b/>
        <sz val="11"/>
        <color theme="1"/>
        <rFont val="Calibri"/>
        <family val="2"/>
        <scheme val="minor"/>
      </rPr>
      <t>Viscose</t>
    </r>
    <r>
      <rPr>
        <sz val="11"/>
        <color theme="1"/>
        <rFont val="Calibri"/>
        <family val="2"/>
        <scheme val="minor"/>
      </rPr>
      <t xml:space="preserve">: Calvin Klein, "Single-Breasted Milano Jersey Blazer," https://www.calvinklein.co.uk/single-breasted-milano-jersey-blazer-k10k106102dw4. Accessed 27 April 2021.
</t>
    </r>
    <r>
      <rPr>
        <b/>
        <sz val="11"/>
        <color theme="1"/>
        <rFont val="Calibri"/>
        <family val="2"/>
        <scheme val="minor"/>
      </rPr>
      <t>Wool</t>
    </r>
    <r>
      <rPr>
        <sz val="11"/>
        <color theme="1"/>
        <rFont val="Calibri"/>
        <family val="2"/>
        <scheme val="minor"/>
      </rPr>
      <t xml:space="preserve">: Calvin Klein, "SLIM SINGLE-BREASTED WOOL STRETCH BLAZER," https://www.calvinklein.co.uk/slim-single-breasted-wool-stretch-blazer-k10k103083477. Accessed 9 November 2020. 
</t>
    </r>
    <r>
      <rPr>
        <b/>
        <sz val="11"/>
        <color theme="1"/>
        <rFont val="Calibri"/>
        <family val="2"/>
        <scheme val="minor"/>
      </rPr>
      <t>Brazil, China, India, Malaysia, Thailand, Vietnam</t>
    </r>
    <r>
      <rPr>
        <sz val="11"/>
        <color theme="1"/>
        <rFont val="Calibri"/>
        <family val="2"/>
        <scheme val="minor"/>
      </rPr>
      <t xml:space="preserve"> : PVH, "Supplier List," https://responsibility.pvh.com/wp-content/uploads/2020/09/Factory-List-Sep-20-1.xlsx. Accessed 7 October 2020.  
</t>
    </r>
    <r>
      <rPr>
        <b/>
        <sz val="11"/>
        <color theme="1"/>
        <rFont val="Calibri"/>
        <family val="2"/>
        <scheme val="minor"/>
      </rPr>
      <t>Ethiopia</t>
    </r>
    <r>
      <rPr>
        <sz val="11"/>
        <color theme="1"/>
        <rFont val="Calibri"/>
        <family val="2"/>
        <scheme val="minor"/>
      </rPr>
      <t>: PVH, "PVH Corp. Statement on Ethiopia," https://responsibility.pvh.com/wp-content/uploads/2020/04/PVH-Corp-Statement-on-Ethiopia.pdf. Accessed 6 October 2020.</t>
    </r>
  </si>
  <si>
    <r>
      <rPr>
        <b/>
        <sz val="11"/>
        <rFont val="Calibri"/>
        <family val="2"/>
        <scheme val="minor"/>
      </rPr>
      <t xml:space="preserve">Cashmere: </t>
    </r>
    <r>
      <rPr>
        <sz val="11"/>
        <rFont val="Calibri"/>
        <family val="2"/>
        <scheme val="minor"/>
      </rPr>
      <t>Ralph Lauren, "Striped Cable-Knit Cashmere Jumper," https://www.ralphlauren.co.uk/en/striped-cable-knit-cashmere-jumper-592227.html?dwvar592227_colorname=Multi%20Stripe&amp;webcat=search#lang=en_GB&amp;q=cashmere&amp;start=1. Accessed 27 April 2021.</t>
    </r>
    <r>
      <rPr>
        <b/>
        <sz val="11"/>
        <rFont val="Calibri"/>
        <family val="2"/>
        <scheme val="minor"/>
      </rPr>
      <t xml:space="preserve">
Cotton</t>
    </r>
    <r>
      <rPr>
        <sz val="11"/>
        <rFont val="Calibri"/>
        <family val="2"/>
        <scheme val="minor"/>
      </rPr>
      <t xml:space="preserve">: Ralph Lauren, "Create Timeless Style," https://corporate.ralphlauren.com/timeless-style-content-200615.html?q=cotton. Accessed 27 April 2021. 
</t>
    </r>
    <r>
      <rPr>
        <b/>
        <sz val="11"/>
        <rFont val="Calibri"/>
        <family val="2"/>
        <scheme val="minor"/>
      </rPr>
      <t>Silk</t>
    </r>
    <r>
      <rPr>
        <sz val="11"/>
        <rFont val="Calibri"/>
        <family val="2"/>
        <scheme val="minor"/>
      </rPr>
      <t xml:space="preserve">: Ralph Lauren, "Lisa Square Silk Scarf," https://www.ralphlauren.co.uk/en/lisa-square-silk-scarf-537708v1.html?dwvar537708v1_colorname=Pale%20Rose%20Bud&amp;webcat=search#lang=en_GB&amp;q=silk&amp;start=1. Accessed 27 April 2021. 
</t>
    </r>
    <r>
      <rPr>
        <b/>
        <sz val="11"/>
        <rFont val="Calibri"/>
        <family val="2"/>
        <scheme val="minor"/>
      </rPr>
      <t>Viscose</t>
    </r>
    <r>
      <rPr>
        <sz val="11"/>
        <rFont val="Calibri"/>
        <family val="2"/>
        <scheme val="minor"/>
      </rPr>
      <t xml:space="preserve">: Ralph Lauren, "Striped Linen Twill Blazer," https://www.ralphlauren.co.uk/en/striped-linen-twill-blazer-572589.html?dwvar572589_colorname=Mascarpone%20Cream%2FNavy&amp;webcat=search#lang=en_GB&amp;q=viscose&amp;start=1. Accessed 29 April 2021.
</t>
    </r>
    <r>
      <rPr>
        <b/>
        <sz val="11"/>
        <rFont val="Calibri"/>
        <family val="2"/>
        <scheme val="minor"/>
      </rPr>
      <t>Wool</t>
    </r>
    <r>
      <rPr>
        <sz val="11"/>
        <rFont val="Calibri"/>
        <family val="2"/>
        <scheme val="minor"/>
      </rPr>
      <t xml:space="preserve">: Ralph Lauren, "Polo Bear Wool-Blend Knit Hoodie," https://www.ralphlauren.com/women-clothing-sweatshirts/polo-bear-wool-blend-knit-hoodie/563348.html?dwvar563348_colorname=Oatmeal%20Multi&amp;webcat=search%2Fflyout. Accessed 27 April 2021. 
</t>
    </r>
    <r>
      <rPr>
        <b/>
        <sz val="11"/>
        <rFont val="Calibri"/>
        <family val="2"/>
        <scheme val="minor"/>
      </rPr>
      <t>China, India, Malaysia, Nepal, Thailand, Vietnam</t>
    </r>
    <r>
      <rPr>
        <sz val="11"/>
        <rFont val="Calibri"/>
        <family val="2"/>
        <scheme val="minor"/>
      </rPr>
      <t xml:space="preserve">: Ralph Lauren, "2018 Additional Disclosure," https://media.business-humanrights.org/media/documents/files/2018_KTC__Additional_Disclosure_Ralph_Lauren.pdf, p. 3.
</t>
    </r>
    <r>
      <rPr>
        <b/>
        <sz val="11"/>
        <rFont val="Calibri"/>
        <family val="2"/>
        <scheme val="minor"/>
      </rPr>
      <t>Migrant workers</t>
    </r>
    <r>
      <rPr>
        <sz val="11"/>
        <rFont val="Calibri"/>
        <family val="2"/>
        <scheme val="minor"/>
      </rPr>
      <t>: *Ralph Lauren (March 2019), "Ralph Lauren Foreign Migrant Worker Standards," https://corporate.ralphlauren.com/on/demandware.static/-/Sites-RalphLauren_Corporate-Library/default/dw6daf2686/documents/RL_Foreign_Migrant_Worker_Policy.pdf</t>
    </r>
  </si>
  <si>
    <r>
      <rPr>
        <b/>
        <sz val="11"/>
        <color theme="1"/>
        <rFont val="Calibri"/>
        <family val="2"/>
        <scheme val="minor"/>
      </rPr>
      <t xml:space="preserve">Cashmere: </t>
    </r>
    <r>
      <rPr>
        <sz val="11"/>
        <color theme="1"/>
        <rFont val="Calibri"/>
        <family val="2"/>
        <scheme val="minor"/>
      </rPr>
      <t xml:space="preserve">Muji, "Women Cashmere Crew Neck Sweater," https://www.muji.us/store/women-cashmere-crew-neck-sweater.html. Accessed 13 November 2020. </t>
    </r>
    <r>
      <rPr>
        <b/>
        <sz val="11"/>
        <color theme="1"/>
        <rFont val="Calibri"/>
        <family val="2"/>
        <scheme val="minor"/>
      </rPr>
      <t xml:space="preserve">
Cotton</t>
    </r>
    <r>
      <rPr>
        <sz val="11"/>
        <color theme="1"/>
        <rFont val="Calibri"/>
        <family val="2"/>
        <scheme val="minor"/>
      </rPr>
      <t xml:space="preserve">: ABC (4 November 2019), "Japanese brands Muji and Uniqlo flaunt 'Xinjiang Cotton' despite Uyghur human rights concerns", https://www.abc.net.au/news/2019-11-01/muji-uniqlo-flaunt-xinjiang-cotton-despite-uyghur-human-rights/11645612.
</t>
    </r>
    <r>
      <rPr>
        <b/>
        <sz val="11"/>
        <color theme="1"/>
        <rFont val="Calibri"/>
        <family val="2"/>
        <scheme val="minor"/>
      </rPr>
      <t>Silk</t>
    </r>
    <r>
      <rPr>
        <sz val="11"/>
        <color theme="1"/>
        <rFont val="Calibri"/>
        <family val="2"/>
        <scheme val="minor"/>
      </rPr>
      <t xml:space="preserve">: Muji, "Silk Mix Camisole with Built-In Cup, " https://www.muji.com/my/products/cmdty/detail/4550182389807. Accessed 13 November 2020.
</t>
    </r>
    <r>
      <rPr>
        <b/>
        <sz val="11"/>
        <color theme="1"/>
        <rFont val="Calibri"/>
        <family val="2"/>
        <scheme val="minor"/>
      </rPr>
      <t>Wool</t>
    </r>
    <r>
      <rPr>
        <sz val="11"/>
        <color theme="1"/>
        <rFont val="Calibri"/>
        <family val="2"/>
        <scheme val="minor"/>
      </rPr>
      <t xml:space="preserve">: Muji, "Right Angle Wool Mix Warm Heavy Weight Socks," https://www.mujionline.eu/uk/right-angle-wool-mix-warm-heavy-weight-socks/p. Accessed 20 April 2021. 
</t>
    </r>
    <r>
      <rPr>
        <b/>
        <sz val="11"/>
        <color theme="1"/>
        <rFont val="Calibri"/>
        <family val="2"/>
        <scheme val="minor"/>
      </rPr>
      <t>Viscose</t>
    </r>
    <r>
      <rPr>
        <sz val="11"/>
        <color theme="1"/>
        <rFont val="Calibri"/>
        <family val="2"/>
        <scheme val="minor"/>
      </rPr>
      <t xml:space="preserve">: Muji, "Right Angle Yak Blend Sock," https://www.mujionline.eu/uk/mujirightangleyakblendsocks/p. Accessed 20 April 2021. 
</t>
    </r>
    <r>
      <rPr>
        <b/>
        <sz val="11"/>
        <color theme="1"/>
        <rFont val="Calibri"/>
        <family val="2"/>
        <scheme val="minor"/>
      </rPr>
      <t>China</t>
    </r>
    <r>
      <rPr>
        <sz val="11"/>
        <color theme="1"/>
        <rFont val="Calibri"/>
        <family val="2"/>
        <scheme val="minor"/>
      </rPr>
      <t>: Ryohin Keikaku (31 August 2019), "Modern Slavery Statement", https://ryohin-keikaku.jp/csr/modern_slavery_act/mss_2019_en.pdf, p.  2.</t>
    </r>
  </si>
  <si>
    <r>
      <rPr>
        <b/>
        <sz val="11"/>
        <color theme="1"/>
        <rFont val="Calibri"/>
        <family val="2"/>
        <scheme val="minor"/>
      </rPr>
      <t xml:space="preserve">Cashmere: </t>
    </r>
    <r>
      <rPr>
        <sz val="11"/>
        <color theme="1"/>
        <rFont val="Calibri"/>
        <family val="2"/>
        <scheme val="minor"/>
      </rPr>
      <t>Salvatore Ferragamo, "Search results for cashmere", https://www.ferragamo.com/shop/gb/en/search/cashmere. Accessed 5 April 2021.</t>
    </r>
    <r>
      <rPr>
        <b/>
        <sz val="11"/>
        <color theme="1"/>
        <rFont val="Calibri"/>
        <family val="2"/>
        <scheme val="minor"/>
      </rPr>
      <t xml:space="preserve">
Cotton</t>
    </r>
    <r>
      <rPr>
        <sz val="11"/>
        <color theme="1"/>
        <rFont val="Calibri"/>
        <family val="2"/>
        <scheme val="minor"/>
      </rPr>
      <t xml:space="preserve">: Salvatore Ferragamo (2019), "Salvatore Ferragamo Group: 2019 Sustainability Report", https://csr.ferragamo.com/smuseo/images/Custom/pdf-sfogliabile/2019-Sustainability-Report/docs/2019-Sustainability-Report-Salvatore-Ferragamo.pdf?reload=1585644706553, p. 33. 
</t>
    </r>
    <r>
      <rPr>
        <b/>
        <sz val="11"/>
        <color theme="1"/>
        <rFont val="Calibri"/>
        <family val="2"/>
        <scheme val="minor"/>
      </rPr>
      <t>Natural rubber and wool:</t>
    </r>
    <r>
      <rPr>
        <sz val="11"/>
        <color theme="1"/>
        <rFont val="Calibri"/>
        <family val="2"/>
        <scheme val="minor"/>
      </rPr>
      <t xml:space="preserve"> "Salvatore Ferragamo Group: 2019 Sustainability Report", p. 32.
</t>
    </r>
    <r>
      <rPr>
        <b/>
        <sz val="11"/>
        <color theme="1"/>
        <rFont val="Calibri"/>
        <family val="2"/>
        <scheme val="minor"/>
      </rPr>
      <t>Silk:</t>
    </r>
    <r>
      <rPr>
        <sz val="11"/>
        <color theme="1"/>
        <rFont val="Calibri"/>
        <family val="2"/>
        <scheme val="minor"/>
      </rPr>
      <t xml:space="preserve"> "Salvatore Ferragamo Group: 2019 Sustainability Report," p. 18. 
</t>
    </r>
    <r>
      <rPr>
        <b/>
        <sz val="11"/>
        <color theme="1"/>
        <rFont val="Calibri"/>
        <family val="2"/>
        <scheme val="minor"/>
      </rPr>
      <t>Viscose:</t>
    </r>
    <r>
      <rPr>
        <sz val="11"/>
        <color theme="1"/>
        <rFont val="Calibri"/>
        <family val="2"/>
        <scheme val="minor"/>
      </rPr>
      <t xml:space="preserve"> Salvatore Ferragamo, "Viscose Gilet," https://www.ferragamo.com/shop/gb/en/women/rtw-women-uk/jackets-women-uk/g-743241--24. Accessed 22 April 2021.</t>
    </r>
  </si>
  <si>
    <r>
      <rPr>
        <b/>
        <sz val="11"/>
        <color theme="1"/>
        <rFont val="Calibri"/>
        <family val="2"/>
        <scheme val="minor"/>
      </rPr>
      <t>Cotton</t>
    </r>
    <r>
      <rPr>
        <sz val="11"/>
        <color theme="1"/>
        <rFont val="Calibri"/>
        <family val="2"/>
        <scheme val="minor"/>
      </rPr>
      <t xml:space="preserve">: Shenzhou International, "Annual Report 2019,"
http://www.shenzhouintl.com/Login/report3/dow/en20204241701462170.pdf, p. 114. Accessed 27 August 2020.
</t>
    </r>
    <r>
      <rPr>
        <b/>
        <sz val="11"/>
        <color theme="1"/>
        <rFont val="Calibri"/>
        <family val="2"/>
        <scheme val="minor"/>
      </rPr>
      <t>Viscose</t>
    </r>
    <r>
      <rPr>
        <sz val="11"/>
        <color theme="1"/>
        <rFont val="Calibri"/>
        <family val="2"/>
        <scheme val="minor"/>
      </rPr>
      <t>: Dirty Fashion, "DF 2020 Brand Table," https://dirtyfashion.info/assets/downloads/DF-2020-brand-table-downloadable_updated-9_11_20.xlsx. Accessed 22 April 2021.</t>
    </r>
  </si>
  <si>
    <r>
      <t xml:space="preserve">Cotton: </t>
    </r>
    <r>
      <rPr>
        <sz val="11"/>
        <rFont val="Calibri"/>
        <family val="2"/>
        <scheme val="minor"/>
      </rPr>
      <t>Shimamura, "Ladies layered t-shirt," https://www.shop-shimamura.com/item/0152100012091/?cl=213&amp;rqid=1380455390&amp;spec=pc111. Accessed 20 April 2020.</t>
    </r>
    <r>
      <rPr>
        <b/>
        <sz val="11"/>
        <rFont val="Calibri"/>
        <family val="2"/>
        <scheme val="minor"/>
      </rPr>
      <t xml:space="preserve">
China</t>
    </r>
    <r>
      <rPr>
        <sz val="11"/>
        <rFont val="Calibri"/>
        <family val="2"/>
        <scheme val="minor"/>
      </rPr>
      <t>: Australian Strategic Policy Institute (1 March 2020), "Uyghurs for sale: ‘Re-education’, forced labour and surveillance beyond Xinjiang", https://s3-ap-southeast-2.amazonaws.com/ad-aspi/2020-03/Uyghurs%20for%20sale_UPDATE-06MAR.pdf.</t>
    </r>
  </si>
  <si>
    <r>
      <rPr>
        <b/>
        <sz val="11"/>
        <color theme="1"/>
        <rFont val="Calibri"/>
        <family val="2"/>
        <scheme val="minor"/>
      </rPr>
      <t xml:space="preserve">Bamboo: </t>
    </r>
    <r>
      <rPr>
        <sz val="11"/>
        <color theme="1"/>
        <rFont val="Calibri"/>
        <family val="2"/>
        <scheme val="minor"/>
      </rPr>
      <t>Skechers, "3 Pack Bamboo Low Cut Socks," https://www.skechers.com/en-gb/style/Z115418/3-pack-bamboo-low-cut-socks/wht. Accessed 27 April 2021.</t>
    </r>
    <r>
      <rPr>
        <b/>
        <sz val="11"/>
        <color theme="1"/>
        <rFont val="Calibri"/>
        <family val="2"/>
        <scheme val="minor"/>
      </rPr>
      <t xml:space="preserve">
Cotton: </t>
    </r>
    <r>
      <rPr>
        <sz val="11"/>
        <color theme="1"/>
        <rFont val="Calibri"/>
        <family val="2"/>
        <scheme val="minor"/>
      </rPr>
      <t>Skechers, "Skechers APPAREL COLLEGIATE S TEE SHIRT," https://www.skechers.com/en-gb/style/W3TS127/skechers-apparel-collegiate-s-tee-shirt/blk. Accessed 27 April 2021.</t>
    </r>
    <r>
      <rPr>
        <b/>
        <sz val="11"/>
        <color theme="1"/>
        <rFont val="Calibri"/>
        <family val="2"/>
        <scheme val="minor"/>
      </rPr>
      <t xml:space="preserve">
Wool, China and Vietnam</t>
    </r>
    <r>
      <rPr>
        <sz val="11"/>
        <color theme="1"/>
        <rFont val="Calibri"/>
        <family val="2"/>
        <scheme val="minor"/>
      </rPr>
      <t>: Skechers, "2019 Annual Report," https://d1io3yog0oux5.cloudfront.net/_6a58de7d67c9cd31820549f2be723cde/skx/db/437/3330/annual_report/2019+Annual+Report.pdf, pp. 4 and 73. Accessed 15 October 2020.</t>
    </r>
  </si>
  <si>
    <r>
      <rPr>
        <b/>
        <sz val="11"/>
        <color theme="1"/>
        <rFont val="Calibri"/>
        <family val="2"/>
        <scheme val="minor"/>
      </rPr>
      <t xml:space="preserve">Cashmere and Wool: </t>
    </r>
    <r>
      <rPr>
        <sz val="11"/>
        <color theme="1"/>
        <rFont val="Calibri"/>
        <family val="2"/>
        <scheme val="minor"/>
      </rPr>
      <t xml:space="preserve">Coach, "Signature Oversized Muffler," https://uk.coach.com/coach-signature-oversized-muffler/4638.html?dwvar_color=RG6&amp;dwvar_size=ONE#start=1. Accessed 9 November 2020. </t>
    </r>
    <r>
      <rPr>
        <b/>
        <sz val="11"/>
        <color theme="1"/>
        <rFont val="Calibri"/>
        <family val="2"/>
        <scheme val="minor"/>
      </rPr>
      <t xml:space="preserve">
Cotton</t>
    </r>
    <r>
      <rPr>
        <sz val="11"/>
        <color theme="1"/>
        <rFont val="Calibri"/>
        <family val="2"/>
        <scheme val="minor"/>
      </rPr>
      <t xml:space="preserve">: Tapestry, "Our Planet," https://www.tapestry.com/responsibility/our-planet/. Accessed 5 October 2020. 
</t>
    </r>
    <r>
      <rPr>
        <b/>
        <sz val="11"/>
        <color theme="1"/>
        <rFont val="Calibri"/>
        <family val="2"/>
        <scheme val="minor"/>
      </rPr>
      <t>Silk</t>
    </r>
    <r>
      <rPr>
        <sz val="11"/>
        <color theme="1"/>
        <rFont val="Calibri"/>
        <family val="2"/>
        <scheme val="minor"/>
      </rPr>
      <t xml:space="preserve">: Coach, "Embroidered Dream Doodle Print Oversized Square Scarf," https://uk.coach.com/coach-embroidered-dream-doodle-print-oversized-square-scarf/C3113.html?dwvar_color=NB8&amp;dwvar_size=ONE&amp;search=true#q=silk&amp;start=4. Accessed 27 April 2021.  
</t>
    </r>
    <r>
      <rPr>
        <b/>
        <sz val="11"/>
        <color theme="1"/>
        <rFont val="Calibri"/>
        <family val="2"/>
        <scheme val="minor"/>
      </rPr>
      <t>Viscose</t>
    </r>
    <r>
      <rPr>
        <sz val="11"/>
        <color theme="1"/>
        <rFont val="Calibri"/>
        <family val="2"/>
        <scheme val="minor"/>
      </rPr>
      <t xml:space="preserve">: Coach, "Sleeveless Uptown Dress," https://uk.coach.com/coach-sleeveless-uptown-dress/C4349.html?dwvar_color=PAL&amp;search=true#q=viscose&amp;start=1. Accessed 27 April 2021. </t>
    </r>
    <r>
      <rPr>
        <b/>
        <sz val="11"/>
        <color theme="1"/>
        <rFont val="Calibri"/>
        <family val="2"/>
        <scheme val="minor"/>
      </rPr>
      <t xml:space="preserve">
China and Vietnam</t>
    </r>
    <r>
      <rPr>
        <sz val="11"/>
        <color theme="1"/>
        <rFont val="Calibri"/>
        <family val="2"/>
        <scheme val="minor"/>
      </rPr>
      <t xml:space="preserve">: Bloomberg (10 May 2019), "Coach Bags Languish in Vietnam Port in Painful Tariff Workaround," https://www.bloomberg.com/news/articles/2019-05-10/ex-china-production-comes-with-its-own-headaches-bagmakers-find. </t>
    </r>
  </si>
  <si>
    <r>
      <rPr>
        <b/>
        <sz val="11"/>
        <color theme="1"/>
        <rFont val="Calibri"/>
        <family val="2"/>
        <scheme val="minor"/>
      </rPr>
      <t>Cotton</t>
    </r>
    <r>
      <rPr>
        <sz val="11"/>
        <color theme="1"/>
        <rFont val="Calibri"/>
        <family val="2"/>
        <scheme val="minor"/>
      </rPr>
      <t xml:space="preserve">: TJX (October 2019), "2019 Global Corporate Responsibility Report", https://www.tjx.com/docs/default-source/corporate-responsibility/tjx-2019-global-corporate-responsibility-report.pdf, p. 34.
</t>
    </r>
  </si>
  <si>
    <r>
      <rPr>
        <b/>
        <sz val="11"/>
        <color theme="1"/>
        <rFont val="Calibri"/>
        <family val="2"/>
        <scheme val="minor"/>
      </rPr>
      <t>Cotton:</t>
    </r>
    <r>
      <rPr>
        <sz val="11"/>
        <color theme="1"/>
        <rFont val="Calibri"/>
        <family val="2"/>
        <scheme val="minor"/>
      </rPr>
      <t xml:space="preserve"> Under Armour, "Men's UA Rival Fleece Big Logo Shorts", https://www.underarmour.com/en-us/p/bottoms/mens-ua-rival-fleece-big-logo-shorts/1357118.html?start=undefined&amp;breadCrumbLast=undefined. Accessed 18 August 2020.
</t>
    </r>
    <r>
      <rPr>
        <b/>
        <sz val="11"/>
        <color theme="1"/>
        <rFont val="Calibri"/>
        <family val="2"/>
        <scheme val="minor"/>
      </rPr>
      <t>China, Malaysia, Vietnam</t>
    </r>
    <r>
      <rPr>
        <sz val="11"/>
        <color theme="1"/>
        <rFont val="Calibri"/>
        <family val="2"/>
        <scheme val="minor"/>
      </rPr>
      <t xml:space="preserve">: Under Armour, "Modern Slavery Statement 2020", https://about.underarmour.com/sites/default/files/2020-06/Executed-2020%20UA%20UK%20Retail%20%20UA%20UK%20Limited%20Modern%20Slavery%20Statement_Posted.pdf, p. 2.
</t>
    </r>
    <r>
      <rPr>
        <b/>
        <sz val="11"/>
        <color theme="1"/>
        <rFont val="Calibri"/>
        <family val="2"/>
        <scheme val="minor"/>
      </rPr>
      <t>Brazil, Argentina</t>
    </r>
    <r>
      <rPr>
        <sz val="11"/>
        <color theme="1"/>
        <rFont val="Calibri"/>
        <family val="2"/>
        <scheme val="minor"/>
      </rPr>
      <t xml:space="preserve">:Under Armour, "Supplier Disclosure", https://about.underarmour.com/sites/default/files/2019-12/2019%20Disclosure_Final_December%202019_0.xls. Accessed 17 August 2020.
</t>
    </r>
    <r>
      <rPr>
        <b/>
        <sz val="11"/>
        <color theme="1"/>
        <rFont val="Calibri"/>
        <family val="2"/>
        <scheme val="minor"/>
      </rPr>
      <t>Migrant workers:</t>
    </r>
    <r>
      <rPr>
        <sz val="11"/>
        <color theme="1"/>
        <rFont val="Calibri"/>
        <family val="2"/>
        <scheme val="minor"/>
      </rPr>
      <t xml:space="preserve"> "Modern Slavery Statement 2020", p. 3. </t>
    </r>
  </si>
  <si>
    <r>
      <rPr>
        <b/>
        <sz val="11"/>
        <color theme="1"/>
        <rFont val="Calibri"/>
        <family val="2"/>
        <scheme val="minor"/>
      </rPr>
      <t>Cotton</t>
    </r>
    <r>
      <rPr>
        <sz val="11"/>
        <color theme="1"/>
        <rFont val="Calibri"/>
        <family val="2"/>
        <scheme val="minor"/>
      </rPr>
      <t xml:space="preserve">: Urban Outfitters (31 March 2020), "Form 10-K", http://investor.urbn.com/static-files/5404ac0c-c3c2-4f68-b589-6c0da6622f43, p. 11.
</t>
    </r>
    <r>
      <rPr>
        <b/>
        <sz val="11"/>
        <color theme="1"/>
        <rFont val="Calibri"/>
        <family val="2"/>
        <scheme val="minor"/>
      </rPr>
      <t>Viscose</t>
    </r>
    <r>
      <rPr>
        <sz val="11"/>
        <color theme="1"/>
        <rFont val="Calibri"/>
        <family val="2"/>
        <scheme val="minor"/>
      </rPr>
      <t xml:space="preserve">: Urban Outfitters, "UO Blue Tie-Dye Viscose Shirt," https://www.urbanoutfitters.com/shop/uo-blue-tie-dye-lightweight-viscose-shirt?category=SEARCHRESULTS&amp;color=040&amp;searchparams=q%3Dviscose&amp;type=REGULAR&amp;quantity=1. Accessed 27 April 2021.
</t>
    </r>
    <r>
      <rPr>
        <b/>
        <sz val="11"/>
        <color theme="1"/>
        <rFont val="Calibri"/>
        <family val="2"/>
        <scheme val="minor"/>
      </rPr>
      <t>Wool:</t>
    </r>
    <r>
      <rPr>
        <sz val="11"/>
        <color theme="1"/>
        <rFont val="Calibri"/>
        <family val="2"/>
        <scheme val="minor"/>
      </rPr>
      <t xml:space="preserve"> Urban Outfitters, "UO Ombre Wool Varsity Jacket," https://www.urbanoutfitters.com/shop/uo-ombre-wool-varsity-jacket?category=SEARCHRESULTS&amp;color=000&amp;searchparams=q%3Dwool%26sayt%3Dtrue&amp;type=REGULAR&amp;quantity=1. Accessed 27 April 2021. 
</t>
    </r>
    <r>
      <rPr>
        <b/>
        <sz val="11"/>
        <color theme="1"/>
        <rFont val="Calibri"/>
        <family val="2"/>
        <scheme val="minor"/>
      </rPr>
      <t xml:space="preserve">Xinjiang: </t>
    </r>
    <r>
      <rPr>
        <sz val="11"/>
        <color theme="1"/>
        <rFont val="Calibri"/>
        <family val="2"/>
        <scheme val="minor"/>
      </rPr>
      <t>[Urban Outfitters states that it "does not knowingly carry products originating from Xinjiang Uighur Autonomous Region." It also prohibits vendors from supplying goods made in XUAR or made from materials produced in XUAR.] Urban Outfitters (5 August 2020), "URBN: Vendor Code of Conduct &amp; Responsible Sourcing Policy", http://www.urbnvendor.com/us/wp-content/uploads/sites/2/2015/05/URBN-Vendor-Code-of-Conduct-and-Responsible-Sourcing-Policy-Final-Aug-5-2020.pdf, p. 2.</t>
    </r>
  </si>
  <si>
    <r>
      <rPr>
        <b/>
        <sz val="11"/>
        <color theme="1"/>
        <rFont val="Calibri"/>
        <family val="2"/>
        <scheme val="minor"/>
      </rPr>
      <t xml:space="preserve">Cotton: </t>
    </r>
    <r>
      <rPr>
        <sz val="11"/>
        <color theme="1"/>
        <rFont val="Calibri"/>
        <family val="2"/>
        <scheme val="minor"/>
      </rPr>
      <t xml:space="preserve">VF, "VF Corporation Policy on Cotton Fiber Sourcing," https://s3.amazonaws.com/content.stockpr.com/vfcsustainability/files/pages/resources/policies-standards/Cotton+Fiber+Sourcing+Policy.pdf. Accessed 24 August 2020. </t>
    </r>
    <r>
      <rPr>
        <b/>
        <sz val="11"/>
        <color theme="1"/>
        <rFont val="Calibri"/>
        <family val="2"/>
        <scheme val="minor"/>
      </rPr>
      <t xml:space="preserve">
Natural rubber</t>
    </r>
    <r>
      <rPr>
        <sz val="11"/>
        <color theme="1"/>
        <rFont val="Calibri"/>
        <family val="2"/>
        <scheme val="minor"/>
      </rPr>
      <t xml:space="preserve">: *VF, "We Are Made For Change," https://d1io3yog0oux5.cloudfront.net/vfc/files/documents/Sustainability/Resources/VF+2018+Made+for+Change+report.pdf, p. 42. Accessed 24 August 2020.
</t>
    </r>
    <r>
      <rPr>
        <b/>
        <sz val="11"/>
        <color theme="1"/>
        <rFont val="Calibri"/>
        <family val="2"/>
        <scheme val="minor"/>
      </rPr>
      <t xml:space="preserve">Viscose: </t>
    </r>
    <r>
      <rPr>
        <sz val="11"/>
        <color theme="1"/>
        <rFont val="Calibri"/>
        <family val="2"/>
        <scheme val="minor"/>
      </rPr>
      <t>Vans, "Show Lace Cargo Trousers," https://www.vans.co.uk/shop/en-gb/vans-gb/shoe-lace-cargo-trousers-vn0a4bf3blk. Accessed 27 April 2021.</t>
    </r>
    <r>
      <rPr>
        <b/>
        <sz val="11"/>
        <color theme="1"/>
        <rFont val="Calibri"/>
        <family val="2"/>
        <scheme val="minor"/>
      </rPr>
      <t xml:space="preserve">
Wool</t>
    </r>
    <r>
      <rPr>
        <sz val="11"/>
        <color theme="1"/>
        <rFont val="Calibri"/>
        <family val="2"/>
        <scheme val="minor"/>
      </rPr>
      <t xml:space="preserve">: VF, "Smartwool," https://www.vfc.com/brands/smartwool. Accessed 6 November 2020.
</t>
    </r>
    <r>
      <rPr>
        <b/>
        <sz val="11"/>
        <color theme="1"/>
        <rFont val="Calibri"/>
        <family val="2"/>
        <scheme val="minor"/>
      </rPr>
      <t>China and Vietnam</t>
    </r>
    <r>
      <rPr>
        <sz val="11"/>
        <color theme="1"/>
        <rFont val="Calibri"/>
        <family val="2"/>
        <scheme val="minor"/>
      </rPr>
      <t xml:space="preserve">: VF, "Supply Chain," https://vfc.com/our-company/supply-chain. Accessed 24 August 2020.
</t>
    </r>
    <r>
      <rPr>
        <b/>
        <sz val="11"/>
        <color theme="1"/>
        <rFont val="Calibri"/>
        <family val="2"/>
        <scheme val="minor"/>
      </rPr>
      <t>India and Thailand</t>
    </r>
    <r>
      <rPr>
        <sz val="11"/>
        <color theme="1"/>
        <rFont val="Calibri"/>
        <family val="2"/>
        <scheme val="minor"/>
      </rPr>
      <t>: VF, "Factory List", https://www.vfc.com/sustainability-and-responsibility/factory-list. Accessed 24 August 2020.</t>
    </r>
  </si>
  <si>
    <r>
      <rPr>
        <b/>
        <sz val="11"/>
        <color theme="1"/>
        <rFont val="Calibri"/>
        <family val="2"/>
        <scheme val="minor"/>
      </rPr>
      <t xml:space="preserve">Cashmere: </t>
    </r>
    <r>
      <rPr>
        <sz val="11"/>
        <color theme="1"/>
        <rFont val="Calibri"/>
        <family val="2"/>
        <scheme val="minor"/>
      </rPr>
      <t>Walmart, "Private Label Crewneck Cashmere Sweater (Light Grey Don, L)," https://www.walmart.com/ip/Private-Label-Crewneck-Cashmere-Sweater-Light-Grey-Don-L/489412754. Accessed 29 April 2021.</t>
    </r>
    <r>
      <rPr>
        <b/>
        <sz val="11"/>
        <color theme="1"/>
        <rFont val="Calibri"/>
        <family val="2"/>
        <scheme val="minor"/>
      </rPr>
      <t xml:space="preserve">
Cotton</t>
    </r>
    <r>
      <rPr>
        <sz val="11"/>
        <color theme="1"/>
        <rFont val="Calibri"/>
        <family val="2"/>
        <scheme val="minor"/>
      </rPr>
      <t xml:space="preserve">: Walmart, "2020 Environmental, Social and Governance Report," https://cdn.corporate.walmart.com/90/0b/22715fd34947927eed86a72c788e/walmart-esg-report-2020.pdf, p. 40. Accessed 27 October 2020.
</t>
    </r>
    <r>
      <rPr>
        <b/>
        <sz val="11"/>
        <color theme="1"/>
        <rFont val="Calibri"/>
        <family val="2"/>
        <scheme val="minor"/>
      </rPr>
      <t>Silk</t>
    </r>
    <r>
      <rPr>
        <sz val="11"/>
        <color theme="1"/>
        <rFont val="Calibri"/>
        <family val="2"/>
        <scheme val="minor"/>
      </rPr>
      <t xml:space="preserve">: Walmart, "Personal Choice - Mens Long Sleeve Silk Lounge Top Gold Black / Small," https://www.walmart.com/ip/Personal-Choice-Mens-Long-Sleeve-Silk-Lounge-Top-Gold-Black-Small/108351429. Accessed 29 April 2021. 
</t>
    </r>
    <r>
      <rPr>
        <b/>
        <sz val="11"/>
        <color theme="1"/>
        <rFont val="Calibri"/>
        <family val="2"/>
        <scheme val="minor"/>
      </rPr>
      <t>Viscose</t>
    </r>
    <r>
      <rPr>
        <sz val="11"/>
        <color theme="1"/>
        <rFont val="Calibri"/>
        <family val="2"/>
        <scheme val="minor"/>
      </rPr>
      <t xml:space="preserve">: Walmart, " Introducing Free Assembly: A Modern Fashion Brand for Women and Men, Found Only at Walmart," https://corporate.walmart.com/newsroom/2020/09/21/introducing-free-assembly-a-modern-fashion-brand-for-women-and-men-found-only-at-walmart. Accessed 27 April 2021.
</t>
    </r>
    <r>
      <rPr>
        <b/>
        <sz val="11"/>
        <color theme="1"/>
        <rFont val="Calibri"/>
        <family val="2"/>
        <scheme val="minor"/>
      </rPr>
      <t>Wool</t>
    </r>
    <r>
      <rPr>
        <sz val="11"/>
        <color theme="1"/>
        <rFont val="Calibri"/>
        <family val="2"/>
        <scheme val="minor"/>
      </rPr>
      <t>: Walmart, "Free Assembly Women’s Cocoon Coat," https://www.walmart.com/ip/Free-Assembly-Women-s-Cocoon-Coat/387311204. Accessed 29 April 2021.</t>
    </r>
  </si>
  <si>
    <r>
      <rPr>
        <b/>
        <sz val="11"/>
        <color theme="1"/>
        <rFont val="Calibri"/>
        <family val="2"/>
        <scheme val="minor"/>
      </rPr>
      <t>Cotton:</t>
    </r>
    <r>
      <rPr>
        <sz val="11"/>
        <color theme="1"/>
        <rFont val="Calibri"/>
        <family val="2"/>
        <scheme val="minor"/>
      </rPr>
      <t xml:space="preserve"> Wolverine World Wide (undated), "2019 Annual Report", https://wolverineworldwide.gcs-web.com/static-files/f6d96a79-44cf-4da1-bdfd-f9c9abe5a777, p. 12.
</t>
    </r>
    <r>
      <rPr>
        <b/>
        <sz val="11"/>
        <color theme="1"/>
        <rFont val="Calibri"/>
        <family val="2"/>
        <scheme val="minor"/>
      </rPr>
      <t xml:space="preserve">Wool: </t>
    </r>
    <r>
      <rPr>
        <sz val="11"/>
        <color theme="1"/>
        <rFont val="Calibri"/>
        <family val="2"/>
        <scheme val="minor"/>
      </rPr>
      <t xml:space="preserve">Merrell (undated), "Men's Juno Clog Wool", https://www.merrell.com/US/en/juno-clog-wool/47200M.html?dwvar_47200M_color=J002359&amp;icid=search_suggested_products&amp;q=wool. Accessed 27 April 2021. 
</t>
    </r>
    <r>
      <rPr>
        <b/>
        <sz val="11"/>
        <color theme="1"/>
        <rFont val="Calibri"/>
        <family val="2"/>
        <scheme val="minor"/>
      </rPr>
      <t xml:space="preserve">Brazil, China, India, Thailand, Vietnam: </t>
    </r>
    <r>
      <rPr>
        <sz val="11"/>
        <color theme="1"/>
        <rFont val="Calibri"/>
        <family val="2"/>
        <scheme val="minor"/>
      </rPr>
      <t>Wolverine World Wide (June 2020), "Global Impact Report", https://www.wolverineworldwide.com/wp-content/uploads/2020/08/18IR.V13.Final_.pdf, p. 21.</t>
    </r>
  </si>
  <si>
    <r>
      <rPr>
        <b/>
        <sz val="11"/>
        <color theme="1"/>
        <rFont val="Calibri"/>
        <family val="2"/>
        <scheme val="minor"/>
      </rPr>
      <t xml:space="preserve">Bamboo: </t>
    </r>
    <r>
      <rPr>
        <sz val="11"/>
        <color theme="1"/>
        <rFont val="Calibri"/>
        <family val="2"/>
        <scheme val="minor"/>
      </rPr>
      <t xml:space="preserve">Vova, "Youngor bamboo fiber long-sleeved shirt male free ironing business casual tooling professional work pure white men's shirt," https://m.vova.com/en/Youngor-Bamboo-Fiber-Long-Sleeved-Shirt-Male-Free-Ironing-Business-GSN1584348785889314836756642-g15844671-m17321536. Accessed 20 April 2021.
</t>
    </r>
    <r>
      <rPr>
        <b/>
        <sz val="11"/>
        <color theme="1"/>
        <rFont val="Calibri"/>
        <family val="2"/>
        <scheme val="minor"/>
      </rPr>
      <t>Cashmere and Wool</t>
    </r>
    <r>
      <rPr>
        <sz val="11"/>
        <color theme="1"/>
        <rFont val="Calibri"/>
        <family val="2"/>
        <scheme val="minor"/>
      </rPr>
      <t xml:space="preserve">: Alibaba, "Youngor wool &amp; cashmere series fine twill worsted men suit cashmere marble fabric for suit," https://www.alibaba.com/product-detail/910149-1-Youngor-wool-cashmere-series_1600175836630.html. Accessed 20 April 2021. 
</t>
    </r>
    <r>
      <rPr>
        <b/>
        <sz val="11"/>
        <color theme="1"/>
        <rFont val="Calibri"/>
        <family val="2"/>
        <scheme val="minor"/>
      </rPr>
      <t>Viscose:</t>
    </r>
    <r>
      <rPr>
        <sz val="11"/>
        <color theme="1"/>
        <rFont val="Calibri"/>
        <family val="2"/>
        <scheme val="minor"/>
      </rPr>
      <t xml:space="preserve"> Alibaba, "Youngor wool polyester viscose blended weft stretch twill men's double-sided worsted fabric," https://www.alibaba.com/product-detail/730598-Youngor-wool-polyester-viscose-blended_1600149309189.html. Accessed 20 April 2021. </t>
    </r>
    <r>
      <rPr>
        <b/>
        <sz val="11"/>
        <color theme="1"/>
        <rFont val="Calibri"/>
        <family val="2"/>
        <scheme val="minor"/>
      </rPr>
      <t xml:space="preserve">
Cotton and sourcing from Xinjiang: *</t>
    </r>
    <r>
      <rPr>
        <sz val="11"/>
        <color theme="1"/>
        <rFont val="Calibri"/>
        <family val="2"/>
        <scheme val="minor"/>
      </rPr>
      <t>The Wall Street Journal (16 May 2019), "Western Companies Get Tangled in China's Muslim Clampdown", https://www.wsj.com/articles/western-companies-get-tangled-in-chinas-muslim-clampdown-11558017472. 
*Australian Strategic Policy Institute (2020), "Uyghurs for sale", https://www.aspi.org.au/report/uyghurs-sale, p. 32.
*Center for Strategic &amp; International Studies (Oct 2019), "Connecting the Dots in Xinjiang", https://www.csis.org/analysis/connecting-dots-xinjiang-forced-labor-forced-assimilation-and-western-supply-chains, p. 10.</t>
    </r>
  </si>
  <si>
    <r>
      <rPr>
        <b/>
        <sz val="11"/>
        <color theme="1"/>
        <rFont val="Calibri"/>
        <family val="2"/>
        <scheme val="minor"/>
      </rPr>
      <t xml:space="preserve">Cashmere: </t>
    </r>
    <r>
      <rPr>
        <sz val="11"/>
        <color theme="1"/>
        <rFont val="Calibri"/>
        <family val="2"/>
        <scheme val="minor"/>
      </rPr>
      <t>Zalando, "Cashmere jumpers," https://www.zalando.co.uk/cashmere-jumpers/. Accessed 23 April 2021.</t>
    </r>
    <r>
      <rPr>
        <b/>
        <sz val="11"/>
        <color theme="1"/>
        <rFont val="Calibri"/>
        <family val="2"/>
        <scheme val="minor"/>
      </rPr>
      <t xml:space="preserve">
Cotton and India</t>
    </r>
    <r>
      <rPr>
        <sz val="11"/>
        <color theme="1"/>
        <rFont val="Calibri"/>
        <family val="2"/>
        <scheme val="minor"/>
      </rPr>
      <t xml:space="preserve">: Zalando, "Our Private Labels", https://www.corporate.zalando.com/en/corporate-responsibility/our-private-labels. Accessed 4 May 2020.
</t>
    </r>
    <r>
      <rPr>
        <b/>
        <sz val="11"/>
        <color theme="1"/>
        <rFont val="Calibri"/>
        <family val="2"/>
        <scheme val="minor"/>
      </rPr>
      <t>Natural rubber</t>
    </r>
    <r>
      <rPr>
        <sz val="11"/>
        <color theme="1"/>
        <rFont val="Calibri"/>
        <family val="2"/>
        <scheme val="minor"/>
      </rPr>
      <t xml:space="preserve">: Zalando, "Natural World: Catalogue," https://www.zalando.co.uk/natural-world/. Accessed 22 April 2021.
</t>
    </r>
    <r>
      <rPr>
        <b/>
        <sz val="11"/>
        <color theme="1"/>
        <rFont val="Calibri"/>
        <family val="2"/>
        <scheme val="minor"/>
      </rPr>
      <t>Silk</t>
    </r>
    <r>
      <rPr>
        <sz val="11"/>
        <color theme="1"/>
        <rFont val="Calibri"/>
        <family val="2"/>
        <scheme val="minor"/>
      </rPr>
      <t xml:space="preserve">: Zalando, "Silk Blouse," https://www.zalando.co.uk/silk-blouse/. Accessed 10 November 2020. 
</t>
    </r>
    <r>
      <rPr>
        <b/>
        <sz val="11"/>
        <color theme="1"/>
        <rFont val="Calibri"/>
        <family val="2"/>
        <scheme val="minor"/>
      </rPr>
      <t>Wool</t>
    </r>
    <r>
      <rPr>
        <sz val="11"/>
        <color theme="1"/>
        <rFont val="Calibri"/>
        <family val="2"/>
        <scheme val="minor"/>
      </rPr>
      <t xml:space="preserve">: Zalando, "Women's Wool Coats," https://www.zalando.co.uk/womens-clothing-coats-wool-coats/. Accessed 10 November 2020. 
</t>
    </r>
    <r>
      <rPr>
        <b/>
        <sz val="11"/>
        <color theme="1"/>
        <rFont val="Calibri"/>
        <family val="2"/>
        <scheme val="minor"/>
      </rPr>
      <t xml:space="preserve">Cotton and viscose: </t>
    </r>
    <r>
      <rPr>
        <sz val="11"/>
        <color theme="1"/>
        <rFont val="Calibri"/>
        <family val="2"/>
        <scheme val="minor"/>
      </rPr>
      <t xml:space="preserve">It states that it may request a country of origin certificate for cotton products: Zalando (undated), "Supplier Policy: Ethical Sourcing Standards", https://www.corporate.zalando.com/sites/default/files/media-download/Zalando-SE_EN_180216_Ethical%20Sourcing%20Standards%20policy.pdf. </t>
    </r>
    <r>
      <rPr>
        <b/>
        <sz val="11"/>
        <color theme="1"/>
        <rFont val="Calibri"/>
        <family val="2"/>
        <scheme val="minor"/>
      </rPr>
      <t xml:space="preserve">
China, Inida, Vietnam</t>
    </r>
    <r>
      <rPr>
        <sz val="11"/>
        <color theme="1"/>
        <rFont val="Calibri"/>
        <family val="2"/>
        <scheme val="minor"/>
      </rPr>
      <t>:  Zalando, "Our Private Label Suppliers", https://www.corporate.zalando.com/en/corporate-responsibility/our-private-label-suppliers. Accessed 4 May 2020.</t>
    </r>
  </si>
  <si>
    <r>
      <rPr>
        <b/>
        <sz val="11"/>
        <color theme="1"/>
        <rFont val="Calibri"/>
        <family val="2"/>
        <scheme val="minor"/>
      </rPr>
      <t>Cotton</t>
    </r>
    <r>
      <rPr>
        <sz val="11"/>
        <color theme="1"/>
        <rFont val="Calibri"/>
        <family val="2"/>
        <scheme val="minor"/>
      </rPr>
      <t xml:space="preserve">: EuroPages, "ZHEJIANG SEMIR GARMENT CO., LTD.," https://www.europages.co.uk/ZHEJIANG-SEMIR-GARMENT-CO-LTD/00000004016151-293612001.html. Accessed 20 April 2021.
</t>
    </r>
    <r>
      <rPr>
        <b/>
        <sz val="11"/>
        <color theme="1"/>
        <rFont val="Calibri"/>
        <family val="2"/>
        <scheme val="minor"/>
      </rPr>
      <t>Viscose</t>
    </r>
    <r>
      <rPr>
        <sz val="11"/>
        <color theme="1"/>
        <rFont val="Calibri"/>
        <family val="2"/>
        <scheme val="minor"/>
      </rPr>
      <t>: BlueAge, "CARGO PANTS WITH WORDING PRINT," https://theblueage.com/ba_en/catalog/product/view/_ignore_category/1/id/382724/s/cargo-pants-with-wording-print-202221108107/. Accessed 29 April 2021. [Zhejiang Semir Garment is the parent company of Balabala.]
Zhejiang Semir Garment (undated), "About Us", http://www.semir.com/en/about.html. Accessed 14 September 2020.</t>
    </r>
  </si>
  <si>
    <r>
      <t xml:space="preserve">(1) Primark discloses a global sourcing map which shows its supplier factories representing "over 95% of Primark products for sale." The company's global sourcing map shows supplier factories on a map, including their names and addresses. The map also shows the number of factories that the company sources from per country - for example, 525 in China, 92 in Turkey. The map shows 1,033 factories in total across 30 countries. [It is also possible to download the factory information in PDF format.] 
Uyghur forced labor: The company discloses sourcing from China but does not disclose whether this includes the Xinjiang Uyghur Autonomous Region. However in its 2020 modern slavery statement the company states that it has "banned all sourcing and production from all levels of the supply chain" from the Xinjiang Uyghur Autonomous Region.
(2) Not disclosed. It is not clear that the global sourcing map shows any data beyond first-tier. 
Uyghur forced labor: The company states in its 2020 modern slavery statement that it has "banned all sourcing and production from all levels of the supply chain" from the Xinjiang Uyghur Autonomous Region.
(3) Primark discloses that it conducts on-the-ground checks in spinning mills in Bangladesh and India "to assess origin of cotton bales." In its 2018 additional disclosure, the company states that it has "identified the following key sourcing countries of raw materials at high risk: </t>
    </r>
    <r>
      <rPr>
        <b/>
        <sz val="11"/>
        <rFont val="Calibri"/>
        <family val="2"/>
        <scheme val="minor"/>
      </rPr>
      <t>cotton</t>
    </r>
    <r>
      <rPr>
        <sz val="11"/>
        <rFont val="Calibri"/>
        <family val="2"/>
        <scheme val="minor"/>
      </rPr>
      <t xml:space="preserve"> - Bangladesh, China, India, Pakistan, Turkey." The company discloses that it sources raw materials from China but does not disclose whether this includes the Xinjiang Uyghur Autonomous Region. The company states in its 2020 modern slavery statement that it has "banned all sourcing and production from all levels of the supply chain" from the Xinjiang Uyghur Autonomous Region.
In relation to </t>
    </r>
    <r>
      <rPr>
        <b/>
        <sz val="11"/>
        <rFont val="Calibri"/>
        <family val="2"/>
        <scheme val="minor"/>
      </rPr>
      <t>leather</t>
    </r>
    <r>
      <rPr>
        <sz val="11"/>
        <rFont val="Calibri"/>
        <family val="2"/>
        <scheme val="minor"/>
      </rPr>
      <t xml:space="preserve">, the company states key sourcing countries are China and India. It is not clear whether this is a full list of sourcing countries, and the company does not disclose further sourcing countries of other high risk commodities. 
(4) Primark's global sourcing map includes the number of workers at each supplier factory, and the percentage of men and women workers at each factory. </t>
    </r>
    <r>
      <rPr>
        <sz val="11"/>
        <color theme="9"/>
        <rFont val="Calibri"/>
        <family val="2"/>
        <scheme val="minor"/>
      </rPr>
      <t xml:space="preserve">
</t>
    </r>
    <r>
      <rPr>
        <sz val="11"/>
        <rFont val="Calibri"/>
        <family val="2"/>
        <scheme val="minor"/>
      </rPr>
      <t>In its modern slavery statement, Primark states that it has 950,000 workers, 46% of which are male, and 54% female. [As the company states that it employs 75,000 people, it is assumed that this larger figure refers to supply chain workers.]</t>
    </r>
  </si>
  <si>
    <t>(2) Not disclosed. [The company discloses an outcome for a recruitment fee related allegation which has been covered under 4.2.2 and allegation 2.]
(3) Not disclosed. The company previously disclosed a statement on Xinjiang, but no longer discloses this statement.
Engagement (e.g., with groups representing impacted rightsholders - also see 1.5) / Timebound targets and regular reporting / Remedy/ Addressing risks of forced labor at raw material level: Not disclosed.
[Traceability and supply chain transparency (also see 2.1): Asics previously stated that "no Asics product is manufactured in Xinjiang province" and that "there is no fact that the Xinjiang people are forced to work in the consignment factories of [its] business partners." This information is no longer publicly available.]
Steps taken: Asics does not disclose details on how it addresses risks across tiers and high risk commodities.</t>
  </si>
  <si>
    <r>
      <t xml:space="preserve">A(2) Not disclosed. [Remedy outcome regarding freedom of movement already counted under 4.4.2 and 7.2B.1(3)]
C(1) Not disclosed. 
</t>
    </r>
    <r>
      <rPr>
        <b/>
        <sz val="11"/>
        <rFont val="Calibri"/>
        <family val="2"/>
        <scheme val="minor"/>
      </rPr>
      <t xml:space="preserve">Engagement (e.g., with groups representing impacted rightsholders - also see 1.5) / Timebound targets and regular reporting / Remedy: </t>
    </r>
    <r>
      <rPr>
        <sz val="11"/>
        <rFont val="Calibri"/>
        <family val="2"/>
        <scheme val="minor"/>
      </rPr>
      <t>Not disclosed. [It discloses that it "partners" with the Fair Labor Association (FLA) and the Partnership for Sustainable Textiles and "maintains an ongoing dialog with key stakeholders", but provides no details.]</t>
    </r>
    <r>
      <rPr>
        <b/>
        <sz val="11"/>
        <rFont val="Calibri"/>
        <family val="2"/>
        <scheme val="minor"/>
      </rPr>
      <t xml:space="preserve">
Traceability and supply chain transparency (also see 2.1): </t>
    </r>
    <r>
      <rPr>
        <sz val="11"/>
        <rFont val="Calibri"/>
        <family val="2"/>
        <scheme val="minor"/>
      </rPr>
      <t xml:space="preserve">It discloses a sourcing map of the names and addresses of suppliers. It does not disclose sourcing countries of lower tier and raw material suppliers.
</t>
    </r>
    <r>
      <rPr>
        <b/>
        <sz val="11"/>
        <rFont val="Calibri"/>
        <family val="2"/>
        <scheme val="minor"/>
      </rPr>
      <t>Steps taken (also see 3.1):</t>
    </r>
    <r>
      <rPr>
        <sz val="11"/>
        <rFont val="Calibri"/>
        <family val="2"/>
        <scheme val="minor"/>
      </rPr>
      <t xml:space="preserve">
The company notes that it does not "procure any goods originating in the Xinjiang region from direct suppliers." It states it demands proof from suppliers that good are made in accordance with its standards.
It also states "As long as our HUGO BOSS Code of Conduct and our values are respected, we are open to source our products from any suppliers wherever they are located worldwide."
[The statement previously stated that 
* Hugo Boss has contacted all direct suppliers and requires them to provide evidence that materials used to produce goods are not connected to the Xinjiang region
* it requires its suppliers to name and identify any suppliers or subcontractors operating in the region, or those employing workers from Xinjiang under the government program and those who purchase goods from the region and requires suppliers to "confirm" that they will not contain cotton or other materials sourced from the region
* "If suppliers do not provide this confirmation, we will take appropriate actions."]</t>
    </r>
  </si>
  <si>
    <t xml:space="preserve">A(2) FLA (February 2018), "Assessment for Accreditation," "https://www.fairlabor.org/sites/default/files/documents/reports/hugo_boss_accreditation_assessment_february_2018_0.pdf, pp. 16-17.  
C(1) Hugo Boss (December 2020), "HUGO BOSS Statement on the Chinese region of Xinjiang," https://group.hugoboss.com/fileadmin/media/pdf/sustainability/HUGO_BOSS_Statement_on_Xinjiang_EN.pdf. Accessed 19 May 2021. </t>
  </si>
  <si>
    <t xml:space="preserve">C(1) *Skechers, "Human Rights," https://about.skechers.com/sustainability/. Accessed 19 May 2021.
* Skechers (March 2021), "Statement of Skechers USA, Inc. on Uyghurs," https://about.skechers.com/wp-content/uploads/2021/03/SKECHERS-USA-STATEMENT-UYGHURS-March-2021.pdf. </t>
  </si>
  <si>
    <t>About the Research</t>
  </si>
  <si>
    <t>About this document</t>
  </si>
  <si>
    <t>This document includes the following information</t>
  </si>
  <si>
    <r>
      <t xml:space="preserve">2021 KnowTheChain Apparel &amp; Footwear Benchmark - Data Set
</t>
    </r>
    <r>
      <rPr>
        <sz val="11"/>
        <color theme="1"/>
        <rFont val="Calibri"/>
        <family val="2"/>
        <scheme val="minor"/>
      </rPr>
      <t>(Date: 26 May 2021)</t>
    </r>
  </si>
  <si>
    <t>Not met</t>
  </si>
  <si>
    <t>Met</t>
  </si>
  <si>
    <t>Partially met</t>
  </si>
  <si>
    <t>If company fulfills all 3 elements it receives an additional 10 points (such that it adds up to 100). Relevant for:
* 1.4 Training
* 3.3 Integration in Contracts
* 4.1 Recruitment Approach
* 4.4 Rights of Workers in Vulnerable Conditions
* 7.2 B2 Response to Allegations (where company denies the allegation)</t>
  </si>
  <si>
    <t>Scoring Approach</t>
  </si>
  <si>
    <t>2) at least two examples of outcomes of its remedy process in practice, covering different supply chain contexts, for its suppliers’ workers.
(3) a description of what actions it is taking to prevent and remediate the use of forced Uyghur labor.</t>
  </si>
  <si>
    <t>A. If no allegation regarding forced labor in the first or lower tier of a company's supply chains has been identified and disclosed by a third party(ies) in the last three years, the company discloses:
(1) a process for responding to potential complaints and/or reported violations of policies that address forced labor and human trafficking; and</t>
  </si>
  <si>
    <t>No steps</t>
  </si>
  <si>
    <t>Basic steps</t>
  </si>
  <si>
    <t>Some steps</t>
  </si>
  <si>
    <t>Intermediate steps</t>
  </si>
  <si>
    <t>Advanced steps</t>
  </si>
  <si>
    <t>*The company states in its additional disclosure that its "Policy on Modern Slavery" is designed to fulfil the requirements of the CTSC Act. (However, the policy itself does not make reference to the legislation.)</t>
  </si>
  <si>
    <t>The company discloses that "Effective starting October 2021, we are ensuring that our new collections will contain no cotton or other materials from the region of Xinjiang."
[As of 21 May 2021 this target is no longer publicly available. The new target states: "Effective starting October 2021, our new collections have been verified in line with our global standards once again."]</t>
  </si>
  <si>
    <t>Hugo Boss (December 2020), "HUGO BOSS Statement on the Chinese region of Xinjiang," https://group.hugoboss.com/fileadmin/media/pdf/sustainability/company_commitments_EN/HUGO_BOSS_Statement_on_Xinjiang.pdf.</t>
  </si>
  <si>
    <t>VF makes a commitment to implement the Employer Pays Principle into its supply chains by 2026. 
It states as part of its “Your Voice Matters” project, a joint project with Ulula and Quizrr that is supported by the IOM, it will engage its tier 2 suppliers in Jordan, Taiwan and Thailand "to proactively learn, understand and discuss recruitment processes." (No timeline)
It states that it commits to source 100 per cent of its cotton sourced outside of the US or Australia from BCI certified, CmiA certified, Fair Trade certified or organic cotton suppliers. [BCI is an ISEAL full member, which requires farms to adhere to a set of Principles and Standards including the promotion of decent work according to the ILO core conventions. Fairtrade is an ISEAL full member, which requires producers and traders of cotton fibers to adhere to the principle of freedom from forced or compulsory labor.] 
[VF discloses goals for improving the lives of workers. However, it is unclear if these goals relate to eradicating forced labor.]</t>
  </si>
  <si>
    <t>PVH states that it has a target to have 100% of its “key suppliers in two key production countries by 2025, and in four by 2030” to “proactively support industry-wide collective bargaining to achieve living wages.” It states that it has a targetfor “100% of workers employed by key suppliers [definition unclear] …  [to] have their voices heard through representative workplace committees by 2025.” It further states that 100% of migrant workers at its “Level 1 and key Level 2 suppliers will not pay recruitment fees by 2025.”
[It states that it has a target to sustainably source 100% of its cotton and viscose by 2025 and 100% of its polyester by 2030. It states that this will include "taking into account environmental and social considerations" and that sustainable cotton sources include Better Cotton which includes an assessment of forced labor. However, it does not disclose how the remainder of this target addresses forced labor risks at raw material level.]</t>
  </si>
  <si>
    <t>American Eagle states that it has “a goal to source 100% more sustainable cotton by 2023” that will include Better Cotton Initiative, recycled and organic cotton. Better Cotton addresses forced labor. However, it is unclear what percentage of BCI cotton it aims to source.
The company also discloses that it has "made plans to commission a risk assessment [... of its] sourcing countries. We are also planning projects focused on supply chain traceability." It does not provide further details, nor a timeframe. 
The company does not report progress against existing targets.</t>
  </si>
  <si>
    <t xml:space="preserve">ISIN </t>
  </si>
  <si>
    <t xml:space="preserve">(1) LPP's code of conduct, which applies to suppliers, states that "[i]nvoluntary labour to satisfy debts and all other forms of labour not undertaken of the employee’s conscious choice and free will shall be prohibited." It prohibits child labor and discrimination on a number of specified grounds. It protects workers' right to freedom of association and the right of representatives to "represent its members and seek collective dispute resolution as provided for by the International Labour Organization (ILO) definition and interpretations and applicable local laws." It states separately in its code of conduct that where national legislation and "relevant" ILO protections conflict, provisions offering the greatest protections will apply. However, it does not explicitly refer to the right to collective bargaining. Further, the code is relevant to "foreign suppliers" only (though the company "also decided to share the code in Polish among Polish vendors"). </t>
  </si>
  <si>
    <r>
      <t xml:space="preserve">(1) The company reports that its Social and Environmental Affairs (SEA) staff manage its day-to-day labor monitoring program. It also states that the SEA senior management approves all policies and implementation processes of its labor rights program.  The SEA team is also responsible for conducting assessments of suppliers against the Workplace Standards.
The company states that its sourcing teams "have clear targets in their performance appraisal system linked to the performance and the execution of human rights policy commitments, through the delivery of social compliance key performance indicators." 
Adidas discloses that the Head of Sustainability is responsible for sustainability strategy and leads the sustainability Sponsor Board which includes senior representatives from Social and Environmental Affairs, and states this includes review and sign-off of relevant policies. 
(2) Adidas states that its SEA Global Director engages closely with the "Executive Management Team and the </t>
    </r>
    <r>
      <rPr>
        <b/>
        <sz val="11"/>
        <rFont val="Calibri"/>
        <family val="2"/>
        <scheme val="minor"/>
      </rPr>
      <t>Supervisory Board</t>
    </r>
    <r>
      <rPr>
        <sz val="11"/>
        <rFont val="Calibri"/>
        <family val="2"/>
        <scheme val="minor"/>
      </rPr>
      <t xml:space="preserve"> who request regular updates from the Executive Board on corporate strategies and actions taken to ensure compliance with human rights and labour standards in the supply chain and at the company’s own sites."  [It describes further details on responsibilities of staff members who sit on its management board.] Further detail is not provided as to oversight of the Workplace Standards or SEA program through the Supervisory Board. </t>
    </r>
  </si>
  <si>
    <t xml:space="preserve">(1) Lululemon states that its sustainability team use the vendor code to conduct assessments at supplier facilities. It states this team is also responsible for building capacity in the supply chain and improving supplier performance.
In its 2020 additional disclosure it states that the VP of Sustainable Business and Social Impact leads the responsible supply chain program and oversees the vendor code of ethics and foreign migrant worker standard implementation, and that the Chief Supply Chain Officer also works with the VP of Sustainable Business to identify and manage supply chain sustainability issues. In addition it states that its Director of Partner Sustainability leads the in-country responsible supply chain team and that this includes responsibility for implementation of the vendor code. 
The company adds that the Chief Compliance Officer has ultimate responsibility for the vendor code of ethics program performance. 
Lululemon also discloses that it has created a full-time role in Taiwan "to support suppliers through capacity building on specific issues, such as foreign migrant worker rights and implementation of our FMW standard."
(2) The company reports that breaches of its vendor code are reviewed by the board of directors.
It also states that that it assesses and mitigates the risk of modern slavery and that its risk mitigation approaches are presented to the board. 
In its 2020 additional disclosure, the company reports that its board audit committee is accountable for the vendor code, and that it provides oversight on supply chain risk. It discloses the names of Committee members and that the committee receives direct reporting from the Chief Compliance Officer. 
Lululemon states that the board audit committee meets at least quarterly and conducts a strategic review of risk areas including a "focused review of responsible supply chain, once a year." Additionally, Adidas states that the Audit Committee will meet "as needed" to "consider" specific topics, these included oversight and advice on engagement with a particular supplier in Bangladesh. </t>
  </si>
  <si>
    <r>
      <t>(1) PVH states that its senior management team, which is led by its chairman and CEO “establish[es] and uphold[s] [its] vision and has final accountability for the implementation of Forward Fashion and its 15 priorities areas, including our management of human rights… across [its] value chain.” It states that its senior vice president of Corporate Responsibility (CR), reports to its COO and financial officer and leads its corporate responsibility team. It states that she manages the implementation of its CR strategy, “providing strategic leadership in the development of [its] Forward Fashion program and targets, execution of plans and partnerships, including [its] human rights… commitments and policies.” It also states that its CR team is involved in its factory engagement and monitoring [which is against its supplier code of conduct that includes forced labor] including reviewing paperwork, providing “value-added activities which may include CAP development, Mid-cycle Check-In [and] training…”
(2) It states that its corporate responsibility (CR) committee of its board of directors (comprised of three independent directors) “provides support and guidance to [its] Senior Management Team and reports to the broader Board of Directors with respect to [its] CR policies and strategies.” It states that this committee meets four times per year and that it monitors performance across indicators including those relating to social issues and human rights. It states that "the CR committee monitors progress towards the goals of the Forward Fashion program, which includes publicly reported targets on the</t>
    </r>
    <r>
      <rPr>
        <b/>
        <sz val="11"/>
        <rFont val="Calibri"/>
        <family val="2"/>
        <scheme val="minor"/>
      </rPr>
      <t xml:space="preserve"> elimination of recruitment fees</t>
    </r>
    <r>
      <rPr>
        <sz val="11"/>
        <rFont val="Calibri"/>
        <family val="2"/>
        <scheme val="minor"/>
      </rPr>
      <t xml:space="preserve"> and other significant high-risk conduct and issues, such as the </t>
    </r>
    <r>
      <rPr>
        <b/>
        <sz val="11"/>
        <rFont val="Calibri"/>
        <family val="2"/>
        <scheme val="minor"/>
      </rPr>
      <t>impacts of the COVID-19 pandemic on supply chain workers</t>
    </r>
    <r>
      <rPr>
        <sz val="11"/>
        <rFont val="Calibri"/>
        <family val="2"/>
        <scheme val="minor"/>
      </rPr>
      <t xml:space="preserve"> and human rights, as well as changes and additions to the program." It states that in addition to having oversight of its supplier code of conduct, it oversees the company's modern slavery statement annually and that the board "receives regular updates from the CR Committee on management’s efforts in regard to strategies and issues concerning human rights and labor standards in the company's supply chain."</t>
    </r>
  </si>
  <si>
    <r>
      <t xml:space="preserve">(1) Marks and Spencer states that its </t>
    </r>
    <r>
      <rPr>
        <b/>
        <sz val="11"/>
        <rFont val="Calibri"/>
        <family val="2"/>
        <scheme val="minor"/>
      </rPr>
      <t>CEO</t>
    </r>
    <r>
      <rPr>
        <sz val="11"/>
        <rFont val="Calibri"/>
        <family val="2"/>
        <scheme val="minor"/>
      </rPr>
      <t xml:space="preserve">, Steve Rowe oversees work in the area of human rights. It states that, in combination with the board, the company’s </t>
    </r>
    <r>
      <rPr>
        <b/>
        <sz val="11"/>
        <rFont val="Calibri"/>
        <family val="2"/>
        <scheme val="minor"/>
      </rPr>
      <t>operating committee</t>
    </r>
    <r>
      <rPr>
        <sz val="11"/>
        <rFont val="Calibri"/>
        <family val="2"/>
        <scheme val="minor"/>
      </rPr>
      <t xml:space="preserve"> is responsible for ensuring that “every part of [its] business is clear about the responsibility to respect human rights.” It states that human rights is a standing agenda item in Operating Committee meetings which take place monthly and are chaired by the CEO. The committee was provided with a full update on the company’s human rights program in February 2018 which highlighted the need to improve grievance management, governance and transparency. [It states that it also reviewed and approved the company’s 2017/18 Modern Slavery Statement.] It also states that it has a </t>
    </r>
    <r>
      <rPr>
        <b/>
        <sz val="11"/>
        <rFont val="Calibri"/>
        <family val="2"/>
        <scheme val="minor"/>
      </rPr>
      <t>human rights practitioner committee</t>
    </r>
    <r>
      <rPr>
        <sz val="11"/>
        <rFont val="Calibri"/>
        <family val="2"/>
        <scheme val="minor"/>
      </rPr>
      <t xml:space="preserve"> which is comprised of key staff from different departments who have day-to-day responsibility for human rights issues including those in its supply chains. It states that this committee meets monthly to monitor its human rights implementation plans and to assess where different approaches are necessary. It does not specify oversight over policies regarding forced labor, such as its supplier code but states that the directors in each business area are responsible for developing plans for implement policies relevant to human rights. It states that its human rights and modern slavery steering group “helps ensure a consistent approach to respecting human rights across [its] business and supply chain.” It states that its "Plan A Committee" of its sustainability program, and its Operating Committee received one progress update on modern slavery and human rights in 2018/19.
(2) It states that, in combination with the board, the company’s operating committee is responsible for ensuring that “every part of [its] business is clear about the responsibility to respect human rights.”  
It states that in 2017/18 the board’s audit committee was updated on human rights issues including ethical sourcing and modern slavery. It states that this included an update on the controls in place to ensure that the company’s ethical standards are upheld in a competitive sourcing environment; a discussion on how risks are mitigated through supplier selection and regional improvement programs; an update on “the steps taken to prevent modern slavery throughout the business and its supply chain.” </t>
    </r>
  </si>
  <si>
    <t xml:space="preserve">(1) Fast Retailing states that it has a program to regularly train its "production departments” that covers its supplier code [which addresses forced labor], “as well as country-specific education on laws, apparel industry issues, and sustainability issues in production operations.” It states that this includes case studies on the everyday operations at production facilities. It also states that its sustainability department received training on criteria for a functional grievance mechanism according to the UN Guiding Principles grievance mechanisms in 2019. It states that in 2020 its sustainability department were trained by the International Organization for Migration  on supplier mapping “to strengthen the capacity of Fast Retailing to enhance labor supply chain integrity and build foundational technical skills and knowledge on ethical recruitment and on the vulnerabilities of foreign migrant workers.” It states that this training included representatives from the Global Alliance for Sustainable Supply Chain, a Japanese NGO working on business and human rights and the FLA. It states that in 2019 it provided human rights training for 2,400 employees, “targeting the employees of head offices and store managers in Japan.” It states that in 2018 the NGO, Shift, conducted human rights workshops for its executive officer and managers of various departments including Sustainability. It states that in July 2018 it hosted a training session for executive officers on business and human rights including information relating to human rights violations in supply chains.
(2) It states that in 2020 it established its "standards and guidelines on responsible recruitment of migrant workers for production partners" and a methodology to assess supplier compliance in collaboration with the IOM, FLA and ASSC.
It states that it conducts regular training for supplier factories to understand the supplier code as well as the latest standards on issues including labor. It states that it offers programs that cover revisions of its supplier code and how to calculate payment for overtime work. It states that in 2019 it conducted training for 371 factories in 11 countries. However it does not disclose the percentage of first-tier suppliers trained.
(3) Not disclosed. Fast Retailing states that when suppliers procure raw materials for the manufacture of its products from third parties they should only conduct business with suppliers compliant with its code of conduct. However it does not disclose engaging in training or capacity building for lower-tier suppliers. </t>
  </si>
  <si>
    <t xml:space="preserve">(1) The company discloses that new employees in its sourcing department receive training on its vendor code [which addresses forced labor]. 
(2) Gap states that it trains suppliers on its no-fee policy, to provide them with a "comprehensive understanding of the issue, our requirements, and how they are expected to manage the employment status of any employees that are FCWs."
In addition, it states "Tier 1 suppliers are trained on our COVC on an ongoing basis."
It does not disclose the percentage of first-tier suppliers trained on forced labor.
(3) Gap reports that as it has signed the AAFA and FLA Commitment to Responsible Recruitment, it has expanded its foreign contract worker requirements to its second-tier suppliers in Taiwan (including prohibiting worker-paid recruitment fees, protecting freedom of movement, and workers retaining their passports) and states they have been required to comply by the end of 2020. It states that as part of these efforts it has provided training on the requirements to mill vendors. (see also 4.3.2) </t>
  </si>
  <si>
    <t>(1) It states that all of its employees involved in production and purchasing are provided with “ongoing training and educational opportunities to keep teams vigilant and fully engaged.” It states that in 2019 this involved training over 800 employees involved in the company’s decision-making processes relating to its supply chains entitled “Preventing Modern Slavery in Our Global Supply Chain” to enhance awareness around the risks of forced labor in supply chains, to recognize red flags, and to be aware of the tools available for the reporting of forced labor risks. It states that this was developed to align with the ILO Indicators of Forced Labor. It states that it also meets with its “key stakeholders from the Production and Sourcing teams regularly to discuss supply chain risks and supplier and factory compliance as well as to remind them about [its] policies and standards related to modern slavery.” It states that its production services team also regularly attends industry trainings hosted by organizations including Worldwide Responsible Accredited Production, Bureau Veritas, Responsible Sourcing Network, Elevate Global Limited, Retail Industry Leaders Association, the American Apparel and Footwear Association and the U.S. Fashion Industry Association to ensure that they are up-to-date on risks and best practices associated with the sector.
(2) It states that it hosts annual awareness and training conferences (“Communication Sessions”) for suppliers’ factory management, as well as employees with direct responsibility for supply chain management on its compliance standards. It states that it also hosts one-to-one training along with its compliance review process and corrective action process to reinforce its supplier code of conduct. It states that it continuously engages suppliers on the risks and policies associated with forced labor and that during its communication sessions, internal and external experts present on key topics to improve supplier awareness. It states that in 2018 topics focused on promoting worker empowerment and education and provided guidance on best practices for labor recruitment including training on trafficking risks and prevention and improving the relationship between workers and factory management in the context of health. It states that in 2019 topics included “labor survey tools and relationship management” including grievance mechanisms and technology relating to worker engagement programs. It states that in 2018 approximately 200 first-tier suppliers and representatives, 240 second and third-tier supplier representatives and 115 employees were trained and that in 2019 approximately 200 suppliers and representatives were trained. 
L Brands states that in 2020 it hosted a virtual training session which covered "emerging forced labor legislation; supply chain mapping through sourcemap; and COVID-19 Impact &amp; preparedness." It states that this virtual training session was held over two days with 100% of [its] "core and strategic Lingerie &amp; Apparel suppliers in attendance, and 63% of [its] core Accessory &amp; Gifting suppliers in attendance." It states that it will continue to hold virtual training sessions and that the next will be hosted in February 2021. 
However, it does not disclose the total percentage of suppliers trained, nor disclose how it defines "core" and "strategic" suppliers (and explain what percentage of its total supplier base these groups account for).
[Additional information assessed under 1.5 and 5.1: It states that since 2013 it has “supported a training project with the Pacific Links Foundation called Factory Awareness to Counter Trafficking (FACT)” which includes educating supplier management and workers in Vietnam on the risks of human trafficking and associated prevention measures and on working with them on implementing good labor and recruitment practices. It states that in 2018 this amounted to training 1,200 workers and managers.] 
(3) See (2). 
It also states that it asks suppliers to improve their compliance “and educate their factories and subcontractors further up the supply chain.”</t>
  </si>
  <si>
    <r>
      <t>(1) The company states that it provides training on its vendor code of ethics program for "key employees, and providing specialized training to senior leaders in sourcing, quality, and procurement departments." Lululemon reports that this training includes why the vendor code matters, "what expectations are, how we implement, how we address specific risks, and procedures and actions for resolution." It states that it has integrated a focus on forced labor over the past two years. 
In addition, Lululemon reports that it conducts specific training on forced labor for senior supply chain decision-makers when needed. It states this covers actions taken by the partner sustainability team and their responsibilities to prevent forced labor. 
The company states that training was provided by the Mekong Club on forced labor for its supply chain leaders.
(2) Lululemon discloses that it provides new suppliers with training on the code of conduct as well as annual training on the code and engagement sessions for "</t>
    </r>
    <r>
      <rPr>
        <b/>
        <sz val="11"/>
        <rFont val="Calibri"/>
        <family val="2"/>
        <scheme val="minor"/>
      </rPr>
      <t xml:space="preserve">all </t>
    </r>
    <r>
      <rPr>
        <sz val="11"/>
        <rFont val="Calibri"/>
        <family val="2"/>
        <scheme val="minor"/>
      </rPr>
      <t xml:space="preserve">finished goods and raw material suppliers." The company states that 100% of first and second tier suppliers are trained through the new vendor approval process (the process includes training on forced labor).  
It discloses that at its 2019 quality summit in Hong Kong it trained first and second tier Asian suppliers on the vendor code and the foreign migrant worker (FMW) standard.  
It also states that it provides specific training depending on risk, such as "training for Taiwanese suppliers regarding foreign migrant worker realities and our policies." The company refers specifically to training for all tier 1 Taiwanese and Japanese suppliers on the company's FMW standard. 
(3) See (2) - the company states that raw material suppliers are provided with training on the vendor code. In addition, it states that its second-tier Taiwanese suppliers have received in-person training on the company's foreign migrant worker standard. It also reports that its second-tier suppliers in Japan received the same training in 2018.
Lululemon also states that it developed a self-assessment tool to support suppliers in tracking the vendor code performance of their subcontractors. </t>
    </r>
  </si>
  <si>
    <t xml:space="preserve">(1) Puma states that in 2019 99% of its employees with email accounts completed an e-learning training on its Code of Ethics [which refers to forced labor]. It states that this “sets out the ethical ground rules in place and presents case studies and ethical dilemmas that help employees ask themselves the right questions” and that topics included human rights. The FLA reports that “all newly hired PUMA staff receive training on PUMA’s sustainability standards” as well as the annual training on ethics and its “Code of Conduct” [which appears to be referring to the supplier code which addresses forced labor] through e-learning. It states that its social sustainability team meets on an annual basis to discuss training needs and that they requested that the FLA provide them training on root cause analysis at their 2019 meeting. It states that in the past, training topics have been on “worker-management communication, grievance handling and reporting, and techniques for worker interviews and remediation.”
The FLA reports that “the expectation for training on responsible purchasing practices is outlined in the Responsible Sourcing Policy. All relevant PUMA staff from sourcing, product development, production, production planning, and purchasing operations, receive a training on the Policy… annually and is included in the new staff onboarding process.”
(2) Puma states that it held supplier roundtables in all of its major sourcing regions - China, Vietnam, Cambodia, Bangladesh, Indonesia, India, Europe and Africa and Latin America reaching nearly 600 supplier participants to discuss sustainability issues. It states that in 2019 topics included forced labor in supply chains “particularly for migrant workers.” The FLA states that it conducted an observation at a regional supplier roundtable in Indonesia in 2018 which included training sessions on forced labor, modern slavery, and freedom of association. (also see 5.2.4)
Puma also states in its handbook that it requires suppliers to appoint a sustainability compliance officer to be the point of contact between the supplier and Puma to ensure compliance but also receive support from Puma. It states that it helps with capacity building projects to improve social and labor compliance through training and engagement with NGOs and industry initiatives. However it does not disclose the percentage of suppliers trained.
(3) Not disclosed. It states that material and component suppliers are "invited" to the roundtable meetings mentioned above but it does not disclose whether they attend in practice. </t>
  </si>
  <si>
    <r>
      <t xml:space="preserve">(1) VF states that its ethics and compliance program provides “online and facilitator-led training on… crucial topics such as human rights…” It states in its Modern Slavery Statement that its employees are required to undertake this training within the first 30 days of their employment and that this includes topics related to forced labor. It states that for its employees with “direct responsibility for monitoring, auditing and enforcing [its] Global Compliance Principles” it provides additional training on topics including identifying child labor, forced labor and preventing human trafficking. It states that more than 4,500 associates have been trained on human trafficking so far. It states that its sourcing teams have also undergone two training modules on forced labor indicators, the migrant worker journey, and best practices for responsible recruitment with the IOM. 
(2) It states that its responsible sourcing program, comprising experts in 16 countries, collaborate with suppliers to build capacity “in a manner that respects human rights.” It states that its sustainable operations team also works with suppliers to build capacity through training and “one-to-one assistance” and states that its long-term collaborations with suppliers enables “a collaborative approach to continuous environmental and social improvement.” It states that this team is responsible for the implementation of social programs including its worker rights pilot programs and traceability programs and that it provides “ongoing sourcing and compliance training.” It does not disclose the percentage of first-tier suppliers trained.
(3) It states that it is expanding the capacity of its Sustainable Operations Team to also support second-tier suppliers to comply with its standards. It is unclear to what extent this is implemented already. 
VF states in its 2021 additional disclosure that in December 2020 it launched a pilot project "Your Voice Matters" with partners Ulula and Quizrr, communication and digital training platforms, to engage second tier suppliers in Jordan, Taiwan and Thailand to learn about recruitment processes, conditions for migrant workers, and how they can work together on improvements. It is unclear to what extent this includes supplier training. [Note: In its Human Rights Report the company notes that it </t>
    </r>
    <r>
      <rPr>
        <b/>
        <sz val="11"/>
        <rFont val="Calibri"/>
        <family val="2"/>
        <scheme val="minor"/>
      </rPr>
      <t>will</t>
    </r>
    <r>
      <rPr>
        <sz val="11"/>
        <rFont val="Calibri"/>
        <family val="2"/>
        <scheme val="minor"/>
      </rPr>
      <t xml:space="preserve"> engage tier 2 suppliers, indicating that this may not yet have been undertaken] (also see 4.3.2)</t>
    </r>
  </si>
  <si>
    <r>
      <t xml:space="preserve">(1) Not disclosed. The company reports that it has collaborated with The Issara Strategic Partner Program but does not disclose more detail on engaging with them in local supply chain contexts, focusing on forced labor. 
Uyghur forced labor: the company does not disclose how it works with relevant groups to prevent and remediate Uyghur forced labor, such as exiled Uyghur groups or the Coalition to End Uyghur Forced Labor.
(2) The company discloses that it is a member of the </t>
    </r>
    <r>
      <rPr>
        <b/>
        <sz val="11"/>
        <rFont val="Calibri"/>
        <family val="2"/>
        <scheme val="minor"/>
      </rPr>
      <t>Ethical Trading Initiative</t>
    </r>
    <r>
      <rPr>
        <sz val="11"/>
        <rFont val="Calibri"/>
        <family val="2"/>
        <scheme val="minor"/>
      </rPr>
      <t xml:space="preserve">, and states that it was the first luxury brand to join in 2010. It also states that it has "collaborated with cross-industry groups" including </t>
    </r>
    <r>
      <rPr>
        <u/>
        <sz val="11"/>
        <rFont val="Calibri"/>
        <family val="2"/>
        <scheme val="minor"/>
      </rPr>
      <t>ETI's Modern Slavery Working Group</t>
    </r>
    <r>
      <rPr>
        <sz val="11"/>
        <rFont val="Calibri"/>
        <family val="2"/>
        <scheme val="minor"/>
      </rPr>
      <t xml:space="preserve">. It states this also includes the </t>
    </r>
    <r>
      <rPr>
        <b/>
        <sz val="11"/>
        <rFont val="Calibri"/>
        <family val="2"/>
        <scheme val="minor"/>
      </rPr>
      <t>Business Against Slavery Forum</t>
    </r>
    <r>
      <rPr>
        <sz val="11"/>
        <rFont val="Calibri"/>
        <family val="2"/>
        <scheme val="minor"/>
      </rPr>
      <t xml:space="preserve">, of which it is a founding member. </t>
    </r>
  </si>
  <si>
    <r>
      <t xml:space="preserve">(1) Asics discloses a supplier list includes the country, facility name and address, parent company name, product type, number of workers per facility within ranges, percentage of migrant workers per facility, and percentage of female workers per facility. The list includes a date and is available in Excel format.
In its modern slavery statement, it notes that the list covers suppliers manufacturing Asics and Onitsuka Tiger products which account for over 90% of its products manufactured annually. 
</t>
    </r>
    <r>
      <rPr>
        <b/>
        <sz val="11"/>
        <rFont val="Calibri"/>
        <family val="2"/>
        <scheme val="minor"/>
      </rPr>
      <t>Uyghur forced labor</t>
    </r>
    <r>
      <rPr>
        <sz val="11"/>
        <rFont val="Calibri"/>
        <family val="2"/>
        <scheme val="minor"/>
      </rPr>
      <t xml:space="preserve">: Asics states that "no Asics product is manufactured in Xinjiang province" and that "there is no fact that the Xinjiang people are forced to work in the consignment factories of [its] business partners." 
(2) Asics includes a limited number of second-tier suppliers in its supplier list (seven) but does not disclose a full list of second-tier supplier or a full list of sourcing countries of suppliers below the first-tier.
</t>
    </r>
    <r>
      <rPr>
        <b/>
        <sz val="11"/>
        <rFont val="Calibri"/>
        <family val="2"/>
        <scheme val="minor"/>
      </rPr>
      <t>Uyghur forced labor</t>
    </r>
    <r>
      <rPr>
        <sz val="11"/>
        <rFont val="Calibri"/>
        <family val="2"/>
        <scheme val="minor"/>
      </rPr>
      <t xml:space="preserve">: Asics states that "no Asics product is manufactured in Xinjiang province" and that "there is no fact that the Xinjiang people are forced to work in the consignment factories of [its] business partners." 
(3) The company demonstrates an understanding of its supply chains, noting that the "overwhelming majority" of raw material suppliers are "nominated" to its first-tier (manufacturing) suppliers, to ensure these suppliers are "known first hand rather than relying on the suppliers' contacts, which can be hard to identify in some cases."  [It is not clear whether this practice is implemented for several raw materials.]
The company does not disclose the sourcing countries for any of its raw materials. 
</t>
    </r>
    <r>
      <rPr>
        <b/>
        <sz val="11"/>
        <rFont val="Calibri"/>
        <family val="2"/>
        <scheme val="minor"/>
      </rPr>
      <t>Uyghur forced labor</t>
    </r>
    <r>
      <rPr>
        <sz val="11"/>
        <rFont val="Calibri"/>
        <family val="2"/>
        <scheme val="minor"/>
      </rPr>
      <t>: Asics states that "no Asics product is manufactured in Xinjiang province" and that "there is no fact that the Xinjiang people are forced to work in the consignment factories of [its] business partners." However it does not disclose the sourcing countries of raw materials at high risk of forced labor.
(4) The company discloses the number of workers at first-tier supplier factories per facility within a range, percentage of migrant workers per facility, and percentage of female workers per facility for first tier suppliers accounting for 90% of its products manufactured annually.</t>
    </r>
  </si>
  <si>
    <r>
      <t xml:space="preserve">(1) The company discloses a spreadsheet with its 2020 global factory list. This includes its first-tier suppliers including subcontractors.
The list includes the country, supplier name, address, product category, tier, and parent organization. It additionally discloses its top five countries per region (by number of supplier sites): for Asia - China, Vietnam, Korea, Indonesia, and India - America: United States, Brazil, Argentina, Canada, and El Salvador - EMEA: Germany, Turkey, Italy, UK, and Spain. [Note the company also states that Cambodia is its biggest sourcing region for apparel.] The list also includes licensee factories (supplier factories linked to the company through an intermediary). 
</t>
    </r>
    <r>
      <rPr>
        <b/>
        <sz val="11"/>
        <rFont val="Calibri"/>
        <family val="2"/>
        <scheme val="minor"/>
      </rPr>
      <t xml:space="preserve">Uyghur forced labor: </t>
    </r>
    <r>
      <rPr>
        <sz val="11"/>
        <rFont val="Calibri"/>
        <family val="2"/>
        <scheme val="minor"/>
      </rPr>
      <t>The company lists suppliers in China.</t>
    </r>
    <r>
      <rPr>
        <b/>
        <sz val="11"/>
        <rFont val="Calibri"/>
        <family val="2"/>
        <scheme val="minor"/>
      </rPr>
      <t xml:space="preserve"> </t>
    </r>
    <r>
      <rPr>
        <sz val="11"/>
        <rFont val="Calibri"/>
        <family val="2"/>
        <scheme val="minor"/>
      </rPr>
      <t xml:space="preserve">Adidas discloses that it does not have a contractual relationship with any Xinjiang supplier.
In addition, the company discloses the supplier lists it has used for specific events including the 2020 UEFA European Championship, 2018 FiFA World Cup Russia, 2016 UEFA European Championship and earlier events. 
[The company notes that it worked with 138 independent manufacturing partners in 2019 that were producing in 336 manufacturing facilities, the majority of which are in Asia. 45 of the 138 are considered key strategic partners.]
(2) Adidas's global factory list includes its wet process suppliers which are second-tier, including dyeing and finishing of materials. The wet process list includes supplier location, name, address, product category, and number of workers. 
It states that this refers to "the majority" of wet process suppliers, but it is not clear what proportion of second-tier suppliers this refers to. 
Uyghur forced labor: The company discloses a supplier list which allows stakeholders to assess whether it sources from the Xinjiang Uyghur Autonomous Region. 
(3) It states that Vietnam is its single sourcing country for </t>
    </r>
    <r>
      <rPr>
        <b/>
        <sz val="11"/>
        <rFont val="Calibri"/>
        <family val="2"/>
        <scheme val="minor"/>
      </rPr>
      <t>natural rubber</t>
    </r>
    <r>
      <rPr>
        <sz val="11"/>
        <rFont val="Calibri"/>
        <family val="2"/>
        <scheme val="minor"/>
      </rPr>
      <t xml:space="preserve">.
The company also discloses (as of 2017) that 90% of its bovine hide </t>
    </r>
    <r>
      <rPr>
        <b/>
        <sz val="11"/>
        <rFont val="Calibri"/>
        <family val="2"/>
        <scheme val="minor"/>
      </rPr>
      <t>leather</t>
    </r>
    <r>
      <rPr>
        <sz val="11"/>
        <rFont val="Calibri"/>
        <family val="2"/>
        <scheme val="minor"/>
      </rPr>
      <t xml:space="preserve"> is sourced from USA, Argentina, Brazil, Paraguay, and Uruguay. 10-15% is from pig leather in the USA and Japan, and 1% from Europe. It does not disclose a full list of sourcing countries.
Adidas discloses its Better </t>
    </r>
    <r>
      <rPr>
        <b/>
        <sz val="11"/>
        <rFont val="Calibri"/>
        <family val="2"/>
        <scheme val="minor"/>
      </rPr>
      <t>Cotton</t>
    </r>
    <r>
      <rPr>
        <sz val="11"/>
        <rFont val="Calibri"/>
        <family val="2"/>
        <scheme val="minor"/>
      </rPr>
      <t xml:space="preserve"> Initiative sourcing countries which "include" Turkey, Brazil, US, Mali, Pakistan, and India. 
[In its 2021 additional disclosure, the company states that it has "managed to source 100% sustainable cotton from the Better Cotton
Initiative" by the end of 2018. In its 2019 Annual Report, it discloses that it sources 100% "sustainable cotton", i.e., certified organic cotton or any other form of sustainably produced cotton that is currently available or might be in future, and Better Cotton."] It is unclear whether this includes a full list of sourcing countries for cotton.
Uyghur forced labor: It states that it has explicitly required its fabric suppliers not to source any yarn from the Xinjiang region.
(4) The company's global factory list includes the number of workers per supplier, as well as the number of female, male, and migrant workers. Adidas also includes the number of workers at its second-tier wet process facilities. </t>
    </r>
  </si>
  <si>
    <r>
      <t xml:space="preserve">(1) Not disclosed. Burberry states that finished products are "manufactured at both company-owned facilities in the UK and Italy, and by an external supplier network." It does not disclose the names or addresses of suppliers nor a full list of sourcing countries.
Uyghur forced labor: The company discloses that "While we do not publicly list the names and addresses of suppliers/vendors, we can confirm that we do not work with any suppliers in Xinjiang or source any raw materials from the region."
(2) Not disclosed. The company states that a "large proportion of our finished goods production takes place in Europe, where Burberry has many long-standing relationships, including some for more than 15 years." However, it does not specify which countries within Europe its production takes place. It further reports that it has "visibility of all finished goods manufacturing suppliers, their sub-contractors and supporting facilities, as well as mills, tanneries and trim suppliers" but does not disclose further details. 
Uyghur forced labor: The company does not disclose whether its suppliers source from the Xinjiang Uyghur Autonomous Region. 
(3) The company states that its key materials are cotton, leather, and cashmere. It reports that its responsibility programme has expanded to include "assessment of mills, tanneries and trim suppliers and their sub-contractors, covering 70% of our raw material suppliers." It also notes that it has "visibility of ... mills, tanneries and trim suppliers," indicating traceability efforts in place to be able to be able to identify tanneries and trim suppliers. 
</t>
    </r>
    <r>
      <rPr>
        <b/>
        <sz val="8.8000000000000007"/>
        <rFont val="Calibri (Body)"/>
      </rPr>
      <t>Cotton</t>
    </r>
    <r>
      <rPr>
        <sz val="11"/>
        <rFont val="Calibri (Body)"/>
      </rPr>
      <t xml:space="preserve">: The company states that its cotton is sourced from USA,  Australia, Turkey, India and Egypt. It also states it has worked with cotton growers in the US to ensure a fully traceable cotton supply going forward. 
</t>
    </r>
    <r>
      <rPr>
        <b/>
        <sz val="11"/>
        <rFont val="Calibri (Body)"/>
      </rPr>
      <t>Cashmere</t>
    </r>
    <r>
      <rPr>
        <sz val="11"/>
        <rFont val="Calibri (Body)"/>
      </rPr>
      <t>: Burberry states that it has assessed cashmere farming practices in China and supports a Sustainable Fibre Alliance in Mongolia. It states that it is taking part in two pilots in Mongolia to source responsible cashmere but does not disclose other sourcing countries of cashmere.
However the company does not disclose the sourcing countries of other raw materials at high risk of forced labor (such as cashmere or leather). 
Uyghur forced labor: The company discloses that "While we do not publicly list the names and addresses of suppliers/vendors, we can confirm that we do not work with any suppliers in Xinjiang or source any raw materials from the region."
(4) Burberry states that globally "77% of workers at Burberry’s third-party finished goods manufacturers and 75% of key raw material suppliers are covered by Collective Bargaining Agreements (CBA’s), meaning these workers are paid collectively agreed wages." It does not disclose a data point per supplier.</t>
    </r>
  </si>
  <si>
    <r>
      <t xml:space="preserve">The company states that it does not source any garments from the </t>
    </r>
    <r>
      <rPr>
        <b/>
        <sz val="11"/>
        <rFont val="Calibri"/>
        <family val="2"/>
        <scheme val="minor"/>
      </rPr>
      <t>XUAR</t>
    </r>
    <r>
      <rPr>
        <sz val="11"/>
        <rFont val="Calibri"/>
        <family val="2"/>
        <scheme val="minor"/>
      </rPr>
      <t xml:space="preserve"> region. It also states that it has "implemented a new policy that explicitly prohibits Gap Inc. vendors from directly or indirectly sourcing any products, components, or materials from Xinjiang in the process of manufacturing any orders for Gap Inc."
(1) The company discloses its supplier list which it states includes cut-and-sew facilities, embroideries, and laundries. Gap's supplier list includes the names and addresses of suppliers as well as the category of product they produce. 
(2) Gap discloses that it has "built a map of our suppliers’ Tier 2 textile mill locations [and will be pursuing further due diligence in textile mills that are located in areas that are deemed high risk."] It describes a number of programs and activities geared at tier 2 suppliers, indicating that it understands who they are. It does not disclose the sourcing countries of its second-tier suppliers.
(3) Not disclosed. The reports that it is piloting a traceability technology that gives it deeper visibility into its supply chains and has begun "utilizing a survey for all of our garment and mill suppliers that asks them to declare country of origin for the yarn and cotton inputs that are being used in our branded apparel." The company does not disclose the sourcing countries of its raw materials, nor traceability efforts for materials beyond cotton. It states that it aims to source 100% of cotton from sustainable sources by 2025 but does not disclose its sourcing locations. 
Uyghur forced labor: The company has implemented a policy that bans the sourcing of materials from Xinjiang. It states that it recognizes that a significant amount of the world's cotton is grown and spun in Xinjiang, and states "we are piloting a traceability technology to give us deeper visibility into our supply chain, and have also begun utilizing a survey for all of our garment and mill suppliers that asks them to declare country of origin for the yarn and cotton inputs that are being used in our branded apparel."
(4) The company's supplier list includes the estimated number of workers per facility in groups of 1000 (i.e. 0-1,000 workers). However, it does not disclose any other data points on its supplier workforce, such as gender or migrant worker breakdown. </t>
    </r>
  </si>
  <si>
    <r>
      <t xml:space="preserve">Uyghur forced labor: H&amp;M states "we do not work with any garment manufacturing factories located in XUAR, and we do not source products from this region."
(1) H&amp;M discloses the names and addresses of its manufacturing and processing suppliers per country. It states this accounts for the factories making 100% of its products. 
H&amp;M states that "None of the manufacturing factories ... are based in the [XUAR] region." 
(2) H&amp;M's supplier list includes second-tier factories (fabric, yarn, and tanneries) for Bangladesh, China, Hungary, India, Indonesia, Italy, Lithuania, Myanmar, Pakistan, Portugal, South Korea, Taiwan, Turkey, and Vietnam. 
Uyghur forced labor: The company states that it does not source "products" from XUAR. 
(3) The company discloses that it has established a </t>
    </r>
    <r>
      <rPr>
        <b/>
        <sz val="11"/>
        <rFont val="Calibri"/>
        <family val="2"/>
        <scheme val="minor"/>
      </rPr>
      <t>leather</t>
    </r>
    <r>
      <rPr>
        <sz val="11"/>
        <rFont val="Calibri"/>
        <family val="2"/>
        <scheme val="minor"/>
      </rPr>
      <t xml:space="preserve"> working group to set a strategy for its 2025 traceability goal. H&amp;M reports that "there is today no solution available to fully trace the origin of </t>
    </r>
    <r>
      <rPr>
        <b/>
        <sz val="11"/>
        <rFont val="Calibri"/>
        <family val="2"/>
        <scheme val="minor"/>
      </rPr>
      <t>cotton</t>
    </r>
    <r>
      <rPr>
        <sz val="11"/>
        <rFont val="Calibri"/>
        <family val="2"/>
        <scheme val="minor"/>
      </rPr>
      <t xml:space="preserve"> used in final products" and states that it is working with others to identify scalable solutions for the entire industry to strengthen cotton traceability. It discloses the names and addresses of some of its the 300 "most important" </t>
    </r>
    <r>
      <rPr>
        <b/>
        <sz val="11"/>
        <rFont val="Calibri"/>
        <family val="2"/>
        <scheme val="minor"/>
      </rPr>
      <t>yarn mills</t>
    </r>
    <r>
      <rPr>
        <sz val="11"/>
        <rFont val="Calibri"/>
        <family val="2"/>
        <scheme val="minor"/>
      </rPr>
      <t xml:space="preserve"> which represent 67% spend.  </t>
    </r>
    <r>
      <rPr>
        <b/>
        <sz val="11"/>
        <rFont val="Calibri"/>
        <family val="2"/>
        <scheme val="minor"/>
      </rPr>
      <t xml:space="preserve">
</t>
    </r>
    <r>
      <rPr>
        <sz val="11"/>
        <rFont val="Calibri"/>
        <family val="2"/>
        <scheme val="minor"/>
      </rPr>
      <t>However, it does not disclose the full list of sourcing countries or supplier list for other raw materials at risk of forced labor (such as silk, cashmere, wool, etc).
Uyghur forced labor: It discloses that "none of the ... mills are based in [XUAR]." However this seems to relate to the mills on its supplier list only, not the mills accounting for the remaining 23% of its spent.
(4) The company states that 1.6 million people work in its suppliers' factories, and 62% of them are women. 
H&amp;M discloses the range of workers and the percentage of women workers per supplier factory. 
It also discloses whether supplier factories have one or more "worker-endorsed unions" present at the factory, and a worker representatives haven been chosen by the workers. (It notes that trade union data excludes China and Vietnam.)</t>
    </r>
  </si>
  <si>
    <r>
      <t xml:space="preserve">Hugo Boss states that it "will not procure goods that originate directly from the </t>
    </r>
    <r>
      <rPr>
        <b/>
        <sz val="11"/>
        <rFont val="Calibri"/>
        <family val="2"/>
        <scheme val="minor"/>
      </rPr>
      <t>Xinjiang</t>
    </r>
    <r>
      <rPr>
        <sz val="11"/>
        <rFont val="Calibri"/>
        <family val="2"/>
        <scheme val="minor"/>
      </rPr>
      <t xml:space="preserve"> region [and that it has] never done so in the past.” It states that it requires its suppliers to name and identify any suppliers or subcontractors operating in the region, or </t>
    </r>
    <r>
      <rPr>
        <b/>
        <sz val="11"/>
        <rFont val="Calibri"/>
        <family val="2"/>
        <scheme val="minor"/>
      </rPr>
      <t>those employing workers from Xinjiang under the government program</t>
    </r>
    <r>
      <rPr>
        <sz val="11"/>
        <rFont val="Calibri"/>
        <family val="2"/>
        <scheme val="minor"/>
      </rPr>
      <t xml:space="preserve"> and those who purchase goods from the region and requires suppliers to confirm that they will not contain cotton sourced from the region.
(1) It discloses an interactive sourcing map of the names and addresses of suppliers. It states that its supplier map includes "all production sites of finished goods suppliers that HUGO BOSS plans to continue partnerships with in 2020 (with the exception of own production sites)” and that it updates the map regularly. It also states that it contributes its supplier data to the Open Apparel Registry.
[It notes that it "does not procure any goods originating in the Xinjiang region from direct suppliers.]
(2) Not disclosed.</t>
    </r>
    <r>
      <rPr>
        <b/>
        <sz val="11"/>
        <rFont val="Calibri"/>
        <family val="2"/>
        <scheme val="minor"/>
      </rPr>
      <t xml:space="preserve"> 
</t>
    </r>
    <r>
      <rPr>
        <sz val="11"/>
        <rFont val="Calibri"/>
        <family val="2"/>
        <scheme val="minor"/>
      </rPr>
      <t xml:space="preserve">Uyghur forced labor: The company states it "scrutinize[s] all direct suppliers worldwide and demand proof that the materials used to manufacture our goods have no links to the Xinjiang region. This also includes identifying sub-suppliers and the production facilities they use for our goods."
(3) Hugo Boss discloses in a supplier overview that it procures </t>
    </r>
    <r>
      <rPr>
        <b/>
        <sz val="11"/>
        <rFont val="Calibri"/>
        <family val="2"/>
        <scheme val="minor"/>
      </rPr>
      <t xml:space="preserve">raw material </t>
    </r>
    <r>
      <rPr>
        <sz val="11"/>
        <rFont val="Calibri"/>
        <family val="2"/>
        <scheme val="minor"/>
      </rPr>
      <t xml:space="preserve">directly from 325 suppliers in 20 countries, this accounts for 40% of its business. It does not disclose the countries of location, however. In relation to </t>
    </r>
    <r>
      <rPr>
        <b/>
        <sz val="11"/>
        <rFont val="Calibri"/>
        <family val="2"/>
        <scheme val="minor"/>
      </rPr>
      <t>cotton</t>
    </r>
    <r>
      <rPr>
        <sz val="11"/>
        <rFont val="Calibri"/>
        <family val="2"/>
        <scheme val="minor"/>
      </rPr>
      <t xml:space="preserve"> sourcing it states that it has made available a "well-structured questionnaire in which data on origin and farming methods are collected, along with information on any applied sustainability standards and certifications and on the n-tier suppliers." 
While the company discloses efforts to trace its raw materials, it does not disclose the sourcing countries of at least three raw materials at risk of forced labor. 
Uyghur forced labor risks: Hugo Boss notes that "effective starting October 2021, we are ensuring that our new collections will
contain no cotton or other materials from the region of Xinjiang."
(4) Its supplier sourcing map includes the range of workers per suppliers [whether it is less than or greater than 1,000]. It states that of its outsourced production in its merchandise business there are 129,000 employees. It does not disclose a second data point beyond the number of workers.</t>
    </r>
  </si>
  <si>
    <r>
      <rPr>
        <b/>
        <sz val="11"/>
        <rFont val="Calibri"/>
        <family val="2"/>
        <scheme val="minor"/>
      </rPr>
      <t>Uyghur forced labor</t>
    </r>
    <r>
      <rPr>
        <sz val="11"/>
        <rFont val="Calibri"/>
        <family val="2"/>
        <scheme val="minor"/>
      </rPr>
      <t xml:space="preserve">: L Brands states that in 2020 it required all </t>
    </r>
    <r>
      <rPr>
        <b/>
        <sz val="11"/>
        <rFont val="Calibri"/>
        <family val="2"/>
        <scheme val="minor"/>
      </rPr>
      <t>apparel suppliers to certify their compliance</t>
    </r>
    <r>
      <rPr>
        <sz val="11"/>
        <rFont val="Calibri"/>
        <family val="2"/>
        <scheme val="minor"/>
      </rPr>
      <t xml:space="preserve"> with its policy prohibiting the use of cotton from the Xinjiang Uyghur Autonomous Region. [It does not appear to make this policy publicly available.] It states that it requires suppliers to certify that they have "received, read and understand" its forced labor policy including on the prohibition of the use of cotton from the region. 
L Brands states that in 2019 it "evaluated its factory database which confirmed that no production of [its] finished goods occurs in the XUAR." It states that this process revealed that it "obtained a de minimus amount of cotton yarn from one supplier who has ties to the XUAR" and that it ended the relationship with this supplier in 2020. 
Uyghur forced labor risks: It states that it utilized a mapping platform, Sourcemap to map the first to third tiers of its "core supply chain" and that it did not identify sub-tier suppliers in the region, linked to the region, or related to the Xinjiang Production &amp; Construction Corps. 
(1) L Brands discloses a list of its first-tier suppliers including the factory names, addresses and size range of the workforce. [Uyghur forced labor risks: The company discloses a supplier list which allows stakeholders to assess whether it sources from the Xinjiang Uyghur Autonomous Region.]
(2) The company states that it has mapped its first-tier suppliers and that it continues to map its below-first-tier suppliers for its core products. It states that its mapping process has thus far verified that the majority of its first and second-tier suppliers are located in the same countries in which most of its production takes place, United States, China, Sri Lanka, Vietnam, and India. It does not disclose a full list of sourcing countries for its suppliers between the first-tier (nor raw material level.)
Uyghur forced labor risks: It states that it utilized a mapping platform, Sourcemap to map the first to third tiers of its "core supply chain" and that it did not identify sub-tier suppliers in the region, linked to the region, or related to the Xinjiang Production &amp; Construction Corps.
(3) Not disclosed. 
(4) The company discloses the range of the workforce size per factory. 
It also states that "migrant workers account for less than 1% of the overall worker population as a result of sourcing partners taking an active role in helping screen suppliers for potential indicators of forced labor." It does not disclose further details, nor another data point per supplier.</t>
    </r>
  </si>
  <si>
    <r>
      <t xml:space="preserve">Nike states that it does not source products from Xinjiang and that it "confirmed" with suppliers that they are not using textiles or yarn from the region.
(1) Nike discloses an interactive map of its current suppliers including information about the factory's group affiliation, location, address and type of product produced. [The FLA also reports that Nike has signed the Transparency Pledge from the Civil Society Coalition on Garment Industry Transparency which calls on brands to increase disclosure of their supplier lists.]
[The company discloses a supplier list which allows stakeholders to assess whether it sources from the </t>
    </r>
    <r>
      <rPr>
        <b/>
        <sz val="11"/>
        <rFont val="Calibri"/>
        <family val="2"/>
        <scheme val="minor"/>
      </rPr>
      <t>Xinjiang Uyghur Autonomous Region</t>
    </r>
    <r>
      <rPr>
        <sz val="11"/>
        <rFont val="Calibri"/>
        <family val="2"/>
        <scheme val="minor"/>
      </rPr>
      <t xml:space="preserve">.]
(2) Nike interactive map also includes the company's second-tier material suppliers (i.e., those that dye and finish the textiles and materials used in its products), including their names and addresses. It states that its disclosure of tier two suppliers represents approximately 80% of its production volume. 
[The company discloses a supplier list which allows stakeholders to assess whether it sources from the </t>
    </r>
    <r>
      <rPr>
        <b/>
        <sz val="11"/>
        <rFont val="Calibri"/>
        <family val="2"/>
        <scheme val="minor"/>
      </rPr>
      <t>Xinjiang Uyghur Autonomous Region</t>
    </r>
    <r>
      <rPr>
        <sz val="11"/>
        <rFont val="Calibri"/>
        <family val="2"/>
        <scheme val="minor"/>
      </rPr>
      <t xml:space="preserve">.]
(3) Not disclosed.
</t>
    </r>
    <r>
      <rPr>
        <b/>
        <sz val="11"/>
        <rFont val="Calibri"/>
        <family val="2"/>
        <scheme val="minor"/>
      </rPr>
      <t>Uyghur forced labor</t>
    </r>
    <r>
      <rPr>
        <sz val="11"/>
        <rFont val="Calibri"/>
        <family val="2"/>
        <scheme val="minor"/>
      </rPr>
      <t>: Nike states that it "confirmed" with suppliers that they are not using yarn from the Xinjiang Uyghur Autonomous Region.
(4) The supplier map includes the number of workers, and information on the workforce profile including percentage employment of women and migrant workers per first-tier supplier. For each sourcing country, it also discloses the average age of the workforce (aggregate data only).</t>
    </r>
  </si>
  <si>
    <r>
      <t xml:space="preserve">PVH states that in January 2019 it added the </t>
    </r>
    <r>
      <rPr>
        <b/>
        <sz val="11"/>
        <rFont val="Calibri"/>
        <family val="2"/>
        <scheme val="minor"/>
      </rPr>
      <t xml:space="preserve">Xinjiang </t>
    </r>
    <r>
      <rPr>
        <sz val="11"/>
        <rFont val="Calibri"/>
        <family val="2"/>
        <scheme val="minor"/>
      </rPr>
      <t xml:space="preserve">province to the jurisdictions subject to its restricted jurisdictions policy. It states that it does not produce </t>
    </r>
    <r>
      <rPr>
        <b/>
        <sz val="11"/>
        <rFont val="Calibri"/>
        <family val="2"/>
        <scheme val="minor"/>
      </rPr>
      <t>finished goods</t>
    </r>
    <r>
      <rPr>
        <sz val="11"/>
        <rFont val="Calibri"/>
        <family val="2"/>
        <scheme val="minor"/>
      </rPr>
      <t xml:space="preserve"> in Xinjiang and that it prohibits its licensees from doing so. It also states that it will end all business relationships with factories and mills producing garments, fabric, or those that use cotton grown in the region by May 2021. 
(1) The company publishes a list of "all finished goods factories directly sourced by PVH and [its] most strategic fabric and trim suppliers" including their address details and parent company names. It also states that it shares this information as part of its participation in the Transparency Pledge.
Uyghur forced labor: The company discloses a supplier list which allows stakeholders to assess whether it sources from the Xinjiang Uyghur Autonomous Region.
(2) The company's supplier list includes its "most strategic fabric and trim suppliers" including their address details and parent company names. As of 21 March 2021, the list included 127 raw material suppliers.
It also discloses steps it takes to improve traceability. It states that it "worked cross-functionally to conduct a comprehensive mapping of [its] trim facilities, and broadened this to include mills, laundries, and other wet processors in 2018. [It states that it has] set up a process to ensure [it has] an accurate annual mapping that identifies the critical facilities in [its] supply chain to allow [it] to focus on driving responsible improvements over the long term. 
Uyghur forced labor: The company notes that it "end[ed] all business relationships with any factories and mills that produce garments or fabric, or use cotton grown, in Xinjiang."
(3) Not disclosed. It does not disclose a full list of sourcing countries of at least three materials at high risk of forced labor and human trafficking, such as cotton/yarn, cashmere or silk.
PVH states that it "recognizes that </t>
    </r>
    <r>
      <rPr>
        <b/>
        <sz val="11"/>
        <rFont val="Calibri"/>
        <family val="2"/>
        <scheme val="minor"/>
      </rPr>
      <t>cotton</t>
    </r>
    <r>
      <rPr>
        <sz val="11"/>
        <rFont val="Calibri"/>
        <family val="2"/>
        <scheme val="minor"/>
      </rPr>
      <t xml:space="preserve"> is a high-risk commodity and sources from countries including but not limited to India, Turkey and Egypt which are noted by U.S Department of Labor (ILAB) as sourcing countries at high-risk for forced labor." It states that it is a signatory to the Transparency Pledge and is making efforts to expand its transparency and traceability efforts beyond the first tier. However it does not disclose a full list of sourcing countries at high-risk of forced labor.
Uyghur forced labor: The company notes that it "end[ed] all business relationships with any factories and mills that produce garments or fabric, or use cotton grown, in Xinjiang."
(4) PVH discloses the number of workers per supplier of "all finished goods factories directly sourced by PVH and [its] most strategic fabric and trim suppliers." 
It states that its "current migrant worker ratio is 10%, inclusive of both domestic and foreign workers and the foreign migrant ratio is 1%" and that "approximately 28.6% of suppliers in 12 high-risk countries employ foreign migrant workers." [aggregate information only)</t>
    </r>
  </si>
  <si>
    <r>
      <t xml:space="preserve">(1) VF discloses a factory map of its (own factories and) tier 1 supplier factories, which can also be downloaded in an excel sheet. The supplier list includes the name and address of the factory and the type of supplier and product type that they develop. The list includes its tier 1 factories, defined as "final product manufacturing and assembly facilities" and also covers subcontractors. 
</t>
    </r>
    <r>
      <rPr>
        <b/>
        <sz val="11"/>
        <rFont val="Calibri"/>
        <family val="2"/>
        <scheme val="minor"/>
      </rPr>
      <t>Uyghur forced labor</t>
    </r>
    <r>
      <rPr>
        <sz val="11"/>
        <rFont val="Calibri"/>
        <family val="2"/>
        <scheme val="minor"/>
      </rPr>
      <t xml:space="preserve">: The company discloses sourcing from China but states that it "does not source any products or materials from suppliers located in Xinjiang."
(2) VF states that its factory list accounts for approximately 70% of its second tier facilities by spend. It states that its Timberland and icebreaker brands publish supplier lists that include suppliers below the first tier. It also discloses a complete dataset including the end-to-end supply chains of over 50 different products, including names and locations of hundreds of suppliers across its supply chains. It states that it aims to publish 100 product maps by the end of 2021. 
(3) *VF states that in 2020 Article One, a human rights consultancy, performed a commodity-level human rights risk assessment on its highest volume raw material commodities. In its 2020 Human Rights report it discloses the sourcing countries for </t>
    </r>
    <r>
      <rPr>
        <b/>
        <u/>
        <sz val="11"/>
        <rFont val="Calibri"/>
        <family val="2"/>
        <scheme val="minor"/>
      </rPr>
      <t>cotton</t>
    </r>
    <r>
      <rPr>
        <u/>
        <sz val="11"/>
        <rFont val="Calibri"/>
        <family val="2"/>
        <scheme val="minor"/>
      </rPr>
      <t xml:space="preserve">, </t>
    </r>
    <r>
      <rPr>
        <b/>
        <u/>
        <sz val="11"/>
        <rFont val="Calibri"/>
        <family val="2"/>
        <scheme val="minor"/>
      </rPr>
      <t>rubber</t>
    </r>
    <r>
      <rPr>
        <u/>
        <sz val="11"/>
        <rFont val="Calibri"/>
        <family val="2"/>
        <scheme val="minor"/>
      </rPr>
      <t xml:space="preserve">, </t>
    </r>
    <r>
      <rPr>
        <b/>
        <u/>
        <sz val="11"/>
        <rFont val="Calibri"/>
        <family val="2"/>
        <scheme val="minor"/>
      </rPr>
      <t>wool</t>
    </r>
    <r>
      <rPr>
        <u/>
        <sz val="11"/>
        <rFont val="Calibri"/>
        <family val="2"/>
        <scheme val="minor"/>
      </rPr>
      <t>, leather</t>
    </r>
    <r>
      <rPr>
        <sz val="11"/>
        <rFont val="Calibri"/>
        <family val="2"/>
        <scheme val="minor"/>
      </rPr>
      <t xml:space="preserve">, and down (for down Central Europe is included as a region only). 
*The company also discloses a traceability mapping data that includes the facility </t>
    </r>
    <r>
      <rPr>
        <u/>
        <sz val="11"/>
        <rFont val="Calibri"/>
        <family val="2"/>
        <scheme val="minor"/>
      </rPr>
      <t>names and addresses of tier 3 and tier 4 suppliers</t>
    </r>
    <r>
      <rPr>
        <sz val="11"/>
        <rFont val="Calibri"/>
        <family val="2"/>
        <scheme val="minor"/>
      </rPr>
      <t xml:space="preserve">, including wool top processors, slaughterhouses, and yarn suppliers.  
VF states that it identifies areas of origin of cattle hides. [It states that its icebreaker brand published a grower list including property names, locations, and dates of its contracted growers in New Zealand in 2019.] 
VF states that it is a signatory of the Responsible Sourcing Network's pledge. It discloses further detail on increasing traceability in its </t>
    </r>
    <r>
      <rPr>
        <b/>
        <sz val="11"/>
        <rFont val="Calibri"/>
        <family val="2"/>
        <scheme val="minor"/>
      </rPr>
      <t>cotton</t>
    </r>
    <r>
      <rPr>
        <sz val="11"/>
        <rFont val="Calibri"/>
        <family val="2"/>
        <scheme val="minor"/>
      </rPr>
      <t xml:space="preserve"> sourcing: based on its policy on cotton from Uzbekistan, it requires all suppliers to maintain a record for all suppliers involved in their cotton supply chain, including "weaving, knitting, dying, finishing, and yarn spinning operations." It also requires suppliers to maintain records of </t>
    </r>
    <r>
      <rPr>
        <b/>
        <sz val="11"/>
        <rFont val="Calibri"/>
        <family val="2"/>
        <scheme val="minor"/>
      </rPr>
      <t>cotton</t>
    </r>
    <r>
      <rPr>
        <sz val="11"/>
        <rFont val="Calibri"/>
        <family val="2"/>
        <scheme val="minor"/>
      </rPr>
      <t xml:space="preserve"> fibre suppliers including cotton traders, cotton gins, cotton conglomerates or others. VF requires suppliers and sub-suppliers to hold the following documents for a minimum of five years: declarations from all sub-suppliers of cotton-based materials declaring no cotton is sourced from </t>
    </r>
    <r>
      <rPr>
        <b/>
        <sz val="11"/>
        <rFont val="Calibri"/>
        <family val="2"/>
        <scheme val="minor"/>
      </rPr>
      <t>Uzbekistan</t>
    </r>
    <r>
      <rPr>
        <sz val="11"/>
        <rFont val="Calibri"/>
        <family val="2"/>
        <scheme val="minor"/>
      </rPr>
      <t xml:space="preserve">, </t>
    </r>
    <r>
      <rPr>
        <b/>
        <sz val="11"/>
        <rFont val="Calibri"/>
        <family val="2"/>
        <scheme val="minor"/>
      </rPr>
      <t>Turkmenistan</t>
    </r>
    <r>
      <rPr>
        <sz val="11"/>
        <rFont val="Calibri"/>
        <family val="2"/>
        <scheme val="minor"/>
      </rPr>
      <t xml:space="preserve"> or </t>
    </r>
    <r>
      <rPr>
        <b/>
        <sz val="11"/>
        <rFont val="Calibri"/>
        <family val="2"/>
        <scheme val="minor"/>
      </rPr>
      <t>Syria</t>
    </r>
    <r>
      <rPr>
        <sz val="11"/>
        <rFont val="Calibri"/>
        <family val="2"/>
        <scheme val="minor"/>
      </rPr>
      <t xml:space="preserve">; documentary evidence that processes are in place to record the origin of incoming cotton and the destination of outgoing materials; invoice and purchase orders for lint cotton, cotton yarn, and fabric; and country of origin certifications for lint cotton. </t>
    </r>
    <r>
      <rPr>
        <b/>
        <sz val="11"/>
        <rFont val="Calibri"/>
        <family val="2"/>
        <scheme val="minor"/>
      </rPr>
      <t xml:space="preserve">
[Uyghur forced labor risks</t>
    </r>
    <r>
      <rPr>
        <sz val="11"/>
        <rFont val="Calibri"/>
        <family val="2"/>
        <scheme val="minor"/>
      </rPr>
      <t>: The company discloses sourcing down and cotton from China.]
(4) VF discloses the number of workers within a range and the gender ratio per supplier.</t>
    </r>
  </si>
  <si>
    <r>
      <t xml:space="preserve">(1) In its corporate responsibility report, the company discloses a full list of its first-tier suppliers which includes their names, addresses, country, number of workers, the number of female and male workers, whether or not there is a trade union and a worker committee, the percentage of foreign employees, and the product type. 
It also discloses a list of the majority of its second-tier suppliers which includes names, addresses, product category, number of workers, female and male workers, whether there is a trade union and worker committee, and percentage of foreign employees. 
</t>
    </r>
    <r>
      <rPr>
        <u/>
        <sz val="11"/>
        <rFont val="Calibri"/>
        <family val="2"/>
        <scheme val="minor"/>
      </rPr>
      <t>Uyghur forced labor</t>
    </r>
    <r>
      <rPr>
        <sz val="11"/>
        <rFont val="Calibri"/>
        <family val="2"/>
        <scheme val="minor"/>
      </rPr>
      <t>: The company discloses a supplier list which allows stakeholders to assess whether it sources from the Xinjiang Region. 
(4) The company's supplier list includes several data points per supplier for both first and second tier suppliers: the number of workers, the number of female and male workers, whether there is a trade union and a worker committee, and the percentage of foreign employees.</t>
    </r>
  </si>
  <si>
    <t xml:space="preserve">(1) The company reports that in 2019 it begun disclosure of all first tier and some second tier suppliers. The list includes suppliers names and addresses, the number of workers at the site, and number of male and female workers. 
Uyghur forced labor: The company discloses a supplier list which allows stakeholders to assess whether it sources from the Xinjiang Region. 
(4) The company' supplier list includes the number of workers and number of male and female workers for first and second tier suppliers. </t>
  </si>
  <si>
    <r>
      <t xml:space="preserve">(1) Levi Strauss discloses a list of the names and addresses of its first-tier suppliers, including manufacturing and finishing suppliers. It also discloses a "mill list." 
</t>
    </r>
    <r>
      <rPr>
        <b/>
        <sz val="11"/>
        <rFont val="Calibri"/>
        <family val="2"/>
        <scheme val="minor"/>
      </rPr>
      <t xml:space="preserve">Uyghur forced labor: </t>
    </r>
    <r>
      <rPr>
        <sz val="11"/>
        <rFont val="Calibri"/>
        <family val="2"/>
        <scheme val="minor"/>
      </rPr>
      <t xml:space="preserve">The company discloses a supplier list which allows stakeholders to assess whether it sources from the Xinjiang Uyghur Autonomous Region. 
(4) Levi Strauss discloses the number of workers per supplier on its publicly available supplier list. However, it does not provide additional data points on its suppliers' workforce.  </t>
    </r>
  </si>
  <si>
    <r>
      <t xml:space="preserve">(1) Lojas Renner provides the link to its supplier list. This includes supplier name, address, country, product provided, the number of workers, the number of men, women, and foreign workers, and the relevant tier. (At the end of the supplier list, the document states: "This list represent 100% of suppliers Tier 1 and 2- Lojas Renner e Youcom.")
Lojas Renner provides data on the total number of tier 1 and tier 2 resale suppliers in its supply chains. It also discloses the percentage of those suppliers that are national versus international. It also reports the number of suppliers by country and Brazilian municipalities. 
</t>
    </r>
    <r>
      <rPr>
        <b/>
        <sz val="11"/>
        <rFont val="Calibri"/>
        <family val="2"/>
        <scheme val="minor"/>
      </rPr>
      <t>Uyghur forced labor</t>
    </r>
    <r>
      <rPr>
        <sz val="11"/>
        <rFont val="Calibri"/>
        <family val="2"/>
        <scheme val="minor"/>
      </rPr>
      <t xml:space="preserve">: Lojas Renner discloses sourcing from China, reporting that it has 125 Tier 1 suppliers and 212 Tier 2 suppliers in China. Lojas Renner states in its 2021 additional disclosure that it does not have suppliers based in Xinjiang. 
(4) See (1). The company's supplier list includes the number of workers, and the number of men, women, and foreign workers for (some but not all) suppliers. </t>
    </r>
  </si>
  <si>
    <r>
      <t xml:space="preserve">(1) Marks and Spencer discloses an interactive map disclosing the names and addresses of suppliers by category including apparel and footwear suppliers. 
</t>
    </r>
    <r>
      <rPr>
        <b/>
        <sz val="11"/>
        <rFont val="Calibri"/>
        <family val="2"/>
        <scheme val="minor"/>
      </rPr>
      <t>Uyghur labor:</t>
    </r>
    <r>
      <rPr>
        <sz val="11"/>
        <rFont val="Calibri"/>
        <family val="2"/>
        <scheme val="minor"/>
      </rPr>
      <t xml:space="preserve"> The company states that it does not work with suppliers in or source from Xinjiang.
(2) It discloses the number of workers in each factory, the gender breakdown of male to female workers per factory, whether workers are members of a trade union and, whether the factory has a worker committee.</t>
    </r>
  </si>
  <si>
    <r>
      <t xml:space="preserve">(1) The company reports that it "works with governments, NGOs, and trade unions, and monitors resources – such as the U.S. Department of State’s Trafficking in Persons Annual Report and the Global Slavery Index – to identify high risk areas in our supply chain." It states that it has also engaged stakeholders to assess risks below the first and second-tier of its supply chains. 
Gap also discloses that it conducts high-level risk assessments to identify countries that have increased risks of forced labor, including risks in its raw material supply chains. 
The company discloses a more focused assessment on risks to foreign contract workers where it undertook surveys of its second-tier suppliers in South Korea, Taiwan, and Turkey to understand how many foreign contract workers they employed. (see 4.3.2)
(2) Gap discloses that there is an elevated risk to foreign contract workers in the second-tier mills of its supply chains in South Korea and Taiwan. It also reports that its risk mapping has identified that refugees face particular risks and that it is aware that Syrian refugees are working in some of its sourcing countries. As part of its risk assessment focused on specific second-tier suppliers, it states it identified a higher proportion of foreign contract workers in South Korea (10 out of 14 mills employing migrant workers) and Taiwan (22 out of 23 mills employing migrant workers). It states that in Taiwan, enforcement of migrant workers' rights were not "consistently applied." 
In relation to raw materials it states that cotton cultivation is a forced labor risk, particularly in relation to Uzbek and Turkmen cotton.
It indirectly acknowledges risks regarding Uyghur forced labor: In relation to cotton grown in the </t>
    </r>
    <r>
      <rPr>
        <b/>
        <sz val="11"/>
        <rFont val="Calibri"/>
        <family val="2"/>
        <scheme val="minor"/>
      </rPr>
      <t>XUAR</t>
    </r>
    <r>
      <rPr>
        <sz val="11"/>
        <rFont val="Calibri"/>
        <family val="2"/>
        <scheme val="minor"/>
      </rPr>
      <t xml:space="preserve"> region, the company states it is taken "steps to better understand how our global supply chain may be indirectly impacted, including working with our suppliers and actively engaging with industry trade groups, expert stakeholders, and other partners to learn more and advance our shared commitment to respecting human rights."</t>
    </r>
  </si>
  <si>
    <t>(1) H&amp;M discloses several risk assessment processes. 
1: The company states that it has conducted reviews of its salient human rights issues effecting its operations and supply chain in 2016, 2017, and 2019. It states this identifies the human rights at risk of the most severe negative impacts.
2. Additionally, it states that all business functions assess sustainability risks (including human rights) on an annual basis. 
3. The company reports that it conducts country risk assessments, where "all potential new retail and production markets are thoroughly assessed before deciding to set up operations." It states this includes a social perspective and consultation with global and local stakeholders. It states similar in-depth assessments are conducted for existing production markets that are considered to be high risk. 
4. It discloses that a human rights due diligence process is carried out annually on its production markets, including perspectives on materials used, type of manufacturing, supplier performance data, broader country context, and issues raised by stakeholders. It states risks are prioritized according to severity and likelihood and are displayed in heat maps. 
5. The company states it has a materials risk assessment which includes assessment of human rights risks. 
(2) H&amp;M discloses risks identified in different tiers of its supply chains and the steps it is taking to address them. At raw material level, it states that there is a risk of forced labor in relation to specific materials and sectors in specific countries and as such it has banned cotton from Uzbekistan, Turkmenistan, and Syria. 
It states at second and third tier suppliers there is a risk of exploitative labor practices such as in Tamil Nadu in the spinning mill industry. 
At product manufacturing level it states that there is a potential risk of forced labor in China, a risk of involuntary overtime, and exploitation of vulnerable groups such as migrants and refugees. 
Uyghur forced labor: H&amp;M discloses that it "is deeply concerned by reports from civil society organisations and media that include accusations of forced labour and discrimination of ethnoreligious minorities in Xinjiang Uyghur Autonomous Region (XUAR). We strictly prohibit any type of forced labour in our supply chain." It also lays out due diligence steps on XUAR.
[No longer available: H&amp;M also discloses that it has "conducted an inquiry at all the garment manufacturing factories we work with in China aiming to ensure that they are not employing workers from XUAR through what is reported on as labour transfer programmes or employment schemes where forced labour is an increased risk."]</t>
  </si>
  <si>
    <r>
      <t xml:space="preserve">(1) Hugo Boss states that it carries out a risk assessment “for the entire value chain - from the production of raw materials to the manufacture of fabrics and apparel, including administration and transportation, through to the sale of the products to the customer.” It states in relation to this that risks relating to human rights occur more frequently among subcontractors. It also states that it creates country scorecards for suppliers “in order to be able to better assess and manage the social and environmental risks in the supply chain.” It states that it pays particular attention to human rights risks in this assessment and uses the German Federal Government’s National Action Plan on Business and Human Rights as a guide, as well as its own audit data. 
(2) As above, it states that it identifies human rights risks as occurring most frequently among subcontractors. It also states that in its country assessment it identifies Asia as a region performing comparatively weaker. It states that “[a] need for action was identified, particularly in the areas of social compliance management, treatment of workers and working hours.” It also identifies the greatest risks in upstream supply chains, “therefore with the suppliers of the Company’s direct suppliers.” It states that these risks relate in particular to how the rights of children, women and migrant workers are not properly accounted for by law in some sourcing countries. The company does not disclose the high-risk sourcing countries identified.
The company publishes a comprehensive cotton commitment, outlining the socio-economic risks related to </t>
    </r>
    <r>
      <rPr>
        <b/>
        <sz val="11"/>
        <rFont val="Calibri"/>
        <family val="2"/>
        <scheme val="minor"/>
      </rPr>
      <t>cotton sourcing</t>
    </r>
    <r>
      <rPr>
        <sz val="11"/>
        <rFont val="Calibri"/>
        <family val="2"/>
        <scheme val="minor"/>
      </rPr>
      <t xml:space="preserve">, which include forced and child labor. It states that therefore "the application of the ILO ‘core conventions’ as outlined in the “OECD Due Diligence Guidance for Responsible Supply Chains in the Garment and Footwear Sector” must be enforced as well in cotton farming. 
The FLA's accreditation report notes that </t>
    </r>
    <r>
      <rPr>
        <b/>
        <sz val="11"/>
        <rFont val="Calibri"/>
        <family val="2"/>
        <scheme val="minor"/>
      </rPr>
      <t xml:space="preserve">Sumangali schemes </t>
    </r>
    <r>
      <rPr>
        <sz val="11"/>
        <rFont val="Calibri"/>
        <family val="2"/>
        <scheme val="minor"/>
      </rPr>
      <t xml:space="preserve">and lack of freedom of movement (which was detected during on supplier audit) are high priorities for the company, indicating that the company identified a related high risk in the Indian spinning sector. 
The company does not disclose detail on risks identified across the tiers of its supply chains. 
</t>
    </r>
    <r>
      <rPr>
        <b/>
        <sz val="11"/>
        <rFont val="Calibri"/>
        <family val="2"/>
        <scheme val="minor"/>
      </rPr>
      <t>Uyghur forced labor</t>
    </r>
    <r>
      <rPr>
        <sz val="11"/>
        <rFont val="Calibri"/>
        <family val="2"/>
        <scheme val="minor"/>
      </rPr>
      <t xml:space="preserve">: The company states that requires its suppliers to confirm that they will not source cotton from the region, indirectly acknowledging the forced labor risks associated with sourcing from the Xinjiang Region. </t>
    </r>
  </si>
  <si>
    <r>
      <t xml:space="preserve">(1) Puma states that in 2017 it conducted a supply chain human rights risk assessment with a consultancy firm twentyfifty. It states that “the results showed that PUMA is proactively embedding responsible business conduct in its management processes as well as collaborating with other peers and industry initiatives.” It further states that “mapping and assessing risk and impact practices in the lower Tiers of the supply chain were identified as opportunities for improvement to be better integrated at the strategic level.” However it does not disclose details or whether it assesses forced labor specifically as part of this assessment.
(2) It states that it recognizes its “most salient risks regarding modern slavery and human trafficking in [its] supply chain are in the lower tiers” and that it has included certain second-tier suppliers in its compliance program as a result and for the others that it requires its first-tier suppliers to pass down requirements. [However it does not include this requirement in its supplier code of conduct or another formal document, or in a sample supplier contract which the company discloses.]  It identifies cotton farming, cattle ranching and “labor blind spots, for example, on ginneries and the lower Tiers of leather tanning as well as marine shipping” as high risk areas and has introduced measures to mitigate risks such as through use of certifications like BCI. It further states that it has identified forced labor risks for migrant workers and updated its policies on recruitment fees to mitigate these risks. It also has a ban on sourcing cotton from Uzbekistan and Turkmenistan, implicitly recognizing the risk of forced labor.
</t>
    </r>
    <r>
      <rPr>
        <u/>
        <sz val="11"/>
        <rFont val="Calibri"/>
        <family val="2"/>
        <scheme val="minor"/>
      </rPr>
      <t>Uyghur forced labor:</t>
    </r>
    <r>
      <rPr>
        <sz val="11"/>
        <rFont val="Calibri"/>
        <family val="2"/>
        <scheme val="minor"/>
      </rPr>
      <t xml:space="preserve"> Puma indirectly acknowledges forced labor risks in the region through its statement, where it states that it has investigated its supply chains in China with regards to forced labor and states that it has no direct or indirect business relationship with any manufacturer in Xinjiang.
[It states that “prevalent human rights risks in the garment and footwear sector" include forced resettlements, freedom of association and collective bargaining, child labor, wages below the living wage, excessive overtime and forced labor. However, these identified risks do not appear to be specific to its own supply chains or in relation to its risk assessment.]</t>
    </r>
  </si>
  <si>
    <r>
      <t xml:space="preserve">(1) Zalando discloses it conducted an in-depth human rights risk assessment of "key business units [which ] looked to identify the factors that can lead to potential human rights violations, including modern slavery, at each main stage of our value chain." It states that these factors relate primarily to "high risk countries, activities in high risk industries and control deficiencies.” It subsequently lists risks factors identified for different tiers of its supply chains (including raw material level, material and component production, product manufacturing, and its downstream supply chains) and how it mitigates the risks at each tier of its supply chains. However it does not provide further details, such as sources used or stakeholders engaged as part of the assessment.
[As part of its commitment to addressing forced labor, Zalando states in relation to forced labor and human trafficking that it “will conduct regular assessments to identify potential impacts, act upon the findings, track responses, and communicate how impacts are addressed." ]
(2) Not disclosed. The company discloses sourcing bans but does not disclose forced labor risks identified in its own supply chains. 
It states that raw material and component production in apparel may involve exploitative labor practices, and that this mainly occurs in high risk countries. It does not disclose what the high risk countries in its supply chains are. 
[It identifies the fact that global and complex supply chains makes traceability challenging. It states, “migrant workers are more exposed to certain forms of forced labour, particularly those with an irregular status, whose vulnerability can be exploited through coercion" but does not disclose more information on where it has identified such risks.]
It also bans cotton from </t>
    </r>
    <r>
      <rPr>
        <b/>
        <sz val="11"/>
        <rFont val="Calibri"/>
        <family val="2"/>
        <scheme val="minor"/>
      </rPr>
      <t>Uzbekistan</t>
    </r>
    <r>
      <rPr>
        <sz val="11"/>
        <rFont val="Calibri"/>
        <family val="2"/>
        <scheme val="minor"/>
      </rPr>
      <t xml:space="preserve"> and </t>
    </r>
    <r>
      <rPr>
        <b/>
        <sz val="11"/>
        <rFont val="Calibri"/>
        <family val="2"/>
        <scheme val="minor"/>
      </rPr>
      <t xml:space="preserve">Turkmenistan </t>
    </r>
    <r>
      <rPr>
        <sz val="11"/>
        <rFont val="Calibri"/>
        <family val="2"/>
        <scheme val="minor"/>
      </rPr>
      <t xml:space="preserve">because of the risk of forced labor. [It also states that it has specific policies on contract workers, homeworkers and migrant workers, indicating that these groups are vulnerable to risks in its supply chains, though it does not explicitly state this.] While it lists risk factors in relation to different tiers of supply chains, it does not disclose detail on risks identified in different tiers of its supply chains. 
</t>
    </r>
    <r>
      <rPr>
        <b/>
        <sz val="11"/>
        <rFont val="Calibri"/>
        <family val="2"/>
        <scheme val="minor"/>
      </rPr>
      <t>Uyghur forced labor</t>
    </r>
    <r>
      <rPr>
        <sz val="11"/>
        <rFont val="Calibri"/>
        <family val="2"/>
        <scheme val="minor"/>
      </rPr>
      <t>: The company does not disclose whether it identified risks of Uyghur forced labor in its supply chains.</t>
    </r>
  </si>
  <si>
    <t xml:space="preserve">(1) In its 2021 additional disclosure the company states that its global supply chain management team oversee raw material suppliers, and states it has implemented a compliance program to assess for forced labor (and other labor conditions) at all material suppliers "that are not nominated by customers and some nominated suppliers." 
Uyghur forced labor: The company does not disclose how it addresses risks related to using Uyghur forced labor at raw material level, such as in cotton sourcing. 
(2) As a Participating Supplier of the Fair Labor Association (FLA), the company is required to assess impacts of planning and purchasing on compliance. The company does not disclose further details.
(3) Not disclosed. The company states that material suppliers that receive a high audit grade (A or B) are invited to have a booth at the company's annual vendor fair "where product development and production staff from the business units can see the newest technologies and capabilities developed by material suppliers." However, it is not clear that strong labor rights performance is linked to business  / procurement decisions. 
(4) Not disclosed. </t>
  </si>
  <si>
    <r>
      <t xml:space="preserve">(1) Inditex discloses that it is signatory to the </t>
    </r>
    <r>
      <rPr>
        <b/>
        <sz val="11"/>
        <rFont val="Calibri"/>
        <family val="2"/>
        <scheme val="minor"/>
      </rPr>
      <t>Responsible Sourcing Network's Uzbek cotton pledge</t>
    </r>
    <r>
      <rPr>
        <sz val="11"/>
        <rFont val="Calibri"/>
        <family val="2"/>
        <scheme val="minor"/>
      </rPr>
      <t xml:space="preserve">. As a signatory the company commits to not knowingly source Uzbek (and/or Turkmen) cotton and collaborates with a multi-stakeholder coalition to press for the elimination of forced labor in the sector.
The company discloses that it is part of a Public-Private Partnership with the ILO. It states this focuses on promotion of "respect for the fundamental principles and rights at work in the supply chain of the </t>
    </r>
    <r>
      <rPr>
        <b/>
        <sz val="11"/>
        <rFont val="Calibri"/>
        <family val="2"/>
        <scheme val="minor"/>
      </rPr>
      <t>cotton</t>
    </r>
    <r>
      <rPr>
        <sz val="11"/>
        <rFont val="Calibri"/>
        <family val="2"/>
        <scheme val="minor"/>
      </rPr>
      <t xml:space="preserve"> sector" and has worked on promoting fundamental rights in </t>
    </r>
    <r>
      <rPr>
        <b/>
        <sz val="11"/>
        <rFont val="Calibri"/>
        <family val="2"/>
        <scheme val="minor"/>
      </rPr>
      <t>India, Pakistan, China and Mali</t>
    </r>
    <r>
      <rPr>
        <sz val="11"/>
        <rFont val="Calibri"/>
        <family val="2"/>
        <scheme val="minor"/>
      </rPr>
      <t xml:space="preserve">.
Inditex reports that it uses </t>
    </r>
    <r>
      <rPr>
        <b/>
        <sz val="11"/>
        <rFont val="Calibri"/>
        <family val="2"/>
        <scheme val="minor"/>
      </rPr>
      <t>Better Cotton Initiative</t>
    </r>
    <r>
      <rPr>
        <sz val="11"/>
        <rFont val="Calibri"/>
        <family val="2"/>
        <scheme val="minor"/>
      </rPr>
      <t xml:space="preserve"> cotton, which covers forced labor standards, but the percentage used is unclear. It does not disclose how it addresses forced labor risks in raw material sourcing in any other commodities.
Uyghur forced labor: The company reports that it is engaging with the Better Cotton Initiative on Uyghur forced labor but does not disclose further information. The company does not disclose how it addresses risks related to using Uyghur forced labor at raw material level, such as in cotton sourcing. 
(2) The company is a member of ACT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Inditex discloses that its sustainability teams "collaborate with purchasing teams and provide them with continual training to facilitate the payment of living wages."
Inditex reports that in 2019, 220 buyers from headquarters and 75 buyers from local teams were trained on responsible purchasing practices and social sustainability. It states that training covers "critical points of the purchase and production life cycle, as well as the impact thereof on the wages and the life of the workers within the supply chain."
Inditex states in its 2021 additional disclosure that buyers and suppliers "work side by side to discuss material sourcing, capacity, production" but provides no further detail. 
It does not disclose information on planning and forecasting.
[In relation to COVID-19 the company discloses that in accordance with its policy on responsible purchasing practices, it ensured "that all orders that had been produced or were currently in production during the pandemic were completely paid for according to the original payment terms."]
(3) See (2) [ACT].
Inditex reports that it has "developed management systems that let all the buying teams know the performance of each supplier and each factory in terms of the social, environmental and product health and safety aspects, to help with their buying decisions." The company states that 97% of its purchases in 2019 took place at A or B-ranked suppliers. However, it does not demonstrate how strong human rights performance leads to more business or longer-term contracts in practice.
(4) The company discloses that its payment terms are 90 days.
It discloses a graph showing how compliance categorisations correlate with the length of its business relationships with suppliers (1 year/1-3years/3+ years). However, it does not indicate what percentage of suppliers fall into each of the categories, nor does it disclose a second data point.</t>
    </r>
  </si>
  <si>
    <r>
      <t xml:space="preserve">(1) The company discloses that it has signed the Responsible Sourcing Network's cotton pledge to end forced labor in </t>
    </r>
    <r>
      <rPr>
        <b/>
        <sz val="11"/>
        <rFont val="Calibri"/>
        <family val="2"/>
        <scheme val="minor"/>
      </rPr>
      <t>Uzbek cotton</t>
    </r>
    <r>
      <rPr>
        <sz val="11"/>
        <rFont val="Calibri"/>
        <family val="2"/>
        <scheme val="minor"/>
      </rPr>
      <t xml:space="preserve">. As a signatory the company commits to not knowingly source Uzbek cotton and collaborates with a multi-stakeholder coalition to press for the elimination of forced labor in the sector. It states that it works with RSN to improve its traceability of cotton sourcing. 
The company reports that it assesses fabric mills to help ensure an "ethical supply" of </t>
    </r>
    <r>
      <rPr>
        <b/>
        <sz val="11"/>
        <rFont val="Calibri"/>
        <family val="2"/>
        <scheme val="minor"/>
      </rPr>
      <t>cotton</t>
    </r>
    <r>
      <rPr>
        <sz val="11"/>
        <rFont val="Calibri"/>
        <family val="2"/>
        <scheme val="minor"/>
      </rPr>
      <t xml:space="preserve">. 
In addition, it reports that it is a member of the </t>
    </r>
    <r>
      <rPr>
        <b/>
        <sz val="11"/>
        <rFont val="Calibri"/>
        <family val="2"/>
        <scheme val="minor"/>
      </rPr>
      <t>Better Cotton Initiative (BCI)</t>
    </r>
    <r>
      <rPr>
        <sz val="11"/>
        <rFont val="Calibri"/>
        <family val="2"/>
        <scheme val="minor"/>
      </rPr>
      <t>, an ISEAL full member, which requires farms to adhere to a set of Principles and Standards including the promotion of decent work according to the ILO core conventions. 
However, it does not disclose the percentage of its cotton which is BCI certified, how it worked with BCI to address forced labor risks, nor steps taken to ensure other raw materials, such as rubber or wool are not sourced with forced labor.
Xinjiang: Lululemon discloses that it does not allow any cotton or yarn from Xinjiang to be used in its products, and states it requires "vendors to certify that they do not have any connections to XPCC and carry out additional due diligence research with China based vendors to help confirm that there are no sourcing connections to the XUAR region or the pairing program."
[It also reports that it sources FSC natural rubber, which covers forced labor, used in some of the company's yoga mats, but does not disclose the same for apparel or footwear products.]
(2) Lululemon states that it avoids excessive price pressures by working with suppliers to understand their costs and uses transparent cost sheets which they review together. In addition it states that overtime can lead to increased risk of forced labor, and as such it requires suppliers to request approval and provide reasons for overtime. It reports that it "work[s] internally and with our suppliers to address these and allocate capacity in ways that minimizes volatility." It does not disclose details of internal processes it changes based on supplier discussions.
The company reports that it reviews "supply capacity on an ongoing basis and discuss performance and allocations with suppliers in quarterly supplier reviews." It states that it has implemented a monthly order program for some of its business which provides an updated rolling forecast rather than single seasonal buys. It does not disclose details, such as whether forecasts provided were 180 days or more in advance.
In addition it states that its key decision-makers from sourcing departments were trained on how to detect risks of forced labor.
(3) * It notes that supplier reviews are conducted quarterly and states that adherence to the supplier code "count[s] as an equal part of supplier evaluation criteria, along with quality, on-time delivery, cost, etc (20% of total score)." The company states that suppliers with high sustainability performance are "favoured for increases in orders and new product developments."
* It states that it partnered with one of its top ten suppliers to open a production facility in Haiti and the supplier was chosen because of their "long-standing commitment to and track record of good labour practices." 
* It states that another top ten supplier with good labor practices is selected for their special collections and innovative product developments. 
It provides no further detail besides the two suppliers and does not provide evidence of systematic implementation, such as the percentage of companies that received increased orders due to stronger labor practices.
(4) It states that its supplier partnerships are based on long-term relationships, and that all of its "strategic suppliers" have been partners for more than seven years. ["Strategic suppliers" seems to refer to its "top ten suppliers [which] account for a majority of our purchase orders in both finished goods (tier 1) and fabrics mills (tier 2)."] It does not disclose the average length of relationships across its suppliers.
The company discloses that its payment terms are 30 days.</t>
    </r>
  </si>
  <si>
    <r>
      <t xml:space="preserve">[In relation to the impact of the Covid-19 pandemic, the company states that it "continues to pay to its manufacturers the full negotiated price for all goods, both completed and in process (in process is defined as post-cutting)."]
(1) Under Armour states that it “require[s] all tier one vendors to source materials and components only from approved suppliers.” It states that it does not have any approved suppliers in the </t>
    </r>
    <r>
      <rPr>
        <b/>
        <sz val="11"/>
        <rFont val="Calibri"/>
        <family val="2"/>
        <scheme val="minor"/>
      </rPr>
      <t>Xinjiang</t>
    </r>
    <r>
      <rPr>
        <sz val="11"/>
        <rFont val="Calibri"/>
        <family val="2"/>
        <scheme val="minor"/>
      </rPr>
      <t xml:space="preserve"> region. It also states that it has "implemented controls designed to guard against cotton that originates in XUAR from being used to produce Under Armour branded merchandise anywhere in the world" but does not disclose further detail. 
It states that it is engaged in dialogue with suppliers throughout its supply chain (including below the first-tier) to ensure that they are informed of the reports that have emerged and understand their obligations, including relevant provisions of its supplier code. It further states that it is conducting due diligence with suppliers to assess their compliance. 
It does not disclose other steps it is taking towards responsible sourcing of raw materials, such as cotton, wool, or rubber.
(2) * Under Armour states that its sustainability and sourcing teams collaborate and receive and provide up-to-date information on suppliers' social compliance and "to avoid purchasing practices that increase the risk of human trafficking and forced labor in its supply chains (e.g. Short-term contracts, excessive downward pressure on pricing, sudden changes of workload, rushed factory on-boarding)." [It does not provide further details, such as timelines or decrease in % of orders changed late.]
* The FLA reports that the company’s sustainability team coordinated with relevant sourcing, planning, production, and development staff to finalize a responsible sourcing policy in October 2018. It states that this incorporates considerations of “scope, the complexities of UA’s supply chain, financial and contractual terms, balanced planning, accountability, training, communication, and review.” [No further details are disclosed as to what processes Under Armour has implemented.]
* It states that the supplier and the company agree to lead times during their development phase and that suppliers are required to provide a report every Thursday including reasons for delays. It also states that the company has procedures in place to determine if the supplier is over capacity “and how to execute transfers to other facilities if a supplier is over capacity.” 
* It further states that for its apparel and accessories supply chains, the company reviews its forecast accuracy with suppliers every month to mitigate negative impacts on suppliers and workers. 
* It states that the company has recently started participating in </t>
    </r>
    <r>
      <rPr>
        <b/>
        <sz val="11"/>
        <rFont val="Calibri"/>
        <family val="2"/>
        <scheme val="minor"/>
      </rPr>
      <t>Better Buying</t>
    </r>
    <r>
      <rPr>
        <sz val="11"/>
        <rFont val="Calibri"/>
        <family val="2"/>
        <scheme val="minor"/>
      </rPr>
      <t xml:space="preserve">. The FLA reports that Under Armour is piloting the </t>
    </r>
    <r>
      <rPr>
        <b/>
        <sz val="11"/>
        <rFont val="Calibri"/>
        <family val="2"/>
        <scheme val="minor"/>
      </rPr>
      <t>FLA’s Compensation Data Tool</t>
    </r>
    <r>
      <rPr>
        <sz val="11"/>
        <rFont val="Calibri"/>
        <family val="2"/>
        <scheme val="minor"/>
      </rPr>
      <t xml:space="preserve"> “to strive to address fair compensation and living wage for workers.” 
(3) The company is an accredited company of the FLA and as such is required to provide positive incentives for suppliers producing in a socially responsible and sustainable manner. The FLA reports that Under Armour has “a comprehensive vendor scorecard that measures performance of on-time and complete delivery and execution, accuracy of confirming and production POs, target margin completion, development, and </t>
    </r>
    <r>
      <rPr>
        <b/>
        <sz val="11"/>
        <rFont val="Calibri"/>
        <family val="2"/>
        <scheme val="minor"/>
      </rPr>
      <t>sustainability</t>
    </r>
    <r>
      <rPr>
        <sz val="11"/>
        <rFont val="Calibri"/>
        <family val="2"/>
        <scheme val="minor"/>
      </rPr>
      <t>.” It states that this impacts sourcing decisions. Under Armour states that this includes the "tracking of supplier performance on key laborand rights-related indicators." However, it does not provide evidence of implementation, such as the percentage of companies that received longer contracts or more business due to stronger labor practices.
(4) Not disclosed.</t>
    </r>
  </si>
  <si>
    <r>
      <t xml:space="preserve">(1) * VF states that in 2018 it worked with </t>
    </r>
    <r>
      <rPr>
        <b/>
        <sz val="11"/>
        <rFont val="Calibri"/>
        <family val="2"/>
        <scheme val="minor"/>
      </rPr>
      <t>Yarn Ethically &amp; Sustainably Sourced (YESS)</t>
    </r>
    <r>
      <rPr>
        <sz val="11"/>
        <rFont val="Calibri"/>
        <family val="2"/>
        <scheme val="minor"/>
      </rPr>
      <t xml:space="preserve">, and initiative of the Responsible Sourcing Network to conduct a feasibility assessment for the standard which it states, seeks to drive modern slavery out of cotton production by eliminating the market for cotton produced with forced labor and increasing demand for ethical and sustainable cotton.
* Acknowledging the risks of forced labor associated with cotton sourcing from </t>
    </r>
    <r>
      <rPr>
        <b/>
        <sz val="11"/>
        <rFont val="Calibri"/>
        <family val="2"/>
        <scheme val="minor"/>
      </rPr>
      <t>Uzbekistan</t>
    </r>
    <r>
      <rPr>
        <sz val="11"/>
        <rFont val="Calibri"/>
        <family val="2"/>
        <scheme val="minor"/>
      </rPr>
      <t xml:space="preserve">, </t>
    </r>
    <r>
      <rPr>
        <b/>
        <sz val="11"/>
        <rFont val="Calibri"/>
        <family val="2"/>
        <scheme val="minor"/>
      </rPr>
      <t>Turkmenistan,</t>
    </r>
    <r>
      <rPr>
        <sz val="11"/>
        <rFont val="Calibri"/>
        <family val="2"/>
        <scheme val="minor"/>
      </rPr>
      <t xml:space="preserve"> </t>
    </r>
    <r>
      <rPr>
        <b/>
        <sz val="11"/>
        <rFont val="Calibri"/>
        <family val="2"/>
        <scheme val="minor"/>
      </rPr>
      <t>Syria and Xinjiang</t>
    </r>
    <r>
      <rPr>
        <sz val="11"/>
        <rFont val="Calibri"/>
        <family val="2"/>
        <scheme val="minor"/>
      </rPr>
      <t xml:space="preserve"> the company requires its suppliers to ensure that no cotton from these countries is used in its products. It imposes detailed traceability requirements on all product suppliers [see also 2.1 (3)]. Additionally, the company discloses that it or a third party auditor may visit suppliers or sub-suppliers to verify compliance with this policy. 
* It states that as of 2019, over 80% of its </t>
    </r>
    <r>
      <rPr>
        <b/>
        <sz val="11"/>
        <rFont val="Calibri"/>
        <family val="2"/>
        <scheme val="minor"/>
      </rPr>
      <t>wool</t>
    </r>
    <r>
      <rPr>
        <sz val="11"/>
        <rFont val="Calibri"/>
        <family val="2"/>
        <scheme val="minor"/>
      </rPr>
      <t xml:space="preserve"> is certified to the ZQ Standard or the Responsible Wool Standard, both of which address the ethical treatment of workers. 
* It states that it commits to source 100 per cent of its cotton sourced outside of the US or Australia from </t>
    </r>
    <r>
      <rPr>
        <b/>
        <sz val="11"/>
        <rFont val="Calibri"/>
        <family val="2"/>
        <scheme val="minor"/>
      </rPr>
      <t>Better Cotton Initiative</t>
    </r>
    <r>
      <rPr>
        <sz val="11"/>
        <rFont val="Calibri"/>
        <family val="2"/>
        <scheme val="minor"/>
      </rPr>
      <t xml:space="preserve"> certified, Cotton made in Africa (CmiA) certified, </t>
    </r>
    <r>
      <rPr>
        <b/>
        <sz val="11"/>
        <rFont val="Calibri"/>
        <family val="2"/>
        <scheme val="minor"/>
      </rPr>
      <t>Fair Trade</t>
    </r>
    <r>
      <rPr>
        <sz val="11"/>
        <rFont val="Calibri"/>
        <family val="2"/>
        <scheme val="minor"/>
      </rPr>
      <t xml:space="preserve"> certified or organic cotton suppliers. 
However it does not disclose the percentage of BCI certified cotton that it currently sources overall. [BCI is an ISEAL full member, which requires farms to adhere to a set of Principles and Standards including the promotion of decent work according to the ILO core conventions. Fairtrade is an ISEAL full member, which requires producers and traders of cotton fibers to adhere to the principle of freedom from forced or compulsory labor.]  
[VF states that it has committed to sourcing 100% of all leather for footwear from Leather Working Group audited tanneries which includes guidance on forced labor in its audit protocol. However it does not disclose the current percentage sourced using these standards. It also discloses some information relevant to individual brands only] 
</t>
    </r>
    <r>
      <rPr>
        <b/>
        <sz val="11"/>
        <rFont val="Calibri"/>
        <family val="2"/>
        <scheme val="minor"/>
      </rPr>
      <t>Uyghur forced labor</t>
    </r>
    <r>
      <rPr>
        <sz val="11"/>
        <rFont val="Calibri"/>
        <family val="2"/>
        <scheme val="minor"/>
      </rPr>
      <t xml:space="preserve">: It states that in China, it has 37 cotton spinners that take a bale of cotton and turn it into yarn and stats that it can work with fourth-tier spinners to understand the origin of the bale of cotton, and where the cotton gins and cotton farms are located. However, it does not disclose whether it can trace other raw materials such as cashmere to the origin.
(2) It states that its supply planning team is responsible for monitoring the capacity of first tier and nominated second tier suppliers and estimating their production. It states that sourcing staff consult with its supply planning team prior to placing an order to ensure that orders do not overload the facility's capacity. It states that factories producing over 50% of their capacity for VF have an "enhanced partnership" with VF and states that it attempts to minimize fluctuations in orders to suppliers. It states that it engages with the </t>
    </r>
    <r>
      <rPr>
        <b/>
        <sz val="11"/>
        <rFont val="Calibri"/>
        <family val="2"/>
        <scheme val="minor"/>
      </rPr>
      <t xml:space="preserve">Better Buying Initiative </t>
    </r>
    <r>
      <rPr>
        <sz val="11"/>
        <rFont val="Calibri"/>
        <family val="2"/>
        <scheme val="minor"/>
      </rPr>
      <t>by inviting suppliers to rate VF on its purchasing practices.
It states that it has been engaging with suppliers to understand how it might be able to help suppliers ensure that their workers are paid (e.g. by connecting them with financial assistance and lending programs.)
The company notes that it has "focused on supporting suppliers with cashflow concerns by immediately paying tens of millions of dollars early." However, the company has extended its payment times from 45 days to 60 days during the Covid pandemic, for orders placed after June 2020.
(3) VF states that it has developed a supplier performance management model utilizing scorecards to evaluate supplier relationships. It states that it encourages suppliers to implement best social practices by rewarding performance with "additional purchase orders." It states that scoring criteria and results are communicated to suppliers on a quarterly basis and that this is based on factory compliance scores. However, it does not disclose outcomes of this process, such as the percentage of suppliers that received additional purchase orders based on strong social performance. 
[It states that it "conduct[s] routine Factory Compliance Audits at every contract supplier facility to confirm their adherence to [its Global Compliance Principles]" which address forced labor.] 
(4) The company has extended its payment times from 45 days to 60 days during the Covid pandemic, for orders placed after June 2020. It does not disclose a second data point.</t>
    </r>
  </si>
  <si>
    <r>
      <t xml:space="preserve">(1) Zalando states that it partners with the </t>
    </r>
    <r>
      <rPr>
        <b/>
        <sz val="11"/>
        <rFont val="Calibri"/>
        <family val="2"/>
        <scheme val="minor"/>
      </rPr>
      <t>Better Cotton</t>
    </r>
    <r>
      <rPr>
        <sz val="11"/>
        <rFont val="Calibri"/>
        <family val="2"/>
        <scheme val="minor"/>
      </rPr>
      <t xml:space="preserve"> </t>
    </r>
    <r>
      <rPr>
        <b/>
        <sz val="11"/>
        <rFont val="Calibri"/>
        <family val="2"/>
        <scheme val="minor"/>
      </rPr>
      <t>Initiative</t>
    </r>
    <r>
      <rPr>
        <sz val="11"/>
        <rFont val="Calibri"/>
        <family val="2"/>
        <scheme val="minor"/>
      </rPr>
      <t xml:space="preserve"> and states that by the end of 2019 it will source more than 40% of its cotton with the certification and that it is committed to source at least 50% through the initiative by the end of 2020. Better Cotton Initiative is an ISEAL full member, which requires farms to adhere to a set of Principles and Standards including the promotion of decent work according to the ILO core conventions. 
Zalando states that it recognizes the risk of forced labor and "does not accept materials containing cotton sourced from </t>
    </r>
    <r>
      <rPr>
        <b/>
        <sz val="11"/>
        <rFont val="Calibri"/>
        <family val="2"/>
        <scheme val="minor"/>
      </rPr>
      <t xml:space="preserve">Uzbekistan </t>
    </r>
    <r>
      <rPr>
        <sz val="11"/>
        <rFont val="Calibri"/>
        <family val="2"/>
        <scheme val="minor"/>
      </rPr>
      <t xml:space="preserve">or </t>
    </r>
    <r>
      <rPr>
        <b/>
        <sz val="11"/>
        <rFont val="Calibri"/>
        <family val="2"/>
        <scheme val="minor"/>
      </rPr>
      <t>Turkmenistan</t>
    </r>
    <r>
      <rPr>
        <sz val="11"/>
        <rFont val="Calibri"/>
        <family val="2"/>
        <scheme val="minor"/>
      </rPr>
      <t xml:space="preserve">." 
[However it does not disclose otherwise taking action to address forced labor risks at raw material level, in cotton sourcing, or sourcing of wool, viscose, rubber, etc]
[It states that in 2019 it worked to increase the visibility of second and third-tier suppliers, focusing on cotton and leather. It states that it aims to continuously increase its leather sourcing from manufacturers audited and certified by the Leather Working Group protocol. It also states that it is participating in the Organic Cotton Traceability Pilot along with partner organizations including, Fashion for Good, C&amp;A Foundation and the Organic Cotton Accelerator “to test and validate on-product markers in combination with blockchain technology to trace organic cotton from farms to the gin where it is processed for textile use.” However it is unclear whether these initiatives addresses forced labor.]
</t>
    </r>
    <r>
      <rPr>
        <b/>
        <sz val="11"/>
        <rFont val="Calibri"/>
        <family val="2"/>
        <scheme val="minor"/>
      </rPr>
      <t>Uyghur forced labor</t>
    </r>
    <r>
      <rPr>
        <sz val="11"/>
        <rFont val="Calibri"/>
        <family val="2"/>
        <scheme val="minor"/>
      </rPr>
      <t xml:space="preserve">: The company does not disclose how it addresses risks relating to forced Uyghur labor at raw material level, such as in cotton sourcing. 
(2) Zalando states that it has long-term partnerships with suppliers. The company is a member of </t>
    </r>
    <r>
      <rPr>
        <b/>
        <sz val="11"/>
        <rFont val="Calibri"/>
        <family val="2"/>
        <scheme val="minor"/>
      </rPr>
      <t>ACT</t>
    </r>
    <r>
      <rPr>
        <sz val="11"/>
        <rFont val="Calibri"/>
        <family val="2"/>
        <scheme val="minor"/>
      </rPr>
      <t xml:space="preserve">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It does not provide further details of implementation.
The company takes part in the </t>
    </r>
    <r>
      <rPr>
        <b/>
        <sz val="11"/>
        <rFont val="Calibri"/>
        <family val="2"/>
        <scheme val="minor"/>
      </rPr>
      <t xml:space="preserve">Better Work </t>
    </r>
    <r>
      <rPr>
        <sz val="11"/>
        <rFont val="Calibri"/>
        <family val="2"/>
        <scheme val="minor"/>
      </rPr>
      <t xml:space="preserve">program and as such is required to refrain from terminating or reducing orders at non-compliant factories found (provided factories make sufficient progress) and to review internal buying practices that may impact compliance at supplier facilities.
It does not disclose further details beyond participation in initiatives, such as on planning and forecasting.
(3) The company is a member of </t>
    </r>
    <r>
      <rPr>
        <b/>
        <sz val="11"/>
        <rFont val="Calibri"/>
        <family val="2"/>
        <scheme val="minor"/>
      </rPr>
      <t xml:space="preserve">ACT </t>
    </r>
    <r>
      <rPr>
        <sz val="11"/>
        <rFont val="Calibri"/>
        <family val="2"/>
        <scheme val="minor"/>
      </rPr>
      <t xml:space="preserve">(Action,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It does not provide further details of implementation.
It states that its private label products show a sustainability flag if they are manufactured in the top 50% of its suppliers with regards to social performance, implying that this acts as an incentive to suppliers to achieve certain social standards which appear attractive to consumers. However, it is unclear whether its assessment of social performance includes forced labor risks. It states that its Supplier Partnership Program led by its Sourcing Team assesses supplier performance different areas “of which Ethical Trade requirements contribute 12.75% to the score”. However, is unclear how the score is informing purchasing decisions.
(4) With regards to its payment terms for suppliers, it notes that the average payment time is 60 days, and the maximum payment time 90 days (after shipping). It does not disclose a second data point beyond payment times. </t>
    </r>
  </si>
  <si>
    <r>
      <t xml:space="preserve">(2) Marks and Spencer states that it takes part in the </t>
    </r>
    <r>
      <rPr>
        <b/>
        <sz val="11"/>
        <rFont val="Calibri"/>
        <family val="2"/>
        <scheme val="minor"/>
      </rPr>
      <t>Better Factories Cambodia</t>
    </r>
    <r>
      <rPr>
        <sz val="11"/>
        <rFont val="Calibri"/>
        <family val="2"/>
        <scheme val="minor"/>
      </rPr>
      <t xml:space="preserve"> program and as such is required to refrain from terminating or reducing orders at non-compliant factories found (provided factories make sufficient progress) and to review internal buying practices that may impact compliance at supplier facilities. 
It states that it builds long-term relationships with suppliers, that it is "committed to fair and transparent payment practices" and that it has signed up to the </t>
    </r>
    <r>
      <rPr>
        <b/>
        <sz val="11"/>
        <rFont val="Calibri"/>
        <family val="2"/>
        <scheme val="minor"/>
      </rPr>
      <t>Prompt Payment Code</t>
    </r>
    <r>
      <rPr>
        <sz val="11"/>
        <rFont val="Calibri"/>
        <family val="2"/>
        <scheme val="minor"/>
      </rPr>
      <t>, a UK-government code to encourage businesses to pay suppliers on time, provide guidance to suppliers and encourage good practice. Signatories to the code undertake to pay suppliers within a maximum of 60 days and to aim adopt a 30 day payment window as the norm and to avoid practices that negatively impact the supply chain. However, in 2020 the company states that it pre-Covid payment terms were 75 days, which had been extended to 120 days during the pandemic. As such, it does not seem to adhere to the Prompt Payment Code.
(3) It states that in 2010 it developed a "Cost Price Model tool...to help [its] commercial teams implement a fair living wage in [its] clothing supply base.” It states that this model breaks down the cost of garments into the main cost components including direct labor and indirect labor costs and average monthly earnings of workers. It states that the tool reveals the percentage cost of each garment necessary to cover the cost of labor which is then ring-fenced and becomes a non-negotiable sum. It states that it commissions Impactt to prepare wage analysis reports of its key sourcing countries, which incorporate worker interviews, on an annual basis to calculate a living wage. However, it does not provide evidence of implementation, such as the percentage of companies where labor costs were ringfenced to ensure living wages or the percentage of suppliers that received longer contracts or more business due to stronger labor practices.
[It states that factories can achieve the status of "M&amp;S Ethical Excellence" if they can demonstrate that all workers are paid above the legal minimum wage, at living wage rates. It states that "M&amp;S products produced in an Ethical Excellence factory are also eligible for a Plan A product attribute." It appears as though this identifier may be an incentive to suppliers as the company has factored in targets to sell more products with this attribute as part of its sustainability plan. However it is unclear to what extent suppliers achieving M&amp;S Ethical Excellence receive additional orders or higher prices.]</t>
    </r>
  </si>
  <si>
    <r>
      <t xml:space="preserve">(2) The company reports that it is a partner of the </t>
    </r>
    <r>
      <rPr>
        <b/>
        <sz val="11"/>
        <rFont val="Calibri"/>
        <family val="2"/>
        <scheme val="minor"/>
      </rPr>
      <t>Better Work</t>
    </r>
    <r>
      <rPr>
        <sz val="11"/>
        <rFont val="Calibri"/>
        <family val="2"/>
        <scheme val="minor"/>
      </rPr>
      <t xml:space="preserve"> program [Cambodia, Vietnam, and Bangladesh] and as such is required to refrain from terminating or reducing orders at non-compliant factories found (provided factories make sufficient progress) and to review internal buying practices that may impact compliance at supplier facilities. 
Muji states that it "protect[s] the working environment of [its] business partner factories and the human rights of people working there by formulating a procurement policy and placing orders according to appropriate procedures." It states that it observes an "appropriate schedule and quantity so as not to set delivery dates that ignore production lead times leading to excessively long working hours and try not to frequently change order details." No further detail is given. 
[It also states that "to reduce working hours, [its] business partner factories are working to improve production efficiency by adjusting work systems, implementing training to improve employees' skills, and adopting compensation systems linked with productivity while reviewing methods of formulating the production plan."] 
It states that where suppliers expect that workers will have long working hours, it requests that that notify the company in advance and that it </t>
    </r>
    <r>
      <rPr>
        <i/>
        <sz val="11"/>
        <rFont val="Calibri"/>
        <family val="2"/>
        <scheme val="minor"/>
      </rPr>
      <t>may</t>
    </r>
    <r>
      <rPr>
        <sz val="11"/>
        <rFont val="Calibri"/>
        <family val="2"/>
        <scheme val="minor"/>
      </rPr>
      <t xml:space="preserve"> respond by adjusting the production plan. 
It does not disclose details of steps it has taken, such as adjusting its production plan to reduce excessive overhours at suppliers.
(3) Not disclosed. </t>
    </r>
  </si>
  <si>
    <t>(1) The company discloses that it will only approve a supplier for onboarding if it reaches the required level of compliance. 
It states that its sourcing function carries out the onboarding process and for any potential suppliers based in countries that the company has not engaged with to date, it conducts a country assessment. [It states that India and Myanmar have been excluded currently for country risk reasons.] It reports that once a potential supplier has been identified, the supplier is provided with information on the company's expectations and conducts a self-assessment. It states that the supplier is then given training on the vendor code, and the company's in-house team or a third party assessor will cary out a vendor code of conduct assessment, which involves two days on-site and includes a review of documents, inspections, and worker interviews. It states that if the potential supplier passes the assessment it continues the engagement process, and if not, it must develop corrective action plans. 
Lululemon states that in 2019 four facilities were not approved due to failed assessments against the vendor code (three first-tier, and one second tier). It states three facilities made improvements and became approved suppliers, and one proposed first-tier facility was rejected before the onboarding process. 
(2) Lululemon outlines unapproved subcontractors as one of its zero tolerance issues. In its vendor code of ethics, the company states that suppliers must communicate any need to expand the supply base and that Lululemon must approve each new facility or subcontractor before starting business. The company reports that once a supplier has requested a subcontractor facility via the request form, it requires that suppliers train subcontractors on the vendor code and complete a vendor code assessment of the subcontractor facility. In addition, it discloses that its partner sustainability team conducts on-site assessments for potential new subcontractor facilities that are considered high risk. 
It discloses that in 2019, 133 subcontractor assessments were carried out. Among first-tier facilities, it states four facilities were not approved for production, and five sufficiently improved their performance to be approved as subcontractors. Among 29 potential second-tier subcontractors, 12 sufficiently improved to be approved for production.</t>
  </si>
  <si>
    <t>(1) VF states that “no production can commence until a factory audit has taken place with a positive result and VF’s Terms of Engagement has been signed,” and that audits cover assess risks of forced labor and human trafficking. It states that production includes bulk orders and the making of samples. VF states that in 2018 103 first tier and one second tier supplier were not accepted during the initial audit. 
(2) VF's "Terms of Engagement" require that suppliers seek written approval before engaging subcontractors and that subcontractors must agree to adhere it its "Global Compliance Principles" that address the ILO core labor standards. It states that it requires suppliers to maintain production and shipping records including subcontracting documentation for the production of its products for at least 12 months or the legally required time for verification if that is higher. It refers to its appendix which states that it monitors suppliers against its standards to imply that documentation on subcontractors is assessed as part of this. However, it does not report on outcomes.</t>
  </si>
  <si>
    <r>
      <t xml:space="preserve">(1) The company states that suppliers must agree to the vendor code of ethics, which covers the ILO core labor standards, as a condition of their legal contract with the company.
In its 2020 additional disclosure, the company discloses the contract language used: “Supplier understands the Vendor Code of Ethics and the Vendor Code of Ethics Manual and will strictly comply with its terms and amendments thereto provided by lululemon from time and time hereafter." 
(2) The company discloses that 100% of its supplier contracts include these requirements.
(3) Lululemon discloses its "Vendor Code of Ethics Benchmarks" which it states outlines the vendor code in more detail "and provides a practical explanation for how suppliers will be assessed for each standard." 
The code benchmarks state that "Vendors’ </t>
    </r>
    <r>
      <rPr>
        <b/>
        <sz val="11"/>
        <rFont val="Calibri"/>
        <family val="2"/>
        <scheme val="minor"/>
      </rPr>
      <t>contracts with their own subcontractors and upstream suppliers</t>
    </r>
    <r>
      <rPr>
        <sz val="11"/>
        <rFont val="Calibri"/>
        <family val="2"/>
        <scheme val="minor"/>
      </rPr>
      <t xml:space="preserve"> must stipulate that such businesses also uphold </t>
    </r>
    <r>
      <rPr>
        <b/>
        <sz val="11"/>
        <rFont val="Calibri"/>
        <family val="2"/>
        <scheme val="minor"/>
      </rPr>
      <t>standards that meet or exceed the lululemon Code</t>
    </r>
    <r>
      <rPr>
        <sz val="11"/>
        <rFont val="Calibri"/>
        <family val="2"/>
        <scheme val="minor"/>
      </rPr>
      <t xml:space="preserve"> and Benchmarks."
[Lululemon's foreign migrant worker standard requires suppliers to have a direct contract with recruitment agents that includes compliance with the vendor code.]</t>
    </r>
  </si>
  <si>
    <t>(1) The company's Employment Guidelines state that factories must have a direct employment relationship with workers and may not "'outsource' the job of the employer." The company reports (in its 2018 additional disclosure) that suppliers are contractually bound to follow the guidelines. 
(2) The company's Employment Guidelines state that factories should "ensure that any recruitment or employment agents which are used to help recruit workers...operate in accordance with the adidas Group Employment Standards." [The Employment Standards within the guidelines include forced labor, child labor, discrimination, and freedom of association &amp; collective bargaining in accordance with the company's Workplace Standards.]
(3) Adidas reports that as part of it's no-fee work, it is working with more than 20 recruitment agencies in Taiwan, Thailand, Philippines, and Vietnam. 
In its 2018 additional disclosure the company states that migrant labor from Bangladesh makes up 50% of the Jordanian workforce and can only come through one government-approved recruitment agency, BOESEL. It does not disclose further details beyond the name of one agency.</t>
  </si>
  <si>
    <r>
      <t>(1) Adidas has pledged support to the American Apparel &amp; Footwear Association and FLA</t>
    </r>
    <r>
      <rPr>
        <b/>
        <sz val="11"/>
        <rFont val="Calibri"/>
        <family val="2"/>
        <scheme val="minor"/>
      </rPr>
      <t xml:space="preserve"> industry pledge</t>
    </r>
    <r>
      <rPr>
        <sz val="11"/>
        <rFont val="Calibri"/>
        <family val="2"/>
        <scheme val="minor"/>
      </rPr>
      <t xml:space="preserve"> and states by doing so it has committed to working with suppliers to ensure:
"1. No worker pays for their job or right to work; 
2. Workers retain control of their travel documents and have full freedom of movement; and 
3. All workers are informed of the basic terms of their employment before leaving home." 
In its </t>
    </r>
    <r>
      <rPr>
        <b/>
        <sz val="11"/>
        <rFont val="Calibri"/>
        <family val="2"/>
        <scheme val="minor"/>
      </rPr>
      <t>responsible recruitment policy</t>
    </r>
    <r>
      <rPr>
        <sz val="11"/>
        <rFont val="Calibri"/>
        <family val="2"/>
        <scheme val="minor"/>
      </rPr>
      <t xml:space="preserve"> the company outlines its Responsible Recruitment Guiding Principles which it states align with the ILO's general principles for fair recruitment. The principles state "no recruitment fees or related costs should be charged to, or otherwise borne by, workers." It also states that at the end of a worker's contract, the factory should cover the cost of their return home.
In the company's </t>
    </r>
    <r>
      <rPr>
        <b/>
        <sz val="11"/>
        <rFont val="Calibri"/>
        <family val="2"/>
        <scheme val="minor"/>
      </rPr>
      <t>Employment Guidelines</t>
    </r>
    <r>
      <rPr>
        <sz val="11"/>
        <rFont val="Calibri"/>
        <family val="2"/>
        <scheme val="minor"/>
      </rPr>
      <t xml:space="preserve">, it states "the factory must assume responsibility for recruitment agency fees and fees to obtain local work permits and visas and other legal requirements such as yearly medical examinations/check-ups." While recruitment fees are not covered in the company's supplier code, its Workplace Standards, the company reports (in its 2018 additional disclosure) that suppliers are contractually bound to follow the guidelines. 
(2) </t>
    </r>
    <r>
      <rPr>
        <u/>
        <sz val="11"/>
        <rFont val="Calibri"/>
        <family val="2"/>
        <scheme val="minor"/>
      </rPr>
      <t>Prevention</t>
    </r>
    <r>
      <rPr>
        <sz val="11"/>
        <rFont val="Calibri"/>
        <family val="2"/>
        <scheme val="minor"/>
      </rPr>
      <t xml:space="preserve">: Adidas states that it is focusing its efforts on the recruitment process by conducting on-site investigations and interviews with migrant workers and hiring agency officials in order to obtain information on the hiring process, and the costs of recruitment in high risk countries and corridors.  
It states that as part of its zero fee efforts it is working with more than 20 recruitment agencies across Taiwan, Thailand, Philippines, and Vietnam. 
</t>
    </r>
    <r>
      <rPr>
        <u/>
        <sz val="11"/>
        <rFont val="Calibri"/>
        <family val="2"/>
        <scheme val="minor"/>
      </rPr>
      <t>Remediation:</t>
    </r>
    <r>
      <rPr>
        <sz val="11"/>
        <rFont val="Calibri"/>
        <family val="2"/>
        <scheme val="minor"/>
      </rPr>
      <t xml:space="preserve"> In its 2018 additional disclosure, the company reports that it found that unlawful fees for Burmese workers at a supplier factory in Malaysia had been charged for transportation (wage deduction for air tickets) as well as forced savings. It states that it worked with the supplier to repay workers RMB 4500 each. </t>
    </r>
  </si>
  <si>
    <r>
      <t xml:space="preserve">(1) The company's ethical trading code of conduct (see migrant worker policy) states that workers should not pay recruitment fees. It states that the employer should bear the full cost of recruitment and placement, and that the supplier (business associate) "must pay all legally allowed recruitment fees in relation to each worker in the nation state, sending country and in receiving country." It states that recruitment fees should not be passed on to the worker and should not be deducted from workers' wages. It also states that the business associate should maintain "a record of the recruitment fees paid by the Business Associate on behalf of the worker." The code additionally states that where workers have already paid fees, the supplier must reimburse the worker. However, the company states that if workers are required to pay fees by law, "any Excessive Fees will be reimbursed by the Business Associate where the worker can provide documentation and receipts of the fee paid." Excessive fees are defined as those which exceed 1 month of the worker's salary. While the company prohibits fees, it therefore appears to require repayment of some but not all recruitment-related fees. 
(2) </t>
    </r>
    <r>
      <rPr>
        <u/>
        <sz val="11"/>
        <rFont val="Calibri"/>
        <family val="2"/>
        <scheme val="minor"/>
      </rPr>
      <t xml:space="preserve">Remediation: </t>
    </r>
    <r>
      <rPr>
        <sz val="11"/>
        <rFont val="Calibri"/>
        <family val="2"/>
        <scheme val="minor"/>
      </rPr>
      <t xml:space="preserve">Burberry discloses that through audits in FY2019/20 it identified instances at 11 facilities where workers paid recruitment-related fees "specifically for pre-employment health checks." It reports that it worked with the facility management teams to ensure workers were repaid. 
</t>
    </r>
    <r>
      <rPr>
        <u/>
        <sz val="11"/>
        <rFont val="Calibri"/>
        <family val="2"/>
        <scheme val="minor"/>
      </rPr>
      <t>Prevention:</t>
    </r>
    <r>
      <rPr>
        <sz val="11"/>
        <rFont val="Calibri"/>
        <family val="2"/>
        <scheme val="minor"/>
      </rPr>
      <t xml:space="preserve"> It additionally states "we continue to work with our suppliers to review recruitment journeys and develop fee-free recruitment chains." 
The company states it has identified a group of migrant workers paying fees during a "complex recruitment journey" in an area of its supply chain, and as such has been working with Issara Institute and two suppliers "to build worker voice and remediate any fees paid by existing workers, whilst developing an ethical recruitment route for workers in the future." (also see 4.3(2))</t>
    </r>
  </si>
  <si>
    <t>(1) The company's foreign migrant worker standard requires that suppliers "implement a process to ensure that every foreign migrant worker attends an indepth briefing in their native language prior to signing a contract of employment and departure from the sending country." It states that if this cannot be implemented by the supplier the recruitment agent must conduct the training using content provided by the supplier. Lululemon states that 2,900 workers have been trained on their rights as foreign migrant workers. 
(2) Lululemon's FMW standard states that "Neither vendors, recruitment agents, nor any other third parties shall hold original foreign migrant worker identification documents, passports, travel papers, or other personal documents, unless required by law." It states that workers must be provided with safe and secure storage for their documents. It states that since the program was implemented in 2015 outcomes include that suppliers have returned passports.
The company states that it checks that this has been implemented during assessments and that during its last round of assessment "we found of all our tier 1 and 2 suppliers, as well as subcontractors, have implemented the requirement for safe, secure, lockable storage for passports and other valuables." 
(3) * The company states that as 18 of its Taiwanese suppliers achieved no-fees by the end of 2020, 2,700 supply chain workers have benefitted from the eradication of recruitment fees. The company also undertakes assessments of recruitment agencies used by suppliers which include  “worker interviews to confirm what was reported [by agencies]."
* Lululemon states that through an assessment of facilities in Indonesia it found that contract workers were not made permanent employees which was required by Indonesian law. It states it made compliance with the law a condition of working with the company and engaged with the supplier through training on the law and the requirements of the code, and "developed a plan to upgrade these workers to permanent employment by 2022." It states that to date "900 of 1600 workers have had their contracts made permanent." [This is limited to one supplier however.]</t>
  </si>
  <si>
    <t xml:space="preserve">(1) The code states that workers "must be provided with written and understandable information about their employment conditions in respect to wages before they enter employment and about the particulars of their wages for the pay period concerned each time that they are paid." The company states that it monitors compliance with the code through audits but does not disclose evidence as to how this policy provision is implemented in practice, such as through pre-departure orientation training for migrant workers.
(2) The company's code states that "workers must not be required to lodge any monetary deposits or their identity papers with their employer." It discloses an instance whereby migrant workers in Malaysia had their passports retained among other violations of their rights. It states that after remediation work had been carried out, 100% of workers reported an improvement in conditions including that they all held their own passports. 
(3) Not disclosed. </t>
  </si>
  <si>
    <r>
      <t>VF has signed the American Apparel and Footwear Industry (AAFA) and the Fair Labor Association’s (FLA) Apparel and Footwear Industry Commitment to Responsible Recruitment. 
(1) It states that the supplier facility is required to have a written policy detailing its treatment of migrant workers and that it is required to effectively communicate this policy to all migrant workers so that they are aware of their rights (but does not disclose further information as to how it ensures this is communicated to workers). It states that information must also be available in workers’ native languages. It also states in its "Terms of Engagement" that the terms in workers’ contracts must be explained prior to departure from their home country, that they must be written and legally enforceable in the receiving country and written in the workers’ native language. It states that a copy of this contract must be given to the worker prior to leaving the country and that the supplier is responsible for any costs associated with employment. However the company does not disclose evidence as to how this policy is implemented in practice. 
(2) VF states that it supports the Dhaka Principles for Migration with Dignity, and that its Factory Guidelines state that third-party recruitment and employment agencies are prohibited from holding workers' identity documents. 
It states that workers must not be required to deposit original identity papers including travel documents or residency permits with the employer “unless expressly stated by country law.” It states that where identity documents are deposited for safekeeping their deposit and return must be documented and signed by the worker and the facility. However, it does not demonstrate implementation of this policy.
(3) It states that migrant workers must have access to an effective process to remedy grievances and that this includes procedures relating to labor recruiters and employers. VF states that it carried out a COVID-19 Preparedness Survey to better understand the risks to migrant workers. It states that this helped it to identify migrant workers across seven factories whose work permits had expired or were about to expire. It states that it "confirmed that factories with migrant workers would continue to provide living accommodations if migrant workers were unable to return to their home countries and that they would pay for migrant worker travel to their home countries</t>
    </r>
    <r>
      <rPr>
        <b/>
        <sz val="11"/>
        <rFont val="Calibri"/>
        <family val="2"/>
        <scheme val="minor"/>
      </rPr>
      <t>."</t>
    </r>
    <r>
      <rPr>
        <sz val="11"/>
        <rFont val="Calibri"/>
        <family val="2"/>
        <scheme val="minor"/>
      </rPr>
      <t xml:space="preserve">
It also states that is "set up country-specific briefings with local subject matter experts to better understand the potential negative impacts on domestic migrant workers in China and India," but does not disclose outcomes thereof.
However, it does not disclose additional outcomes of steps it has taken to ensure respect of the fundamental rights and freedoms of supply chain workers in vulnerable conditions.</t>
    </r>
  </si>
  <si>
    <r>
      <t xml:space="preserve">(1) Not disclosed. 
(2) Not disclosed. 
(3) The company's Human Rights Policy states that "In countries where grievance systems, such as independent trade unions or collective bargaining, are not permitted or supported, or in the case where vulnerable workers may not have access to effective systems of recourse, we sponsor a free, NGO-run, confidential hotline." For example, in its 2018 additional disclosure the company reports that it has worked with three local NGOs in </t>
    </r>
    <r>
      <rPr>
        <b/>
        <sz val="11"/>
        <rFont val="Calibri"/>
        <family val="2"/>
        <scheme val="minor"/>
      </rPr>
      <t>China</t>
    </r>
    <r>
      <rPr>
        <sz val="11"/>
        <rFont val="Calibri"/>
        <family val="2"/>
        <scheme val="minor"/>
      </rPr>
      <t xml:space="preserve"> to provide a hotline for 10,000 workers.
(4) Not disclosed. It states that globally "77% of workers at Burberry’s third-party finished goods manufacturers and 75% of key raw material suppliers are covered by Collective Bargaining Agreements (CBA’s), meaning these workers are paid collectively agreed wages. For the remaining 25%, where CBA’s are not in place and where there is no equivalent to the Living Wage Foundation, Burberry uses the Fair Wage Network’s Living Wage Database to identify any gaps between wages paid to workers and the average living wage in order to identify the causes.
It does not disclose an additional example of how it improved freedom of association in its supply chains. </t>
    </r>
  </si>
  <si>
    <r>
      <t>(1) The company is part of a Global Framework Agreement which includes expectations for H&amp;M's direct suppliers and their subcontractors. See (2). 
(2) H&amp;M discloses that it is part of a Global Framework Agreement with IndustriALL and IF Metall focusing on freedom of association and collective bargaining in many of its production markets. It states that as part of the agreement, it has set up National Monitoring Committees in Bangladesh, Cambodia, India, Indonesia, Myanmar, and Turkey which "oversee implementation of the GFA and local collaboration to support good industrial relations."  
The company is a member of ACT (Action, Collaboration, Transformation) which is based on an agreement between global brands and retailers and the global trade union federation IndustriALL on establishing freedom of association and collective bargaining within global value chains.
The company is a signatory to the Accord on Fire and Building Safety in Bangladesh, an independent, legally binding agreement between brands and trade unions designed to work towards a safe and healthy Bangladeshi Ready-Made Garment Industry.
(3) The company states that its "industrial relations</t>
    </r>
    <r>
      <rPr>
        <b/>
        <sz val="11"/>
        <rFont val="Calibri"/>
        <family val="2"/>
        <scheme val="minor"/>
      </rPr>
      <t xml:space="preserve"> and workplace dialogue</t>
    </r>
    <r>
      <rPr>
        <sz val="11"/>
        <rFont val="Calibri"/>
        <family val="2"/>
        <scheme val="minor"/>
      </rPr>
      <t xml:space="preserve"> programmes reached 898 factories and more than 1.1 million workers in 2019" in </t>
    </r>
    <r>
      <rPr>
        <b/>
        <sz val="11"/>
        <rFont val="Calibri"/>
        <family val="2"/>
        <scheme val="minor"/>
      </rPr>
      <t>China</t>
    </r>
    <r>
      <rPr>
        <sz val="11"/>
        <rFont val="Calibri"/>
        <family val="2"/>
        <scheme val="minor"/>
      </rPr>
      <t xml:space="preserve">, Bangladesh, Cambodia, India, Indonesia, Turkey, Ethiopia, Myanmar, Pakistan, and </t>
    </r>
    <r>
      <rPr>
        <b/>
        <sz val="11"/>
        <rFont val="Calibri"/>
        <family val="2"/>
        <scheme val="minor"/>
      </rPr>
      <t>Vietnam</t>
    </r>
    <r>
      <rPr>
        <sz val="11"/>
        <rFont val="Calibri"/>
        <family val="2"/>
        <scheme val="minor"/>
      </rPr>
      <t>. 
(4) The company discloses one example of outcomes for workers, but not a second example.
H&amp;M discloses that it has six National Monitoring Committees (NMC) covering more than 764,000 workers. It states that 27 issues were raised with NMCs in 2019 and 22 have been resolved. It states that issues included wage revision, discrimination and harassment, freedom of association and collective bargaining, and working hours. It discloses that in one case workers at a supplier factory in Myanmar held a strike on working conditions and wages. It states this was followed by "a period of two days of extra overtime until 9pm, with no option for workers to refuse." It states that workers' representation raised this with the National Monitoring Committee (NMC), and the NMC organized a meeting between union representatives and factory management. It reports that the discussions found that the company did not have lawful procedures for overtime requests for workers and resulted in "new procedures and routines for overtime requests" and a plan to engage union executives in future production planning processes. 
It also discloses that 85% of its supplier factories have democratically-elected worker representation. 
The company is a signatory to the 2018 Accord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It states that the Accord will be replaced by the RMG Sustainability Council (RSC).</t>
    </r>
  </si>
  <si>
    <r>
      <t xml:space="preserve">(1) The company is part of a Global Framework Agreement with IndustriALL which applies throughout its supply chains.
The company also discloses that it has signed a Global Agreement with UNI Global Union, "setting fair standards and conditions for workers in our supply chain."
(2) Inditex discloses that it renewed its Global Framework Agreement (GFA) with IndustriALL in 2019. It states that IndustriALL has access to its full supplier list. It states that the agreement is "one of our most valuable tools for promoting worker participation, collective bargaining, and the respect for freedom of association" and encompasses the entire global supply chain. It reports that activities within the GFA include "educating workers on their rights, supporting them in electing representatives, and encouraging collective bargaining with initiatives for workers, employers and unions." The company reports that it has agreed to set up a Global Union Committee "where workers from all our clusters will be represented." [There are 12 clusters based in the company's sourcing countries comprising 96% of its production.]
Inditex reports on the activities conducted with IndustriALL per country. It discloses that in Bangladesh, a workshop was conducted on the GFA and the importance of social dialogue at 21 suppliers and factories, covering 68,462 workers. It states that in India two workshops have been conducted on the GFA and the importance of social dialogue, attended by 38 suppliers. The same workshop was conducted in Morocco and was attended by 17 suppliers.
The company states that as part of its work with ACT, four meetings were held in Myanmar including 12 manufacturers from Inditex's supply chains. It states this resulted in the development of a guide to freedom of association.
The company is a signatory to the Accord on Fire and Building Safety in Bangladesh, an independent, legally binding agreement between brands and trade unions designed to work towards a safe and healthy Bangladeshi Ready-Made Garment Industry. [The collaboration with trade unions does not specifically focus on workers’ freedom of association, however.]
(3) The company's clusters are represented in the newly established Global Union Committee. Supplier clusters include </t>
    </r>
    <r>
      <rPr>
        <b/>
        <sz val="11"/>
        <rFont val="Calibri"/>
        <family val="2"/>
        <scheme val="minor"/>
      </rPr>
      <t>China</t>
    </r>
    <r>
      <rPr>
        <sz val="11"/>
        <rFont val="Calibri"/>
        <family val="2"/>
        <scheme val="minor"/>
      </rPr>
      <t xml:space="preserve"> and </t>
    </r>
    <r>
      <rPr>
        <b/>
        <sz val="11"/>
        <rFont val="Calibri"/>
        <family val="2"/>
        <scheme val="minor"/>
      </rPr>
      <t>Vietnam</t>
    </r>
    <r>
      <rPr>
        <sz val="11"/>
        <rFont val="Calibri"/>
        <family val="2"/>
        <scheme val="minor"/>
      </rPr>
      <t>, and clusters also include union experts. 
(4) The company reports the number of its supply chain factories that are covered by collective agreements as of 2019, per continent:  Africa (36), Americas (55), Asia (75), Europe non-EU (26), and EU (2107).
Inditex discloses that it has signed the 2018 Accord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Inditex reports that it is part of the ILO-GIP programme in Myanmar which it states has the objective of strengthening workplace coordinating committees through collaboration between employers and worker representatives (however it does not give further details or any examples of how it has improved freedom of association). 
In its 2021 additional disclosure the company points to the training outlined in (2) and also states that it works with organizations such as Better Work focusing on promoting freely elected worker representatives in Indonesia, Cambodia, Vietnam, and Bangladesh but provides no further information. 
It does not disclose details on how it improved freedom of association across sourcing contexts, or give examples of outcomes for workers.</t>
    </r>
  </si>
  <si>
    <t>(1) Not disclosed. 
(2) Not disclosed.
(3) Not disclosed. The company refers to its audit procedures and policies protecting freedom of association but does not disclose how it ensures alternative forms of organizing are available to workers where those rights are restricted. 
(4) Not disclosed. 
*The company discloses that because 87.8% of its suppliers are in Italy, 87.8% of its suppliers are covered by collective bargaining agreements. No further information is disclosed (also see 2.1.4). 
* Kering further discloses that it has conducted  a study along with other companies, the Fair Wage Network, and Camera Nazionale della Moda Italiana to assess wages in the Italian luxury sector. It states that this included interviews with more than 1,100 "employees across all regions of Italy" to analyze wage practices. It states that this found that collective bargaining agreements in Italy are helping "companies to fix starting wages that compares well with the living wage." 
However, it does not disclose examples of how it improved freedom of association.</t>
  </si>
  <si>
    <r>
      <t xml:space="preserve">(1) Marks and Spencer states that in determining “wage ladders” in the process of calculating a living wage for workers in different sourcing countries it engages with trade unions.  It does not disclose engaging with trade unions for the purpose of supporting freedom of association in its supply chains.
(2) The company discloses multiple examples of training on freedom of association and one example of outcomes for workers, but does not disclose a second example of outcomes.  
It states that it developed an </t>
    </r>
    <r>
      <rPr>
        <b/>
        <sz val="11"/>
        <rFont val="Calibri"/>
        <family val="2"/>
        <scheme val="minor"/>
      </rPr>
      <t>Ethical Model Factory program</t>
    </r>
    <r>
      <rPr>
        <sz val="11"/>
        <rFont val="Calibri"/>
        <family val="2"/>
        <scheme val="minor"/>
      </rPr>
      <t xml:space="preserve"> for its Clothing &amp; Home suppliers in 2007 and that this includes three training programs, one of which is a workers' rights. It states that during the pilot it trained over 6,000 workers on workers’ rights, amounting to 52,000 hours of training and that 130 supervisors and middle managers received 14 hours of training on topics including industrial relations. It states that this program effected wage increases between 12-54% for and that average wages at supplier factories in Bangladesh are 60% above the minimum wage. 
It states that it piloted a </t>
    </r>
    <r>
      <rPr>
        <b/>
        <sz val="11"/>
        <rFont val="Calibri"/>
        <family val="2"/>
        <scheme val="minor"/>
      </rPr>
      <t>workplace communications program</t>
    </r>
    <r>
      <rPr>
        <sz val="11"/>
        <rFont val="Calibri"/>
        <family val="2"/>
        <scheme val="minor"/>
      </rPr>
      <t xml:space="preserve"> in 2012 with garment workers in Turkey and that this then developed into a global module. It states that its workplace communications toolkit is made available to all suppliers to improve supplier interaction with trade unions, worker committees and that over 22,000 workers in its garment supply chains have received training on this in China, Sri Lanka and Turkey.
The company is a signatory to the </t>
    </r>
    <r>
      <rPr>
        <b/>
        <sz val="11"/>
        <rFont val="Calibri"/>
        <family val="2"/>
        <scheme val="minor"/>
      </rPr>
      <t>2018 Accord on Fire and Building Safety in Bangladesh</t>
    </r>
    <r>
      <rPr>
        <sz val="11"/>
        <rFont val="Calibri"/>
        <family val="2"/>
        <scheme val="minor"/>
      </rPr>
      <t xml:space="preserve">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t>
    </r>
  </si>
  <si>
    <t>(1) It states in its Policy of Engagement that its whistle-blowing line is open to suppliers and their workers to report “any illegal, unacceptable, undesirable conducts, or concealment of such conduct”. Its Policy of Engagement includes a provision prohibiting forced labor. The mechanism is managed through an external service provider and allows for anonymous, confidential reporting. While external stakeholders such as labor NGOs or worker organisations are not explicitly invited to use the mechanism, the mechanism is publicly available, and therefore is accessible to such stakeholders.
It also states that it introduced a grievance mechanism for migrant workers in factories in Thailand and Japan to address the specific issues faced by migrant workers producing for the Olympics. It states that this was carried out in collaboration with the NGO Global Alliance for Sustainable Supply Chain which is “a Japan based NGO that focuses on business related human rights and labor rights issues in supply chains of Japanese businesses, and facilitates partnerships with businesses, labor unions, civil society/NGOs and overseas initiatives”.
(2) It states that its grievance mechanism for migrant workers in Thailand and Japan is communicated to workers through posters in the workers' native language, posted on bulletin boards in each factory and includes contact information. It does not disclose active communication of the mechanism beyond poster nor how its broader grievance mechanism is communicated to workers outside of this limited context.
(3) Not disclosed.
(4) It states that in 2020 it received two reports from workers through its grievance mechanism for migrant workers. It states that one related to harassment, and that the second related to overtime work. It does not disclose data on the practical operation of its grievance for supply chain workers outside of this particular context.
(5) Not disclosed.</t>
  </si>
  <si>
    <t>(1) Pou Chen discloses that it assisted 5 suppliers in 2020 with establishing grievance mechanisms. 
While mechanisms appear to be available for some supply chain workers, the company does not disclose a grievance mechanism which can be used by external stakeholders such as workers' representatives. 
[The company states that "anyone may provide relevant information" regarding unethical conduct via its email address to headquarters (publicly disclosed) or it's internal website.
It also states that stakeholders "may also perform consultation and whistleblowing at the “Stakeholders Section” in the Company’s website, and the Company will assign specific personnel to transact and transfer to accountable unit for further handling and response." ]
(2) Not disclosed. 
(3) Not disclosed.
(4) In relation to supplier grievance mechanisms, Pou Chen reports that 38 allegations rose through grievance (or whistle blowing) channels in 2020 and it states that "100% have been handled and resolved." It states this included human rights issues and provides details of two cases and outcomes thereof. [The company also discloses some case examples, such as reports of workplace bullying and the unfair distribution of production bonuses.]
(5) Not disclosed.</t>
  </si>
  <si>
    <t>(1) PVH states that it works with its suppliers’ management through its “Workplace Cooperation Program… to provide guidance and trainings to support the development and implementation of their own robust grievance mechanisms for employees.” It states that its own reporting hotline, Tell PVH, is also open to supply chain workers that come within the remit of its CR assessment. It states that its mechanism is available online and by telephone in 15 languages and that the mechanism is also open to NGOs engaging with its sourcing communities.
(2) It states in its guidance document for suppliers that they should ensure that the grievance procedures are known to workers and that procedures and rules should be posted in easily identifiable areas.
[It states that suppliers are provided with informational cards including instructions on how to access its grievance mechanism and that it provides guidance and best practices on the use of grievance mechanisms in its supplier guidelines. It also states that workers can use the mechanism to communicate with PVH after an assessment.]
(3) PVH states that through Better Work, it trains suppliers on grievance mechanisms, including "the importance of such channels, engagement of workers in development of grievance mechanisms and how to ensure grievance mechanisms continue to function appropriately." [It states that it had planned to introduce training for 15 suppliers that included "engaging workers when developing such mechanisms" for non-Better Work factories but that the launch of this work was delayed to 2021 due to COVID-19.] It does not disclose further details evidencing that workers are participating in the development of grievance mechanisms.
(4) It states that it received "18 supply chain grievances in 2019: 8 from Tell PVH, 8 from workers, and 2 from unions." It states that all grievances are considered to be resolved. 
(5) PVH states that its grievance mechanism is available to all worker in its supply chain that are assessed in its supplier monitoring process. It states that this includes "key" second tier suppliers. It states that the data disclosed on the operation of its grievance mechanism "includes information from both our Level 1 and Level 2 supply chain."</t>
  </si>
  <si>
    <t>Pou Chen discloses that it is conducting supplier audits against its newly established guidelines on employment standards for suppliers which include forced labor, child labor, discrimination, freedom of association, collective bargaining, and recruitment standards. [Note the policy is not publicly available.] It states that 5 key supplier evaluations were conducted in 2020. 
(1) Not disclosed. 
(2) The company states that its audits include a review of relevant documentation and investigating CCTV and related records. It does not disclose detail on the documents reviewed, such as payslips. 
(3) Pou Chen states that assessments include interviews with workers. However, it is not clear whether interviews are undertaken off-site. 
(4) The company states that assessments are conducted on-site. It is not clear whether they include associated facilities such as dormitories. 
[The Fair Labor Association's accreditation report states that the company's Supply Chain Management Team oversees raw material suppliers, and has implemented "a compliance program to assess for basic ESH, child labor, and forced labor for all material suppliers". It states that audits result in a letter grade.]
(5) Not disclosed.</t>
  </si>
  <si>
    <t xml:space="preserve">(1) Adidas discloses that in addition to its own monitoring, "we value independent and unannounced assessments by independent third parties." It states that as a "founding and accredited member of the FLA we are subject to external unannounced assessments by independent monitors."
(2) Adidas' audit manual states that audits should review factory documentation including payroll, time records, and safety trainings. 
(3) The company's audit manual states that audits include worker views and that worker selection should reflect the factory's workforce in age, gender, ethnicity, nationality, and include migrant workers, and union leaders or worker representatives.  It also states that the auditor conducting the interview should if possible be of the same gender as the majority of the factory workforce; conduct the interview in a private environment close to the production area or where deemed necessary or beneficial by the auditor, off-site interviews to ensure that workers can speak freely. It also suggests conducting off-site surveillance to check that the factory is allowing workers out of the dormitory when they are not working. 
(4) The company's audit manual states that a site tour should include all production and storage areas, communal facilities, and dormitories. 
(5) The company discloses that 23% of its trained second-tier suppliers (second tier suppliers based in China, Indonesia, South Korea, Taiwan and Vietnam received training on modern slavery risks in 2019) have been incorporated into its "mainstream monitoring and auditing program." 
In addition, it states that in 2019, it added second-tier UK suppliers to its audit coverage ("a country previously deemed to be low risk").
In its policy on modern slavery, the company also refers to conducting comprehensive assessments of its third-tier raw material suppliers to identify and address risks of modern slavery. </t>
  </si>
  <si>
    <t>Fast Retailing states that its supplier monitoring “includes various protocols to gain the understanding of union structures, including inviting union and/or worker representatives to the opening and closing meetings of the audit, including representatives in the interview process, and requiring a follow-up process to verify remediation and preventive measures after a critical issue in which the union was affected.”
(1) It states that its monitoring is mainly unannounced.
(2) It states that its monitoring program includes worker interviews and to “consult with unions and worker representatives, review collective bargaining agreement terms, conduct management interviews, review documents, conduct visual inspections, and review occupational health and safety.”
(3) See (2). However, it does not disclose that worker interviews are undertaken off-site.
(4) It states that monitoring includes inspecting “all facilities, including manufacturing and worker housing facilities.”
(5) The company states that it also monitors key fabric mills.</t>
  </si>
  <si>
    <t xml:space="preserve">(1) Ralph Lauren states that in 2019 71% of audits were fully unannounced.
(2) It states that its document review includes a review of records such as "wage slips, employment contracts, attendance records, production records, grievance logs, personnel records, health and safety logs, as well as a review of the employment relationship whether direct-hire or recruitment, when applicable."
(3) It states that “[w]hen [it] audit[s] a supplier that employs foreign migrant workers, [it] expand[s] the scope of the audit to ensure that the foreign migrant worker population is fully assessed. [It] ensure[s] that there is a proportionate number of foreign migrant workers included in the document reviews and worker interviews to ensure all populations are adequately represented in the sample.” It states, “when deemed necessary, [it] also conduct[s] off-site interviews with workers individually or with a group.” However it is unclear whether off-site interviews take place in practice.
(4) It states that its audit scope includes worker dormitories and that in some cases where factories employ foreign migrant workers it has ongoing monthly dormitory checks to monitor the living conditions and safety of the accommodation.
(5) It states that it expects its suppliers to carry out “periodic audits of their suppliers and subcontractors’ facilities and operations to ensure equal compliance [with its supplier code.]” 
[It also states that its monitoring program has in the past focused on first tier suppliers “and their direct subcontractors”.]
[It states that “all licensees are required to have social compliance programs and standards equivalent to [its own standards” and that it assesses their compliance programs and reviews their audits to ensure that they meet its requirements.] </t>
  </si>
  <si>
    <t>(1) Nike states that it monitored 100% of first tier suppliers in 2020.
(2)-(3) Not disclosed.
(4) Nike discloses that it requires training for all internal and external auditors. Third party auditors are required to have a minimum of 6 years auditing experience and must, prior to approval, receive training on Nike standards and audit methodology and pass an exam. They are managed by an independent party who performs quality review of all audits and provides annual refresher training. 
It also states that it has been "working to further strengthen [its] audit protocols to identify emerging risks related to potential labor transfer programs of Uyghurs or other ethnic minorities from XUAR." However it does not provide further detail on how auditors are trained on detecting forced labor in this context or in the global context.
(5) Nike discloses a chart of factories rated "Bronze or better" in audits and states that a bronze rating “indicates baseline compliance, meaning that the supplier shares [its] commitment to the welfare of workers and is using resources responsibly and efficiently. It further discloses a table of non-compliances discovered in audits including a “voluntary labor” category.</t>
  </si>
  <si>
    <r>
      <t xml:space="preserve">(1) The company discloses the steps taken in its third party complaints process. It states that once the complaint has been submitted, the company will acknowledge receipt of the complaint. It states that if the complaint is accepted, the Social and Environmental Affairs (SEA) team - the staff who manage its day-to-day labor monitoring program - will conduct a review of all information which may take a week or more. It states the findings of the review are sent to the subject of the complaint for a response (and will be sent to all parties unless there is a strong case for confidentiality). The company discloses it will then conduct an on-site investigation or require an external investigation if necessary and that the SEA department may also engage with government agencies or other stakeholders from local communities or civil society. The complaint is then resolved through mutual agreement on remedy or if there is no agreement, Adidas will decide on the outcome. It states that where an adverse impact is occurring, the company will engage in remediation, and where the company is not causing or directly contributing to the violation it will encourage the business entity that has caused the impact to prevent or mitigate it from recurrence. 
It states that depending on the complexity of a case it </t>
    </r>
    <r>
      <rPr>
        <b/>
        <sz val="11"/>
        <rFont val="Calibri"/>
        <family val="2"/>
        <scheme val="minor"/>
      </rPr>
      <t>may take three or more weeks</t>
    </r>
    <r>
      <rPr>
        <sz val="11"/>
        <rFont val="Calibri"/>
        <family val="2"/>
        <scheme val="minor"/>
      </rPr>
      <t xml:space="preserve"> to evaluate and further process before remedial action is agreed on.
Adidas states that if a party is unhappy with the complaint handling they can raise it with the SEA department, and the SEA team will communicate the information to the company's general counsel for a final decision. </t>
    </r>
  </si>
  <si>
    <t>(1) Fast Retailing states that it aims to respond to complaints to its hotline within 24 hours. It states that it “investigates the grievance to identify the underlying issue and takes appropriate remedial action” [and that when it identifies human rights violations its sustainability and production departments ask supplier factories to make improvements.] It states that it informs the complainants of the action taken with the supplier and asks complainants to inform the company if remedies have not been implemented. It states that it “commit to engage with any impacted people and reply to them in a prompt and consistent manner.” It also provides a flow chart of its hotline response including remediation measures and that grievances will be escalated to its Business Ethics Committee and/or Human Rights Committee where no remedy is provided.</t>
  </si>
  <si>
    <t xml:space="preserve">(1) Under Armour states that when it receives grievances, it investigates them and takes action including asking suppliers to remedy the issues and working with them to do so or engaging third-parties such as the FLA. It states that it participates in the FLA Safeguard Mechanism and that when it is required to take action in response to allegations it “seek[s] to develop plans that consider local circumstances and to consider the safety of those potentially impacted, engaging third parties for support and expertise if needed.” It states that it seeks to engage with civil society organizations and union representatives in sourcing countries where relevant. The company does not disclose further information such as responsible parties or timeframes for dealing with allegations. </t>
  </si>
  <si>
    <t>(1) Marks &amp; Spencer states that it pays attention to affected stakeholders where they raise concerns, including through worker interviews and meetings. It states that it tries to keep all parties informed of the steps that are being taken to investigate issues raised and of the results. It states that it does not disclose the details of such cases unless both parties agree. It states that its goal is to assess and investigate all legitimate complaints and to resolve them in the shortest possible timeframe and that it will be considered to be resolved “if and when” both parties agree on a plan for remedial action. It states that if a party is unhappy with the outcome, they can raise the issue with the corporate head of human rights who will review the case with an independent human rights stakeholder advisory group and otherwise can refer the case to a national contact point. It provides further detailed processes in its grievance procedure.</t>
  </si>
  <si>
    <r>
      <t xml:space="preserve">The company states that an independent hotline has been initiated so that workers can report grievances 24 hours a day. It states "roll-out will be in-person with trained counselors" and that the hotline will be managed by an independent third-party provider. It also states that a thorough review and overhaul of the management systems for harassment and abuse is in place and includes proper training with management and workers. It also states that a comprehensive education program including evaluation of whether management and workforce have a shared understanding of acceptable workplace behavior is taking place. In its additional disclosure the company states improved sick leave procedures are in place as well as on-site clinic services.  
The company also states that as of December 2020 it had not placed orders with the facility for more than 12 months and it has now "transitioned the leadership of the remediation to another brand who is a significant buyer from the facility."
The company states that: "While lululemon had used this facility in a very limited capacity, we convened the 4 most significant buyers from this facility, established a common Corrective Action Plan, chaired meetings among the brand remediation group every two weeks, and on a monthly basis with the supplier. We commissioned Impactt to conduct the initial investigation and instated a worker grievance hotline in the facility for 12 months. In parallel to our facility remediation efforts, we also engaged with the supplier... As of December 2020, not having sourced from the facility in over 12 months, we transitioned the leadership of the remediation to another brand who is a significant buyer from the facility. We continue to support the facility remediation and work with the supplier on their corporate CSR program." 
(2) In the Guardian article, the company discloses that it immediately launched an investigation into the supplier and states that "currently no orders planned for this factory, and we will take appropriate action based upon the findings of our investigation." 
On its website, it discloses that this investigation has now been completed. It states that it </t>
    </r>
    <r>
      <rPr>
        <b/>
        <sz val="11"/>
        <rFont val="Calibri"/>
        <family val="2"/>
        <scheme val="minor"/>
      </rPr>
      <t>conducted more than 650 confidential worker interviews</t>
    </r>
    <r>
      <rPr>
        <sz val="11"/>
        <rFont val="Calibri"/>
        <family val="2"/>
        <scheme val="minor"/>
      </rPr>
      <t xml:space="preserve"> and the investigation "identified findings in line with those that were brought to our attention." It states it has rolled out a worker grievance hotline in the facility. 
(3) It states that supervisors responsible for harassment were removed. While it discloses corrective actions taken by the supplier (updated consent procedure for overtime, simplifying sick and annual leave policies, and responding to health concerns in relation to Covid-19). It is an "ongoing situation and we continue to engage directly with the supplier and other brands."
(4) The company states that follow-up verification visits have confirmed a "substantial increase in worker satisfaction." It states that a survey has found that 87% of workers feel comfortable raising their concerns with supervisors or through the grievance channels, and 92% of workers and supervisors were "aware that no retaliation will occur if they refuse to work overtime." However, remediation efforts are ongoing and while workers reportedly feel more comfortable to raise grievances, it is unclear whether workers are satisfied with the remediation efforts to date. No statement is available from the workers themselves or their representatives.</t>
    </r>
  </si>
  <si>
    <t>(2) Not disclosed. Ralph Lauren states that it "commissioned a locally-based, independent expert team to conduct an in-depth investigation that included several on-site assessments, including an unannounced initial visit. Extensive worker interviews were conducted offsite, as well as onsite." It is unclear whether this involved engagement with stakeholders reportedly affected.
(3) Not disclosed. It states that it required the factory to complete a formal remediation program including an assessment of root causes, worker interviews, and training. However, it does not disclose remedy outcomes for workers. 
(4) Not disclosed.</t>
  </si>
  <si>
    <t xml:space="preserve">B1(2) Not disclosed.
B1(3) On 28 July 2020, the New York Times reports the following: Following the Transparentem report, nine companies, including Levi Strauss, agreed to a "collective reimbursement plan:" "More than 1,400 workers from eight countries would receive payment from what TAL called a “substantial” collective action fund, distributed to workers in two installments — on July 24 and July 31." [also see 4.2.2]
B1(4) Not disclosed. </t>
  </si>
  <si>
    <t>(1) Fast Retailing's supplier code of conduct addresses forced labor, child labor, discrimination, freedom of association and collective bargaining. 
(2) Yes [Home &gt; Sustainability &gt; Respect Human Rights in Our Supply Chain &gt; Code of Conduct for Production Partners]
(3) It states that its Code of Conduct for Production Partners was drafted in 2004 and that it revised the code “to reflect international standards.” It states that in September 2016 it revised the code to clarify “requirements on wages and benefits in line with the core labor standards of the International Labor Organization.” However, it does not disclose how regularly the code is reviewed aside from disclosing these dates.
(4) The company states that it requires its suppliers to certify their compliance with the code through an agreement form attached to the document and further provides regular code of conduct training to suppliers. 
(5) Not disclosed.</t>
  </si>
  <si>
    <r>
      <t>(1) Asics states that in 2019 it formed a</t>
    </r>
    <r>
      <rPr>
        <b/>
        <sz val="11"/>
        <rFont val="Calibri"/>
        <family val="2"/>
        <scheme val="minor"/>
      </rPr>
      <t xml:space="preserve"> Sustainability Committee</t>
    </r>
    <r>
      <rPr>
        <sz val="11"/>
        <rFont val="Calibri"/>
        <family val="2"/>
        <scheme val="minor"/>
      </rPr>
      <t xml:space="preserve"> that is chaired by the President and COO to report to its Board of Directors on sustainability issues. It states that responsibilities of this committee includes reviewing its strategy and action plan and reporting on targets. It states that this committee works in tandem with its </t>
    </r>
    <r>
      <rPr>
        <b/>
        <sz val="11"/>
        <rFont val="Calibri"/>
        <family val="2"/>
        <scheme val="minor"/>
      </rPr>
      <t>Risk Management Committee</t>
    </r>
    <r>
      <rPr>
        <sz val="11"/>
        <rFont val="Calibri"/>
        <family val="2"/>
        <scheme val="minor"/>
      </rPr>
      <t xml:space="preserve"> and that the group also has a </t>
    </r>
    <r>
      <rPr>
        <b/>
        <sz val="11"/>
        <rFont val="Calibri"/>
        <family val="2"/>
        <scheme val="minor"/>
      </rPr>
      <t xml:space="preserve">CSR and Sustainability Department </t>
    </r>
    <r>
      <rPr>
        <sz val="11"/>
        <rFont val="Calibri"/>
        <family val="2"/>
        <scheme val="minor"/>
      </rPr>
      <t>which works at a divisional level. It states that this team "drives human rights initiatives and monitors [its] supply chain on a day-to-day basis." It states that this team works with its Sustainability Committee. It also states that its production and sourcing divisions have regular meetings with its sustainability department and that these groups work closely with suppliers to improve their performance on sustainability. It states that it is the responsibility of its CSR team to implement supply chain policies and standards in its Policy of Engagement and adds that this team also liaises with its Legal department when reviewing manufacturing contracts and other legal documents that relate to its Policy of Engagement.
(2) Not disclosed. Asics states that its Board of Directors oversees its sustainability strategy “and is responsible for integrating and prioritizing sustainability in [its] corporate objectives.” It does not disclose details on board oversight of its supply chain policies applicable to forced labor, such as how regularly it reviews supply chain policies that address forced labor, and what topics in this regard are discussed.
[It states that its "Risk Management Committee where COO is the chair, monitors and reports to the board."]</t>
    </r>
  </si>
  <si>
    <r>
      <t xml:space="preserve">(1) It states that it became a member of the </t>
    </r>
    <r>
      <rPr>
        <b/>
        <sz val="11"/>
        <rFont val="Calibri"/>
        <family val="2"/>
        <scheme val="minor"/>
      </rPr>
      <t>Global Alliance for Sustainable Supply Chain</t>
    </r>
    <r>
      <rPr>
        <sz val="11"/>
        <rFont val="Calibri"/>
        <family val="2"/>
        <scheme val="minor"/>
      </rPr>
      <t xml:space="preserve"> in 2019 which it describes as an “NGO that works with businesses, labor unions and civil society to safeguard human rights and workers’ rights in supply chains.” It states that it has worked with this organization to launch initiatives addressing issues relating to </t>
    </r>
    <r>
      <rPr>
        <u/>
        <sz val="11"/>
        <rFont val="Calibri"/>
        <family val="2"/>
        <scheme val="minor"/>
      </rPr>
      <t>migrant workers in Japan</t>
    </r>
    <r>
      <rPr>
        <sz val="11"/>
        <rFont val="Calibri"/>
        <family val="2"/>
        <scheme val="minor"/>
      </rPr>
      <t xml:space="preserve"> and other high-risk countries and that actions included setting up a grievance mechanism that is accessible to workers. [see also 4.4.3]
It does not disclose engage details of engaging local stakeholders.
</t>
    </r>
    <r>
      <rPr>
        <b/>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(2) The company is a partner of </t>
    </r>
    <r>
      <rPr>
        <b/>
        <sz val="11"/>
        <rFont val="Calibri"/>
        <family val="2"/>
        <scheme val="minor"/>
      </rPr>
      <t>Better Work</t>
    </r>
    <r>
      <rPr>
        <sz val="11"/>
        <rFont val="Calibri"/>
        <family val="2"/>
        <scheme val="minor"/>
      </rPr>
      <t xml:space="preserve"> [Cambodia, Indonesia and Vietnam], a collaboration between ILO, IFC, companies, factories, and national stakeholders (unions, governments, etc) to improve working conditions. [However, it does not disclose active engagement on forced labor with the initiative.]
In relation to the </t>
    </r>
    <r>
      <rPr>
        <b/>
        <sz val="11"/>
        <rFont val="Calibri"/>
        <family val="2"/>
        <scheme val="minor"/>
      </rPr>
      <t>Bali Process</t>
    </r>
    <r>
      <rPr>
        <sz val="11"/>
        <rFont val="Calibri"/>
        <family val="2"/>
        <scheme val="minor"/>
      </rPr>
      <t>, Asics states that "during [2019 it] shared [its] knowledge and experience about modern slavery risks in the global supply chain at IOM workshop to promote responsible practices." It does not disclose active engagement on the topic of forced labor beyond participation in one conference.
[It further states that during the conference “recommendations from businesses to enhance collaboration on tackling modern slavery were adopted, and the business track was made a permanent instrument of the Bali Process.”]
[It states that it is a founding member of the Sustainable Apparel Coalition (SAC) and that, along with other Japanese members, it organized a seminar on SAC Index tools for Japanese brands, manufacturers and suppliers. It states that it is a member and “active CR Committee member” of the World Federation of Sporting Goods Industry, a member of the Apparel &amp; Footwear International RSL Management Group, a signatory to the Fashion Industry Charter for Climate Action, that it is joining the UNFCCC’s Fashion for Global Climate Action initiative, is a “bluesign system partner” and is a member of the American Apparel &amp; Footwear Association but does not disclose active engagement in forced labor-related topics in these initiatives.]</t>
    </r>
  </si>
  <si>
    <r>
      <t xml:space="preserve">[It states that it is "mitigating the impact of COVID-19 by understanding its impact on [its] supply chain and encouraging suppliers to take appropriate responses." It states that it endorses the ILO’s COVID-19: Action in the Global Garment Industry with the intention of supporting suppliers “to survive the disruption caused by the COVID-19 pandemic and to protect workers’ income, health and employment.” It states that it is working closely with the ILO and Better Work, especially in Indonesia, Vietnam and Cambodia "to understand the situation and protect the health and safety of workers."]
(1) It states that in 2019 30% of all cotton sourced by Asics for its apparel products was more sustainable and that "most of this was Better Cotton." [The Better Cotton Initiative is an ISEAL full member, which requires farms to adhere to a set of Principles and Standards including the promotion of decent work according to the ILO core conventions.”] 
It does not disclose further information on the steps it is taking to address forced labor risks at raw material level or steps taken for other commodities.
Uyghur forced labor: The company does not disclose how it addresses risks related to using Uyghur forced labor at across raw materials, such as cashmere.
(2) The company takes part in the </t>
    </r>
    <r>
      <rPr>
        <b/>
        <sz val="11"/>
        <rFont val="Calibri"/>
        <family val="2"/>
        <scheme val="minor"/>
      </rPr>
      <t>Better Work</t>
    </r>
    <r>
      <rPr>
        <sz val="11"/>
        <rFont val="Calibri"/>
        <family val="2"/>
        <scheme val="minor"/>
      </rPr>
      <t xml:space="preserve"> [Cambodia, Indonesia and Vietnam] program and as such is required to refrain from terminating or reducing orders at non-compliant factories found (provided factories make sufficient progress) and to review internal buying practices that may impact compliance at supplier facilities.
It also states in its 2018 Additional Disclosure that it "approach[es] cost negotiations based on a transparent, itemized cost breakdown that allow both parties to negotiate clearly and fairly." It does not provide detail on what it determines to be clear and fair negotiations. The company does not provide further detail on its responsible purchasing practices, such as planning and forecasting. 
(3) Not disclosed. Asics refers to a supplier award but it does not appear to offer incentives to reward good labor practices other than this recognition. It states in its 2018 Additional Disclosure that contracts are renewed yearly to </t>
    </r>
    <r>
      <rPr>
        <b/>
        <sz val="11"/>
        <rFont val="Calibri"/>
        <family val="2"/>
        <scheme val="minor"/>
      </rPr>
      <t>reward good labor practices</t>
    </r>
    <r>
      <rPr>
        <sz val="11"/>
        <rFont val="Calibri"/>
        <family val="2"/>
        <scheme val="minor"/>
      </rPr>
      <t xml:space="preserve">. It states that these stable partnerships give it the opportunity to work with its supply chain partners to identify and collaborate on eradicating modern slavery. Asics does not give detail on the criteria used to determine and reward good labor practices, or on contracts beyond 1 year.
(4) Not disclosed. </t>
    </r>
  </si>
  <si>
    <t>Headline: Sourcing linked to Uyghur forced labor
Summary: Sources such as the Australian Strategic Policy Institute, the BBC, and the Wall Street Journal link many apparel and footwear companies benchmarked to Uyghur forced labor. This includes companies headquartered in Asia, Europe , and North America. The documentation relates to companies across subsectors and the sourcing of cotton, yarn, textile, and apparel made with Uyghur forced labor. 
The End Uyghur Forced Labor Coalition notes that that “virtually the entire apparel industry is tainted by forced Uyghur and Turkic Muslim labour.” 
Anti-Slavery International additionally highlights the connection of luxury brands to forced Uyghur labor and the Center for Strategic &amp; International Studies notes that China is the largest producer of cashmere, with a third of production coming from XUAR. 
Sources (Excerpt):
* Coalition to End Forced Labour in the Uyghur Region (23 July 2020), "Press Release: 180+ Orgs Demand Apparel Brands End Complicity in Uyghur Forced Labour, "https://enduyghurforcedlabour.org/news/402-2/
* Center for Strategic &amp; International Studies (July 2020), "Addressing Forced Labor in the Xinjiang Uyghur Autonomous Region," https://csis-website-prod.s3.amazonaws.com/s3fs-public/publication/200730_Lehr_XinjiangUyghurForcedLabor_brief_FINAL_v2.pdf.
* BBC (13 November 2019), "Xinjiang cotton sparks concern over 'forced labour' claims", https://www.bbc.co.uk/news/business-50312010. Accessed 13 March 2020.
*Australian Strategic Policy Institute (1 March 2020), "Uyghurs for sale: ‘Re-education’, forced labour and surveillance beyond Xinjiang", https://s3-ap-southeast-2.amazonaws.com/ad-aspi/2020-03/Uyghurs%20for%20sale_UPDATE-06MAR.pdf
* Wall Street Journal  (16 May 2019), "Western Companies Get Tangled in China’s Muslim Clampdown," https://www.wsj.com/articles/western-companies-get-tangled-in-chinas-muslim-clampdown-11558017472.</t>
  </si>
  <si>
    <t xml:space="preserve">(1) Mr Price discloses that "all associates [co-workers, see definition on p. 9], directors, suppliers and persons acting on behalf of or representing the group" are trained on the  company's supplier code of conduct (which covers forced labor) and "the associated risks procuring clothing, footwear and textile products globally."
It states that training on its supplier code takes place during onboarding.
It states that it provides regular training for buyers so that they understand the impacts of purchasing practices on engaging with suppliers. It states that its “buying ethically training is supported through a licence agreement with ETI” and that it has supported this by developing a program “to improve production knowledge and the understanding of a critical path.” It states that 11 delegates have participated in the ETI Buying Ethically program in FY2020 and that 489 have participated since its inception. It states that 49 delegates have participated in an “Introduction to Supply Chain” course in FY2020 and 321 since its inception. It states that 44 delegates have participated in a “Supply Chain Game” in FY2020 and 321 since its inception; that 78 delegates have participated in a “Critical Path” course in FY2020; that 22 delegates have participated in an “Introduction to Sustainability” course in FY 2020 and 375 since its inception.
(2) The company states that training on the supplier code is conducted during supplier onboarding processes [It is assumed that it is delivered to suppliers as opposed to internal staff: "The group’s approach to ethics is formalised in the Business and Supplier Codes of Conduct applicable to all associates, directors, suppliers and persons acting on behalf of or representing the group. Training on these Codes of Conduct is conducted during associate and director induction programmes, leadership programmes and supplier onboarding processes."] However it does not disclose the percentage of first-tier suppliers trained. 
It states that it has a Supplier Development Framework and a Supplier Grading Tool to detect areas in need of improvement and that training workshops and an "innovation network" help to implement these. It states that a key aspect of this tool is to enable its sourcing and merchandise teams to work with suppliers on “measurable outcomes that affect both parties”. It states that it has also developed a Supplier Development Framework “to guide the implementation of collaborated supplier performance improvements in line with the group’s value chain development strategy” that provides information to suppliers to assist them to target their efforts to improve. However, it is unclear whether this includes supplier training on risks and policies that address forced labor.
(3) Not disclosed. </t>
  </si>
  <si>
    <t>(1)*Mr Price, "Board of Directors," https://www.mrpricegroup.com/mr-price-group-governance.aspx#boardCommittees. Accessed 19 August 2020.
*Mr. Price, "Social, Ethics, Transformation and Sustainability Committee Report," p. 113. Accessed 13 August 2018.</t>
  </si>
  <si>
    <t xml:space="preserve">(1) Not disclosed.
(2) Mr Price states in relation to "merchandise suppliers" that "[a]ssociates are not required to lodge “deposits” or identity papers." However it does not demonstrate active implementation of this policy.
(3) Not disclosed. </t>
  </si>
  <si>
    <r>
      <t xml:space="preserve">(1) </t>
    </r>
    <r>
      <rPr>
        <b/>
        <sz val="11"/>
        <rFont val="Calibri"/>
        <family val="2"/>
        <scheme val="minor"/>
      </rPr>
      <t>Guidelines</t>
    </r>
    <r>
      <rPr>
        <sz val="11"/>
        <rFont val="Calibri"/>
        <family val="2"/>
        <scheme val="minor"/>
      </rPr>
      <t xml:space="preserve">: Pou Chen states in its 2021 additional disclosure that it has established Guidelines on employment standards to suppliers of Pou Chen Group, which are in accordance with the Group's code of conduct. It states that this includes international labor standards (including the prohibition of forced labor, child labor, discrimination, and includes freedom of association and collective bargaining) and states that supplier audits are conducted according to the requirements of the guidelines.  However, the guidelines do not appear to be publicly available. 
</t>
    </r>
    <r>
      <rPr>
        <b/>
        <sz val="11"/>
        <rFont val="Calibri"/>
        <family val="2"/>
        <scheme val="minor"/>
      </rPr>
      <t>Group Code of Conduct</t>
    </r>
    <r>
      <rPr>
        <sz val="11"/>
        <rFont val="Calibri"/>
        <family val="2"/>
        <scheme val="minor"/>
      </rPr>
      <t xml:space="preserve">: Pou Chen discloses that in 2019 "the Group's Code of Conduct was regularly announced to the cooperative suppliers." However it is not clear that suppliers are required to adhere to the code, as the code makes no mention of suppliers [Instead it refers to employees only, i.e., seems to be only applicable to the company's own operations]. [The group code of conduct prohibits forced labor, child labor, and discrimination, and protects the right to freedom of association and collective bargaining.]
In its 2021 additional disclosure the company states "the Code of Conduct has been regularly announced and notified as a publicity project to suppliers, required to follow the COC and comply with local laws and regulations." However the code itself does not state this. 
(2) Not disclosed. The guidelines do not appear to be available on the company's website. 
(3) Not disclosed. 
(4) Not disclosed. The company states that it plans to "promote [the guidelines] to suppliers in 2021, requiring supplier partners to comply with relevant labor standards" but it is not clear that it has begun communicating the guidelines to suppliers. 
(5) Not disclosed. </t>
    </r>
  </si>
  <si>
    <t xml:space="preserve">Pou Chen, "2020 Implementation of Supplier Sustainability Management," https://www.pouchen.com/download/corp-governance/2020%20Implementation%20of%20Supplier%20Sustainability%20Management-EN.pdf. Accessed 10 March 2021. 
(2-3) *Pou Chen (2021), "Additional Disclosure," https://knowthechain.org/wp-content/uploads/2021-02-Disclosure-KnowTheChain-AF-Benchmark_Pou-Chen.pdf, p. 9. Accessed 10 March 2021. 
(4) Pou Chen, "2020 Implementationof Supplier Sustainability Management," p. 1.
 *Fair Labor Association (June 2018), "Pou Chen Group Assessment for Accreditation," https://www.fairlabor.org/sites/default/files/documents/reports/pou_chen_accreditation_assessment_june_2018.pdf, p. 22. Accessed 4 November 2020. 
*Pou Chen, "Supply Chain Management," https://www.pouchen.com/index.php/en/csr/supply_chain. Accessed 10 March 2021. </t>
  </si>
  <si>
    <t xml:space="preserve">(1) Not disclosed. The company states that 5 suppliers were assessed but it is not clear what percentage of suppliers this represents. 
(2-3) Not disclosed. 
(4) Not disclosed.
(5) The company states that there were 49 non-compliances found at the 5 suppliers assessed which included human rights management relating to the recruitment process and "reward and punishment systems." No further detail is disclosed. </t>
  </si>
  <si>
    <r>
      <t xml:space="preserve">(1) Adidas states that in 2018 it participated in a "multi-stakeholder event hosted by ASOS and the </t>
    </r>
    <r>
      <rPr>
        <b/>
        <sz val="11"/>
        <rFont val="Calibri"/>
        <family val="2"/>
        <scheme val="minor"/>
      </rPr>
      <t>British High Commission to Mauritius</t>
    </r>
    <r>
      <rPr>
        <sz val="11"/>
        <rFont val="Calibri"/>
        <family val="2"/>
        <scheme val="minor"/>
      </rPr>
      <t xml:space="preserve"> to discuss the challenges in managing labor migration and agree a common framework for improving </t>
    </r>
    <r>
      <rPr>
        <b/>
        <sz val="11"/>
        <rFont val="Calibri"/>
        <family val="2"/>
        <scheme val="minor"/>
      </rPr>
      <t>worker protection</t>
    </r>
    <r>
      <rPr>
        <sz val="11"/>
        <rFont val="Calibri"/>
        <family val="2"/>
        <scheme val="minor"/>
      </rPr>
      <t xml:space="preserve"> in Mauritius and beyond."
The company states that amid the covid-19 pandemic it engaged with </t>
    </r>
    <r>
      <rPr>
        <b/>
        <sz val="11"/>
        <rFont val="Calibri"/>
        <family val="2"/>
        <scheme val="minor"/>
      </rPr>
      <t>IOM</t>
    </r>
    <r>
      <rPr>
        <sz val="11"/>
        <rFont val="Calibri"/>
        <family val="2"/>
        <scheme val="minor"/>
      </rPr>
      <t xml:space="preserve"> and used their guidance to survey its supplier base to focus on foreign migrant workers specifically to assess forced labor and covid risks for this category of workers. 
Adidas discloses that it has worked with the IOM, the FLA and three other brands to conduct a supply chain mapping and labor rights risk assessment of the natural rubber sector in Vietnam (see also 2.2).
</t>
    </r>
    <r>
      <rPr>
        <b/>
        <sz val="11"/>
        <rFont val="Calibri"/>
        <family val="2"/>
        <scheme val="minor"/>
      </rPr>
      <t>Uyghur forced labor</t>
    </r>
    <r>
      <rPr>
        <sz val="11"/>
        <rFont val="Calibri"/>
        <family val="2"/>
        <scheme val="minor"/>
      </rPr>
      <t xml:space="preserve">: It states it has engaged with the Coalition to End Uyghur Forced Labour including the Workers' Rights Consortium, Responsible Sourcing Network, Uyghur Human Rights Project and Uyghur American Association. It states it has worked with these members of the coalition on an expert task force formed by the Better Cotton Initiative to improve its forced labor assurance program. 
[It also reports that in 2017, in order to understand labor conditions in its leather supply chains in high risk countries such as </t>
    </r>
    <r>
      <rPr>
        <b/>
        <sz val="11"/>
        <rFont val="Calibri"/>
        <family val="2"/>
        <scheme val="minor"/>
      </rPr>
      <t>Brazil and Paraguay</t>
    </r>
    <r>
      <rPr>
        <sz val="11"/>
        <rFont val="Calibri"/>
        <family val="2"/>
        <scheme val="minor"/>
      </rPr>
      <t xml:space="preserve">, it engaged with </t>
    </r>
    <r>
      <rPr>
        <b/>
        <sz val="11"/>
        <rFont val="Calibri"/>
        <family val="2"/>
        <scheme val="minor"/>
      </rPr>
      <t>NGOs such as Solidaridad and InPACTO,</t>
    </r>
    <r>
      <rPr>
        <sz val="11"/>
        <rFont val="Calibri"/>
        <family val="2"/>
        <scheme val="minor"/>
      </rPr>
      <t xml:space="preserve"> and industry coalitions such as the Brazilian roundtable on sustainable livestock (GTPS), the Textile Exchange, and experts including the Leather Working Group, as well as other companies. 
Adidas states that it took part in a business and human rights workshop with </t>
    </r>
    <r>
      <rPr>
        <b/>
        <sz val="11"/>
        <rFont val="Calibri"/>
        <family val="2"/>
        <scheme val="minor"/>
      </rPr>
      <t xml:space="preserve">ASEAN member states </t>
    </r>
    <r>
      <rPr>
        <sz val="11"/>
        <rFont val="Calibri"/>
        <family val="2"/>
        <scheme val="minor"/>
      </rPr>
      <t xml:space="preserve">in Singapore, "which in turn led to our participation in an ASEAN business leaders roundtable on human rights." 
Adidas discloses that throughout 2019 it engaged with human rights and labor groups and worked with the FLA to call on the </t>
    </r>
    <r>
      <rPr>
        <b/>
        <sz val="11"/>
        <rFont val="Calibri"/>
        <family val="2"/>
        <scheme val="minor"/>
      </rPr>
      <t>Cambodian governmen</t>
    </r>
    <r>
      <rPr>
        <sz val="11"/>
        <rFont val="Calibri"/>
        <family val="2"/>
        <scheme val="minor"/>
      </rPr>
      <t>t to address human rights topics "which ultimately triggered a review of the EU's trade preferences for the country."
However, it is not clear how these engagements focused on forced labor specifically.]
(2) Adidas discloses that it is a founding and accredited member of the</t>
    </r>
    <r>
      <rPr>
        <b/>
        <sz val="11"/>
        <rFont val="Calibri"/>
        <family val="2"/>
        <scheme val="minor"/>
      </rPr>
      <t xml:space="preserve"> Fair Labor Association</t>
    </r>
    <r>
      <rPr>
        <sz val="11"/>
        <rFont val="Calibri"/>
        <family val="2"/>
        <scheme val="minor"/>
      </rPr>
      <t xml:space="preserve">. The company reports that it worked with the Fair Labor Association and a partner of the Better Cotton Initiative in Turkey on a project that ran from 2017 to 2019 "aimed at unpacking employment practices and working conditions at Turkish cotton farms and designing interventions to address labor gaps."  It also states that as part of the Better Cotton Initiative, it has joined a 12-member expert task force providing recommendations to improve the Better Cotton Initiative's effectiveness in identifying, preventing and remediating forced labor risks at cotton farm level. 
[It also reports that it is a founding member and participating company of the Sustainable Apparel Coalition, and is part of the Social and Labor Committee. However, it is not clear whether this includes any focus on forced labor.] 
Adidas is also a participating company in </t>
    </r>
    <r>
      <rPr>
        <b/>
        <sz val="11"/>
        <rFont val="Calibri"/>
        <family val="2"/>
        <scheme val="minor"/>
      </rPr>
      <t xml:space="preserve">Better Work. </t>
    </r>
    <r>
      <rPr>
        <sz val="11"/>
        <rFont val="Calibri"/>
        <family val="2"/>
        <scheme val="minor"/>
      </rPr>
      <t>[It</t>
    </r>
    <r>
      <rPr>
        <b/>
        <sz val="11"/>
        <rFont val="Calibri"/>
        <family val="2"/>
        <scheme val="minor"/>
      </rPr>
      <t xml:space="preserve"> </t>
    </r>
    <r>
      <rPr>
        <sz val="11"/>
        <rFont val="Calibri"/>
        <family val="2"/>
        <scheme val="minor"/>
      </rPr>
      <t xml:space="preserve">does not disclose active engagement on the topic of forced labor as part of the initiative.] 
</t>
    </r>
    <r>
      <rPr>
        <b/>
        <sz val="11"/>
        <rFont val="Calibri"/>
        <family val="2"/>
        <scheme val="minor"/>
      </rPr>
      <t xml:space="preserve">Uyghur forced labor: 
* </t>
    </r>
    <r>
      <rPr>
        <sz val="11"/>
        <rFont val="Calibri"/>
        <family val="2"/>
        <scheme val="minor"/>
      </rPr>
      <t>Adidas states that it has closely engaged with the Fair Labor Association "which has called on its affiliates to develop timebound plans to address forced labor risks related to Xinjiang" and with industry associations in North America, specifically the Retail Leaders Industry Association on the topic. 
* It states that it has engaged with Better Cotton Initiative and called on them to strengthen their assurance systems for cotton farms in Xinjiang. It states that it "supported a decision by the Better Cotton Initiative" to stop sourcing from the region. The company also discloses that to address forced labor risk in cotton-growing in Xinjiang, it engaged with Better Cotton Initiative and called for them to conduct a review of their local implementation partners.</t>
    </r>
  </si>
  <si>
    <r>
      <t xml:space="preserve">(1) The company discloses </t>
    </r>
    <r>
      <rPr>
        <u/>
        <sz val="11"/>
        <rFont val="Calibri"/>
        <family val="2"/>
        <scheme val="minor"/>
      </rPr>
      <t>details on how it addresses forced labor risks in cotton sourcing</t>
    </r>
    <r>
      <rPr>
        <sz val="11"/>
        <rFont val="Calibri"/>
        <family val="2"/>
        <scheme val="minor"/>
      </rPr>
      <t xml:space="preserve">: 
* It states that it managed to source 100% "sustainable cotton". The company states in its 2021 additional disclosure that "By the end of 2018, adidas managed to source 100% sustainable cotton from the Better Cotton Initiative." (Better Cotton is an ISEAL full member, whose standards include the ILO core conventions). [However in its 20198 Annual report, the company discloses sourcing "100% sustainable cotton" which it defines as "organic cotton or any other form of sustainably produced cotton that is currently available or might be in future, and Better Cotton."] 
* The company reports that it worked with the Fair Labor Association and a partner of the Better Cotton Initiative in Turkey on a project that ran from 2017 to 2019 "aimed at unpacking employment practices and working conditions at </t>
    </r>
    <r>
      <rPr>
        <b/>
        <sz val="11"/>
        <rFont val="Calibri"/>
        <family val="2"/>
        <scheme val="minor"/>
      </rPr>
      <t xml:space="preserve">Turkish cotton farms </t>
    </r>
    <r>
      <rPr>
        <sz val="11"/>
        <rFont val="Calibri"/>
        <family val="2"/>
        <scheme val="minor"/>
      </rPr>
      <t xml:space="preserve">and designing interventions to address labor gaps." 
* Adidas reports that due to concerns related to systemic risks of forced labor, it has prohibited: </t>
    </r>
    <r>
      <rPr>
        <b/>
        <sz val="11"/>
        <rFont val="Calibri"/>
        <family val="2"/>
        <scheme val="minor"/>
      </rPr>
      <t>cotton sourcing</t>
    </r>
    <r>
      <rPr>
        <sz val="11"/>
        <rFont val="Calibri"/>
        <family val="2"/>
        <scheme val="minor"/>
      </rPr>
      <t xml:space="preserve"> from </t>
    </r>
    <r>
      <rPr>
        <b/>
        <sz val="11"/>
        <rFont val="Calibri"/>
        <family val="2"/>
        <scheme val="minor"/>
      </rPr>
      <t xml:space="preserve">Uzbekistan </t>
    </r>
    <r>
      <rPr>
        <sz val="11"/>
        <rFont val="Calibri"/>
        <family val="2"/>
        <scheme val="minor"/>
      </rPr>
      <t xml:space="preserve">and </t>
    </r>
    <r>
      <rPr>
        <b/>
        <sz val="11"/>
        <rFont val="Calibri"/>
        <family val="2"/>
        <scheme val="minor"/>
      </rPr>
      <t>Turkmenistan</t>
    </r>
    <r>
      <rPr>
        <sz val="11"/>
        <rFont val="Calibri"/>
        <family val="2"/>
        <scheme val="minor"/>
      </rPr>
      <t xml:space="preserve">; finished goods or other products from "PRC Special Economic Zones located along the Chinese-North Korean Border"; products and materials from North Korea.
The company does not disclose steps taken on address working conditions in raw materials beyond cotton.
</t>
    </r>
    <r>
      <rPr>
        <u/>
        <sz val="11"/>
        <rFont val="Calibri"/>
        <family val="2"/>
        <scheme val="minor"/>
      </rPr>
      <t>Uyghur forced labor:</t>
    </r>
    <r>
      <rPr>
        <sz val="11"/>
        <rFont val="Calibri"/>
        <family val="2"/>
        <scheme val="minor"/>
      </rPr>
      <t xml:space="preserve"> The company prohibits and </t>
    </r>
    <r>
      <rPr>
        <b/>
        <sz val="11"/>
        <rFont val="Calibri"/>
        <family val="2"/>
        <scheme val="minor"/>
      </rPr>
      <t>second-tier suppliers</t>
    </r>
    <r>
      <rPr>
        <sz val="11"/>
        <rFont val="Calibri"/>
        <family val="2"/>
        <scheme val="minor"/>
      </rPr>
      <t xml:space="preserve"> from sourcing</t>
    </r>
    <r>
      <rPr>
        <b/>
        <sz val="11"/>
        <rFont val="Calibri"/>
        <family val="2"/>
        <scheme val="minor"/>
      </rPr>
      <t xml:space="preserve"> cotton yarn</t>
    </r>
    <r>
      <rPr>
        <sz val="11"/>
        <rFont val="Calibri"/>
        <family val="2"/>
        <scheme val="minor"/>
      </rPr>
      <t xml:space="preserve"> from </t>
    </r>
    <r>
      <rPr>
        <b/>
        <sz val="11"/>
        <rFont val="Calibri"/>
        <family val="2"/>
        <scheme val="minor"/>
      </rPr>
      <t>Xinjiang</t>
    </r>
    <r>
      <rPr>
        <sz val="11"/>
        <rFont val="Calibri"/>
        <family val="2"/>
        <scheme val="minor"/>
      </rPr>
      <t xml:space="preserve"> in China. The company also discloses that to address forced labor risk in cotton-growing in Xinjiang, it engaged with Better Cotton Initiative and called for them to conduct a review of their local implementation partners. It also states that it has worked with Better Cotton Initiative to strengthen their performance standard for forced labor. 
(2) * The company's responsible sourcing &amp; purchasing policy states that such practices must be embedded in "all relevant sourcing and purchasing policies and procedures." It states that contractual and financial terms should not impact compliance with the company's Workplace Standards. It also states that decision making and processes must be aligned with "product development, order placement/purchasing, and production lead times that reduce the risk of excessive overtime, unauthorized subcontracting, or other negative supply chain impacts." 
Adidas also reports that it has:
1. Costing policies that take into account the time and cost of labor to produce an item
2. A "buy ready policy" that avoids last minute changes
3. Effective forecasting systems for supplier planning
4. "Systematic dialogue with suppliers on their capacity" to ensure level-loading during peak months.
* Adidas discloses that it has developed "10 buyer commitments on responsible purchasing practices" including on order placement, production lead times and unauthorized subcontracting and KPIs are used to measure success (details will be made available in 2021-Q2).
* The company discloses using the Better Buying Platform to get feedback from its suppliers on its purchasing practices, but does not disclose details on how the suppliers feedback is integrated into its purchasing practices.
Beyond policies, the company does not disclose further details or evidence of implementation of its policies.
[Adidas also discloses that the number of factories it works with decreased between 2018 and 2019 from 684 to 631 as it is seeking to consolidate its supply chains, and work with fewer factories but provide them with more orders.]
[Adidas states that during Covid-19 it commits to pay suppliers for all orders completed or in process, and to help strategic partners secure financing from major banks.]
(3) The company's responsible sourcing &amp; purchasing policy states that its purchasing policies and procedures should align with a commitment to long-term partnerships with suppliers "which recognise those suppliers delivering sustainable compliance, in accordance with the Workplace Standards." Adidas discloses that it has a rating system for assessment of its suppliers and that rating results are shared with its sourcing teams "and incorporated into the overall supplier rating that influences our decision whether and to which extent we continue the business relationship with a specific supplier." It also reports that its strategic suppliers are required to develop 3-year social compliance plans which are linked to the KPIs, which include labor relations and compliance training for workers and management. It states that socially compliant suppliers are incentivized through increased orders.  However, it does not provide evidence of implementation, such as the percentage of companies that received longer contracts or more business due to stronger labor practices. 
The company states that 90% of its sourcing volume in 2019 was produced by long-term suppliers and says it can see the positive impact this has on securing social and labor compliance. However the company does not provide detail on how this is linked to procurement incentives (e.g., the percentage of its suppliers that are long-term because of their strong labor performance). 
(4) Adidas discloses that by the end of 2018 84% of its "strategic" suppliers had worked with adidas over ten years, and 42% more than 20 years. [The company discloses that its strategic suppliers are those that make 90% of its products.]
It also discloses a breakdown of the average length of relationship for strategic partners per product type: footwear (16.8 years), and apparel (16.2 years).
It does not disclose the average length of relationships across its suppliers, nor a second type of data point on purchasing practices beyond length of relationship.</t>
    </r>
  </si>
  <si>
    <r>
      <t xml:space="preserve">(1) Adidas' Employment Guidelines give the following as an example of non-compliance: "the factory hires workers through an employment agency but does not monitor the agent for labour compliance." 
In its 2018 additional disclosure, the company states that it required all suppliers across tiers to disclose their recruitment practices relating to migrant workers, including how they select and monitor recruitment agencies, information on recruitment fees, contracts, freedom of association, and grievances. 
The company does not disclose the outcomes of monitoring recruitment agencies used by suppliers.
(2) The company discloses that it has signed a two-year partnership with the </t>
    </r>
    <r>
      <rPr>
        <b/>
        <sz val="11"/>
        <rFont val="Calibri"/>
        <family val="2"/>
        <scheme val="minor"/>
      </rPr>
      <t>International Organization for Migration</t>
    </r>
    <r>
      <rPr>
        <sz val="11"/>
        <rFont val="Calibri"/>
        <family val="2"/>
        <scheme val="minor"/>
      </rPr>
      <t xml:space="preserve">. It states this involves "specialized trainings and due diligence measures, for our business partners in receiving countries and for recruitment agencies in sending countries, especially in high risk migrant corridors previously identified as part of our foreign labor risk mapping efforts." 
Adidas discloses that it has increased its engagement with second-tier suppliers that employ foreign migrant workers as part of its partnership with the IOM. It states that it has remotely engaged with each tier 2 material supplier and engagements ranged from desktop reviews to online supplier trainings on "labor recruiter due-diligence." 
[In addition, it discloses that its ambition for 2020 is to "focus on specific high-risk </t>
    </r>
    <r>
      <rPr>
        <b/>
        <sz val="11"/>
        <rFont val="Calibri"/>
        <family val="2"/>
        <scheme val="minor"/>
      </rPr>
      <t>migrant corridors</t>
    </r>
    <r>
      <rPr>
        <sz val="11"/>
        <rFont val="Calibri"/>
        <family val="2"/>
        <scheme val="minor"/>
      </rPr>
      <t xml:space="preserve"> viz. Vietnam &gt; Taiwan, Philippines &gt; Taiwan and Myanmar &gt; Thailand, aimed at ensuring that no worker pays for their job."]
Adidas also reports that it joined a "member-only </t>
    </r>
    <r>
      <rPr>
        <b/>
        <sz val="11"/>
        <rFont val="Calibri"/>
        <family val="2"/>
        <scheme val="minor"/>
      </rPr>
      <t xml:space="preserve">brand coalition </t>
    </r>
    <r>
      <rPr>
        <sz val="11"/>
        <rFont val="Calibri"/>
        <family val="2"/>
        <scheme val="minor"/>
      </rPr>
      <t xml:space="preserve">comprising seven leading apparel and footwear brands" focused on </t>
    </r>
    <r>
      <rPr>
        <b/>
        <sz val="11"/>
        <rFont val="Calibri"/>
        <family val="2"/>
        <scheme val="minor"/>
      </rPr>
      <t>Taiwan</t>
    </r>
    <r>
      <rPr>
        <sz val="11"/>
        <rFont val="Calibri"/>
        <family val="2"/>
        <scheme val="minor"/>
      </rPr>
      <t xml:space="preserve"> and ensuring no worker pays for a job. It states that the brands are working with shared suppliers to develop responsible recruitment systems. 
[The company states that targeted training for labor recruiters in Vietnam and the Philippines have had to be put on hold due to pandemic restrictions and will be addressed in 2021.]</t>
    </r>
  </si>
  <si>
    <r>
      <t xml:space="preserve">(1) Adidas has pledged support to the American Apparel &amp; Footwear Association and FLA industry pledge and states by doing so it has committed to working with suppliers to ensure:
"1. No worker pays for their job or right to work; 
2. Workers retain control of their travel documents and have full freedom of movement; and 
3. All workers are informed of the basic terms of their employment before leaving home." 
In the company's Employment Guidelines, guidance is given on the interpretation of the Workplace Standards, and examples of non-compliance given include "workers are forced to sign contracts in a language unknown to them or if they are illiterate, the details of the contract are not explained to them."
The guidelines also state that the factory should determine what type of training has been provided for migrant workers (e.g. any government-sponsored training, or training given by the recruitment agent). It states that factories should ensure that workers have received orientation on their basic legal rights and entitlements, as well as the culture and practices of the host country. The company reports (in its 2018 additional disclosure) that suppliers are contractually bound to follow the guidelines. 
(2) See (1). 
In the company's Employment Guidelines, retention of workers' identification documents is included as an example of non-compliance. The company reports (in its 2018 additional disclosure) that suppliers are contractually bound to follow the guidelines.
The company states that where issues such as retention of identification documents are found at suppliers, "clear and actionable plans to address these issues are developed with the suppliers." The company states that its suppliers in Taiwan improved their foreign migrant worker practices including by returning identity documents such as passports and bank books. 
(3) * </t>
    </r>
    <r>
      <rPr>
        <b/>
        <sz val="11"/>
        <rFont val="Calibri"/>
        <family val="2"/>
        <scheme val="minor"/>
      </rPr>
      <t>India</t>
    </r>
    <r>
      <rPr>
        <sz val="11"/>
        <rFont val="Calibri"/>
        <family val="2"/>
        <scheme val="minor"/>
      </rPr>
      <t xml:space="preserve">: The company discloses information on a case of gender-based harassment and abuse at a footwear supplier. It reports commissioning "an independent third party to conduct off-site investigative interviews that confirmed a range of harassment related issues primarily targeted at </t>
    </r>
    <r>
      <rPr>
        <u/>
        <sz val="11"/>
        <rFont val="Calibri"/>
        <family val="2"/>
        <scheme val="minor"/>
      </rPr>
      <t>female workers</t>
    </r>
    <r>
      <rPr>
        <sz val="11"/>
        <rFont val="Calibri"/>
        <family val="2"/>
        <scheme val="minor"/>
      </rPr>
      <t xml:space="preserve">." Adidas notes that it subsequently worked with the supplier to review policies and provide worker training as well as "enhancing worker-management communication channels including the </t>
    </r>
    <r>
      <rPr>
        <b/>
        <sz val="11"/>
        <rFont val="Calibri"/>
        <family val="2"/>
        <scheme val="minor"/>
      </rPr>
      <t>development of a gender responsive non-judicial grievance channel</t>
    </r>
    <r>
      <rPr>
        <sz val="11"/>
        <rFont val="Calibri"/>
        <family val="2"/>
        <scheme val="minor"/>
      </rPr>
      <t xml:space="preserve">." The company notes that "worker interviews have since confirmed no new cases. Workers have an </t>
    </r>
    <r>
      <rPr>
        <b/>
        <sz val="11"/>
        <rFont val="Calibri"/>
        <family val="2"/>
        <scheme val="minor"/>
      </rPr>
      <t xml:space="preserve">increased </t>
    </r>
    <r>
      <rPr>
        <sz val="11"/>
        <rFont val="Calibri"/>
        <family val="2"/>
        <scheme val="minor"/>
      </rPr>
      <t xml:space="preserve">awareness of their rights and </t>
    </r>
    <r>
      <rPr>
        <b/>
        <sz val="11"/>
        <rFont val="Calibri"/>
        <family val="2"/>
        <scheme val="minor"/>
      </rPr>
      <t>knowledge of mechanisms available to them to report violations</t>
    </r>
    <r>
      <rPr>
        <sz val="11"/>
        <rFont val="Calibri"/>
        <family val="2"/>
        <scheme val="minor"/>
      </rPr>
      <t xml:space="preserve"> if any. The management also put programs in place to </t>
    </r>
    <r>
      <rPr>
        <b/>
        <sz val="11"/>
        <rFont val="Calibri"/>
        <family val="2"/>
        <scheme val="minor"/>
      </rPr>
      <t>increase the percentage of women in supervisory/leadership positions.</t>
    </r>
    <r>
      <rPr>
        <sz val="11"/>
        <rFont val="Calibri"/>
        <family val="2"/>
        <scheme val="minor"/>
      </rPr>
      <t xml:space="preserve">"
* </t>
    </r>
    <r>
      <rPr>
        <b/>
        <sz val="11"/>
        <rFont val="Calibri"/>
        <family val="2"/>
        <scheme val="minor"/>
      </rPr>
      <t>Taiwan</t>
    </r>
    <r>
      <rPr>
        <sz val="11"/>
        <rFont val="Calibri"/>
        <family val="2"/>
        <scheme val="minor"/>
      </rPr>
      <t xml:space="preserve">: Adidas discloses that is aware of discrimination of </t>
    </r>
    <r>
      <rPr>
        <b/>
        <sz val="11"/>
        <rFont val="Calibri"/>
        <family val="2"/>
        <scheme val="minor"/>
      </rPr>
      <t>migrant workers</t>
    </r>
    <r>
      <rPr>
        <sz val="11"/>
        <rFont val="Calibri"/>
        <family val="2"/>
        <scheme val="minor"/>
      </rPr>
      <t xml:space="preserve"> and that worker interviews and  internal investigations in particular surfaced concerns around accommodation and safety measures. It notes that it is "supportive of the labor unions’ call to action to adopt this standard and to ensure dormitories are not housed next to the factory production areas surrounding accommodation for migrant workers... Since 2019, we have been actively working with our suppliers in Taiwan to upgrade dormitory conditions for foreign migrant workers ... Suppliers are required to [...  undertake measures including] </t>
    </r>
    <r>
      <rPr>
        <b/>
        <sz val="11"/>
        <rFont val="Calibri"/>
        <family val="2"/>
        <scheme val="minor"/>
      </rPr>
      <t>constructing new dormitories separated from the factory’s production area</t>
    </r>
    <r>
      <rPr>
        <sz val="11"/>
        <rFont val="Calibri"/>
        <family val="2"/>
        <scheme val="minor"/>
      </rPr>
      <t xml:space="preserve">. Additionally, hotlines and suggestion boxes have been provided to </t>
    </r>
    <r>
      <rPr>
        <b/>
        <sz val="11"/>
        <rFont val="Calibri"/>
        <family val="2"/>
        <scheme val="minor"/>
      </rPr>
      <t>foreign migrant workers enabling them to report non-compliances</t>
    </r>
    <r>
      <rPr>
        <sz val="11"/>
        <rFont val="Calibri"/>
        <family val="2"/>
        <scheme val="minor"/>
      </rPr>
      <t>.’’
[In its 2021 additional disclosure the company discloses information on remediation for workers in a dispute relating to freedom of association - see 5.2(4).]</t>
    </r>
  </si>
  <si>
    <r>
      <t xml:space="preserve">(1) The company discloses that "workers and other parties" can reach its social and environmental affairs team through </t>
    </r>
    <r>
      <rPr>
        <b/>
        <sz val="11"/>
        <rFont val="Calibri"/>
        <family val="2"/>
        <scheme val="minor"/>
      </rPr>
      <t>hotline posters</t>
    </r>
    <r>
      <rPr>
        <sz val="11"/>
        <rFont val="Calibri"/>
        <family val="2"/>
        <scheme val="minor"/>
      </rPr>
      <t xml:space="preserve"> and third-party mechanisms.
Additionally, Adidas reports that "individuals, worker representatives and worker rights organizations, as well as other civil society groups" can access its </t>
    </r>
    <r>
      <rPr>
        <b/>
        <sz val="11"/>
        <rFont val="Calibri"/>
        <family val="2"/>
        <scheme val="minor"/>
      </rPr>
      <t>third-party complaints process</t>
    </r>
    <r>
      <rPr>
        <sz val="11"/>
        <rFont val="Calibri"/>
        <family val="2"/>
        <scheme val="minor"/>
      </rPr>
      <t xml:space="preserve">, the </t>
    </r>
    <r>
      <rPr>
        <b/>
        <sz val="11"/>
        <rFont val="Calibri"/>
        <family val="2"/>
        <scheme val="minor"/>
      </rPr>
      <t>FLA third party complaint process</t>
    </r>
    <r>
      <rPr>
        <sz val="11"/>
        <rFont val="Calibri"/>
        <family val="2"/>
        <scheme val="minor"/>
      </rPr>
      <t xml:space="preserve"> or the </t>
    </r>
    <r>
      <rPr>
        <b/>
        <sz val="11"/>
        <rFont val="Calibri"/>
        <family val="2"/>
        <scheme val="minor"/>
      </rPr>
      <t>OECD contact point</t>
    </r>
    <r>
      <rPr>
        <sz val="11"/>
        <rFont val="Calibri"/>
        <family val="2"/>
        <scheme val="minor"/>
      </rPr>
      <t xml:space="preserve"> complaint mechanism to bring human rights allegations. It states suppliers' workers can also access grievance systems on smartphone applications. In its modern slavery progress report the company refers to an </t>
    </r>
    <r>
      <rPr>
        <b/>
        <sz val="11"/>
        <rFont val="Calibri"/>
        <family val="2"/>
        <scheme val="minor"/>
      </rPr>
      <t>app-based digital grievance platform "Workers Voice"</t>
    </r>
    <r>
      <rPr>
        <sz val="11"/>
        <rFont val="Calibri"/>
        <family val="2"/>
        <scheme val="minor"/>
      </rPr>
      <t xml:space="preserve"> that has been rolled out to 100% of its strategic suppliers and allows workers to anonymously report on issues including forced labor. 
See also (5). 
(2) Adidas reports that its SEA team requires suppliers to post a corporate hotline poster so that workers can raise concerns or complaints directly to the SEA team by email address, post, or phone, or to the supplier's internal communication channel. 
As an accredited company of the FLA the company is required to ensure that workers are made aware of the grievance mechanism through training and communication.
(3) Not disclosed. 
(4) Adidas discloses the complaints received via its third-party complaints process each year. It states that this is distinct from complaints received directly from workers through worker hotlines and other channels and that the majority came from trade unions and human rights groups. This includes the complainant, factory name, details of the complaint, and the outcome. It also discloses 2019 case analysis, assessing the number of cases which are closed or ongoing, and the region where they took place (the majority in Asia-Pacific, followed by South &amp; Central America, and then Middle East &amp; Africa). 
The company states that concerns raised via its application-based Workers Voice platform at strategic suppliers related to benefits, general facilities, and communication. 
The company discloses that it measures case satisfaction rate in relation to its Workers Voice platform, whereby workers report their level of satisfaction with the resolution of complaints and states this has "risen steadily from 35% in 2019 to 56% in 2020."
It also discloses that there was a 400% increase in worker grievances during Covid-19 (related to benefits, general facilities and communication) and 98% were resolved. 
(5)  In its 2018 additional disclosure, Adidas states that workers in the third-tier of its supply chains have access to Better Cotton Initiative's grievance mechanism in each of the countries it operates in. It also states that it partnered with Labor Voice to provide a grievance mechanism at second-tier supplier sites for Turkish and Arabic speaking workers. In its 2021 additional disclosure, the company states that it worked with the FLA, BCI and four other brands to assess employment practices on Turkish cotton farms which included working with the Turkish Ministry of Labour on their hotline which was "made available to our Tier 2 suppliers and through collaborative efforts to cotton farm workers." 
The company's summary of human rights complaints includes four complaints related to  subcontractors of Adidas' suppliers.
However it does not disclose evidence that mechanisms have been used by workers below the first-tier of its supply chains. </t>
    </r>
  </si>
  <si>
    <t>(1) Adidas reports that 49% of all direct and licensee facilities were audited in 2019. It also discloses that 75% of high-risk facilities in Asia were audited. 
(2) In its 2018 additional disclosure, the company reports that 46% of 2017 audits were unannounced.
(3) The company's audit manual outlines the number of workers that should be interviewed depending on the number of workers in the factory (e.g. minimum of 10 interviews in a factory of up to 350 workers)
(4) Adidas states that it trains selected social and environmental affairs staff, who manage the "day-to-day labor monitoring program" to become modern slavery experts. It states this adds to their many years of experience investigating forced labor and modern slavery cases. In addition, as an accredited company of the FLA, some of the company's suppliers are audited by independent monitors of the FLA.
(5) The company discloses the top 10 "shortcoming in the area of labor" found during 2019 audits, and the percentage they each represent. This includes working hours, excessive hours, wage payment, annual leave.</t>
  </si>
  <si>
    <t xml:space="preserve">(1) The company discloses that it has launched modern slavery training for its logistics network, fulfilment center managers, and employees on the ground. It also states that its training incorporates input from Verité and the Gangmasters and Labor Abuse Authority in the UK. It states the training has been delivered across its global fulfilment network. However, it is not clear that procurement staff have been trained on the company's supply chain policies addressing forced labor. 
(2) Amazon reports that it conducted training on it Supply Chain Standards for "292 factory representatives at 139 factories in 17 countries." It states that it offers training on Amazon requirements before audits and on corrective action plans.
The company discloses that "In 2020, we will launch in-person trainings on responsible recruitment for our suppliers in Malaysia, Taiwan, and Japan." It states that this will include risk controls related to migrant worker employment, and suppliers will identify issues in their recruitment and hiring processes and draft improvement plans. It is not clear whether this training has taken place yet. 
The company does not disclose the percentage of first-tier suppliers that have been trained on forced labor. 
(3) Not disclosed. </t>
  </si>
  <si>
    <r>
      <t xml:space="preserve">(1) Amazon reports that it is a member of the United States Council for International Business (USCIB). It states that "USCIB engages with United States and </t>
    </r>
    <r>
      <rPr>
        <b/>
        <sz val="11"/>
        <rFont val="Calibri"/>
        <family val="2"/>
        <scheme val="minor"/>
      </rPr>
      <t>international policymakers</t>
    </r>
    <r>
      <rPr>
        <sz val="11"/>
        <rFont val="Calibri"/>
        <family val="2"/>
        <scheme val="minor"/>
      </rPr>
      <t xml:space="preserve"> for policies that support respect for human rights under the UN Guiding Principles on Business and Human Rights, including on issues of </t>
    </r>
    <r>
      <rPr>
        <b/>
        <sz val="11"/>
        <rFont val="Calibri"/>
        <family val="2"/>
        <scheme val="minor"/>
      </rPr>
      <t>forced labor and human trafficking</t>
    </r>
    <r>
      <rPr>
        <sz val="11"/>
        <rFont val="Calibri"/>
        <family val="2"/>
        <scheme val="minor"/>
      </rPr>
      <t xml:space="preserve">." However it does not disclose its participation in this engagement beyond paying a membership fee to the industry initiative.
It does not disclose a second example.
</t>
    </r>
    <r>
      <rPr>
        <u/>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[The company states that it has made a "three-year commitment to work with Unseen,  U.K. anti-slavery charity that operates the U.K. Modern Slavery and Exploitation Helpline and provides immediate and long-term support to potential victims of modern slavery." It does not disclose how it currently engages with the initiative.]
[Amazon states that Amazon Web Services is a sponsor of Polaris, which runs a national human trafficking hotline. It states that "Polaris and AWS are working together to infuse cutting-edge technology into Polaris’s infrastructure to accelerate the development of the largest known U.S. data set on trafficking." However it is not clear how the company is involved in this beyond sponsorship.
It also states that it has worked with the IOM to distribute medical suppliers and COVID-10 resources in at a refugee camp in Bangladesh. It does not disclose how it has sought to address forced labor risks in this context.]
(2) The company discloses that it is an official sponsor of </t>
    </r>
    <r>
      <rPr>
        <b/>
        <sz val="11"/>
        <rFont val="Calibri"/>
        <family val="2"/>
        <scheme val="minor"/>
      </rPr>
      <t>Truckers Against Trafficking</t>
    </r>
    <r>
      <rPr>
        <sz val="11"/>
        <rFont val="Calibri"/>
        <family val="2"/>
        <scheme val="minor"/>
      </rPr>
      <t xml:space="preserve">, and states that it has incorporated Truckers Against Trafficking training modules into training for its drivers so that they are better able to identify and respond to potential victims of trafficking. 
The company also reports that it is on the steering committee of </t>
    </r>
    <r>
      <rPr>
        <b/>
        <sz val="11"/>
        <rFont val="Calibri"/>
        <family val="2"/>
        <scheme val="minor"/>
      </rPr>
      <t>Tech Against Trafficking</t>
    </r>
    <r>
      <rPr>
        <sz val="11"/>
        <rFont val="Calibri"/>
        <family val="2"/>
        <scheme val="minor"/>
      </rPr>
      <t xml:space="preserve">, which it states is a coalition of companies and global experts using technology to help eradicate human trafficking. 
[Amazon also notes that it is a member of the Responsible Labor Initiative.]
</t>
    </r>
  </si>
  <si>
    <t>(1) Amazon's supplier code states that "workers must not be required to pay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during investigations, it tracks "where vulnerable workers migrated from and how much they paid in fees." Amazon also states that it has strengthened its standards and where a supplier audit finds worker-paid recruitment fees, "unless the supplier is engaged in active remediation of the recruitment fees issue, Amazon will not do business with that supplier." 
Amazon discloses an example of a supplier audit where it found recruitment fee payments and passport retention. It states that it required remediation of the issues, but that the supplier was not willing to remediate, and that the relationship with the supplier was terminated as a result. [It is assumed that workers were left without remediation in this instance.]
However, Amazon does not provide any evidence that fees have been reimbursed.
The company states that it has worked with Verité to develop a responsible recruitment guidebook for its suppliers to support responsible recruitment of migrant workers. It states the guidebook supports implementation of a zero worker-paid recruitment fee policy, how to calculate fee repayment and create a reimbursement plan, and strategies on engaging responsible labor agents. [see also 4.3(2)]</t>
  </si>
  <si>
    <t xml:space="preserve"> (1) Amazon discloses that its suppliers must ensure that staffing or recruiting agencies comply with the supplier code. The company also states that it requires suppliers to "analyze and monitor the practices of recruitment agencies and labor brokers, and employ agencies that act ethically and in the best interests of workers."  However, it does not provide further evidence of implementation.
(2) The company states that it has worked with Verité to develop a responsible recruitment guidebook for its suppliers to support responsible recruitment of migrant workers. It states the guidebook supports implementation of a zero worker-paid recruitment fee policy, how to calculate fee repayment and create a reimbursement plan, and strategies on engaging responsible labor agents. 
Amazon discloses a case study of Sinwah Industries, "a supplier licensed to a third-party seller" which it states produces children's apparel. It states that the supplier reported challenges in finding ethical recruitment agencies and difficulty detecting worker-paid recruitment fees. It states the supplier's factory in Malaysia employs 75 workers and 19% are foreign migrant workers. Amazon states that its social responsibility team nominated Sinwah "to participate in the Responsible Workplace Program (RWP), a multi-industry, multi-stakeholder initiative run by the Responsible Business Alliance that helps factories identify vulnerable workers, monitor recruitment agencies, and address underlying forced labor risks." It states that the supplier is "helping identify responsible recruitment agencies and practices." It also reports that since Sinwah joined RWP, it has improved factory working conditions, collects worker feedback, conducts monthly workers' meetings, and workers can contact human resources or submit feedback in a suggestion box. </t>
  </si>
  <si>
    <t>(1)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It also reports that its responsible recruitment guidebook, developed in collaboration with Verité, states that workers' terms of employment must indicate rights, responsibilities, and conditions of employments in their native language, and must be provided with this at least five days prior to their deployment from their home country. However, it does not disclose information on the implementation of this policy provision, such as pre-departure orientations for workers.
(2) Amazon's supplier code states that suppliers must not require workers to surrender government-issued identification, passports, or work permits as a condition of working. However, it does not disclose information on the implementation of this policy provision.
(3) Not disclosed.</t>
  </si>
  <si>
    <r>
      <t xml:space="preserve">(1) Amazon's Supplier Code states that suppliers must communicate and educate workers about Amazon's policies, practices, and expectations. Additionally, it states that it may ask suppliers to post the code in workers' local language in an accessible place. It also reports that it encourages suppliers to implement "a process to assess workers' understanding of the standards and practices covered" and obtain their feedback through worker-management committees or similar. 
(2) Amazon states in response to the COVID-19 pandemic it is supporting the implementation of "SCORE training" in 42 factories, which is "helping factories plan their production schedule, reorganize production lines, and implement guidelines for more social distance and increased safety." It states that factories receive support implementing health and safety protocols and providing workers with </t>
    </r>
    <r>
      <rPr>
        <b/>
        <sz val="11"/>
        <rFont val="Calibri"/>
        <family val="2"/>
        <scheme val="minor"/>
      </rPr>
      <t>health and sanitation training</t>
    </r>
    <r>
      <rPr>
        <sz val="11"/>
        <rFont val="Calibri"/>
        <family val="2"/>
        <scheme val="minor"/>
      </rPr>
      <t xml:space="preserve"> "which has improved the working conditions of 20,000 workers, including 9,000 women." 
The company also reports that it nominated an apparel supplier to take part in the Responsible Workplace Program - the outcomes of which include that the supplier now conducts monthly workers' meetings, collects worker feedback, and has set up a suggestion box for workers to submit suggestions. 
In addition, it states that it takes part in BSR's HERproject. It states that it has helped to launch HERessentials, a toolkit covering personal hygiene, reproductive health, financial planning, and local resources on mental health and domestic violence services.
[Amazon also discloses  that it "began working with the Amader Kotha Helpline in 2020" which provides workers with a means to report and resolve safety concerns in the garment sector in Bangladesh but does not disclose how it has engaged with supply chain workers on their labor rights. See 5.3]
 However, it does not disclose any engagement with workers on the topic of their labor rights. 
(3) Not disclosed.
(4) Not disclosed. </t>
    </r>
  </si>
  <si>
    <r>
      <t xml:space="preserve">(1) Amazon's </t>
    </r>
    <r>
      <rPr>
        <b/>
        <sz val="11"/>
        <rFont val="Calibri"/>
        <family val="2"/>
        <scheme val="minor"/>
      </rPr>
      <t>supplier code</t>
    </r>
    <r>
      <rPr>
        <sz val="11"/>
        <rFont val="Calibri"/>
        <family val="2"/>
        <scheme val="minor"/>
      </rPr>
      <t xml:space="preserve"> states that suppliers must create a mechanism for workers to anonymously submit grievances. However, the company does not make any mechanism available for other stakeholders to report concerns such as unions, NGOs, or migrant worker rights organizations. 
The company also discloses that it is supporting the "</t>
    </r>
    <r>
      <rPr>
        <b/>
        <sz val="11"/>
        <rFont val="Calibri"/>
        <family val="2"/>
        <scheme val="minor"/>
      </rPr>
      <t>Amader Kotha Helpline</t>
    </r>
    <r>
      <rPr>
        <sz val="11"/>
        <rFont val="Calibri"/>
        <family val="2"/>
        <scheme val="minor"/>
      </rPr>
      <t>, which provides workers with a grievance mechanism to report and resolve factory concerns in the ready-made garment sector." It states that the helpline serves more than 600 factories, "30 of which are Amazon suppliers." 
Amazon also reports that in India it has partnered with</t>
    </r>
    <r>
      <rPr>
        <b/>
        <sz val="11"/>
        <rFont val="Calibri"/>
        <family val="2"/>
        <scheme val="minor"/>
      </rPr>
      <t xml:space="preserve"> Swasti</t>
    </r>
    <r>
      <rPr>
        <sz val="11"/>
        <rFont val="Calibri"/>
        <family val="2"/>
        <scheme val="minor"/>
      </rPr>
      <t xml:space="preserve">, which it states is setting up a worker helpline (and developing health protocols for workers to return to work safely after COVID). It states that these services are available to seven factories in its supply chains. 
(2) Not disclosed. 
(3) Not disclosed. Two helplines are provided by NGOs but the company does not report on whether workers are involved in the design or performance of the mechanism or how it ensures workers trust the mechanism.
(4) Not disclosed. 
(5) Not disclosed. </t>
    </r>
  </si>
  <si>
    <t xml:space="preserve">(1) Anta Sports has outlined "10 basic principles" for suppliers to adhere to which it tests through monitoring. These principles include a prohibition on forced labor, child labor in accordance with the local minimum requirement, and discrimination. The principles do not refer to workers' right to freely associate and bargain collectively and they limit the prohibition on child labor to local law rather than requiring adherence to international standards. 
(2) The principles are included and explained in the company's annual Environmental, Social and Governance Report (and through this, three clicks away from the main homepage) but it is not a standalone document to be found on its website. [Path: Home &gt; Investor &gt; Sustainability &gt; Read the Latest Environmental, Social and Governance Report ( &gt;  scroll to page 25)]
(3)-(5) Not disclosed. 
</t>
  </si>
  <si>
    <r>
      <t xml:space="preserve">(1) The company discloses that 21% of its </t>
    </r>
    <r>
      <rPr>
        <b/>
        <sz val="11"/>
        <rFont val="Calibri"/>
        <family val="2"/>
        <scheme val="minor"/>
      </rPr>
      <t xml:space="preserve">cotton </t>
    </r>
    <r>
      <rPr>
        <sz val="11"/>
        <rFont val="Calibri"/>
        <family val="2"/>
        <scheme val="minor"/>
      </rPr>
      <t xml:space="preserve">was sourced through the </t>
    </r>
    <r>
      <rPr>
        <b/>
        <sz val="11"/>
        <rFont val="Calibri"/>
        <family val="2"/>
        <scheme val="minor"/>
      </rPr>
      <t>Better Cotton Initiative</t>
    </r>
    <r>
      <rPr>
        <sz val="11"/>
        <rFont val="Calibri"/>
        <family val="2"/>
        <scheme val="minor"/>
      </rPr>
      <t xml:space="preserve"> (BCI) during 2017. 
It discloses more broadly that 75% of cotton was procured "more sustainably" during 2019/20, but it does not disclose the percentage of BCI sourced cotton (which covers forced labor), nor other steps to address forced labor risks in cotton sourcing. In its 2021 additional disclosure it states that this percentage is still at 75%. [Note the company's 2018 additional disclosure states that the goal is to source 100% of cotton via BCI by 2022.] Burberry also states that it is working directly with cotton growers in the US to "develop a fully traceable organic cotton supply for the future."
The company also reports that in 2015 it became a founding partner of the "Sustainable Fibre Alliance (SFA), a UK-based NGO working with key stakeholders in Mongolia to improve the impacts of cashmere production by restoring grasslands, promoting animal welfare and </t>
    </r>
    <r>
      <rPr>
        <b/>
        <sz val="11"/>
        <rFont val="Calibri"/>
        <family val="2"/>
        <scheme val="minor"/>
      </rPr>
      <t>supporting a decent living</t>
    </r>
    <r>
      <rPr>
        <sz val="11"/>
        <rFont val="Calibri"/>
        <family val="2"/>
        <scheme val="minor"/>
      </rPr>
      <t xml:space="preserve"> for </t>
    </r>
    <r>
      <rPr>
        <b/>
        <sz val="11"/>
        <rFont val="Calibri"/>
        <family val="2"/>
        <scheme val="minor"/>
      </rPr>
      <t>cashmere</t>
    </r>
    <r>
      <rPr>
        <sz val="11"/>
        <rFont val="Calibri"/>
        <family val="2"/>
        <scheme val="minor"/>
      </rPr>
      <t xml:space="preserve"> goat herders." 
</t>
    </r>
    <r>
      <rPr>
        <b/>
        <sz val="11"/>
        <rFont val="Calibri"/>
        <family val="2"/>
        <scheme val="minor"/>
      </rPr>
      <t>Uyghur forced labor:</t>
    </r>
    <r>
      <rPr>
        <sz val="11"/>
        <rFont val="Calibri"/>
        <family val="2"/>
        <scheme val="minor"/>
      </rPr>
      <t xml:space="preserve"> The company states that it does not source raw materials from Xinjiang but discloses no further details, and does not disclose how it addresses risks related to using Uyghur forced labor at raw material level. 
[Burberry discloses that it plans to source 100% of leather from tanneries with "environmental, traceability and social compliance certifications" by 2022. It reports that as of 2019/2020 it has sourced 64% of leather from suppliers with such certifications. It states this includes the Leather Working Group, Italian Istituto di Certificazione della Qualità per l'Industria Conciaria (ICEC) and the International Organization for Standardization (ISO). However it is not clear whether such social compliance certifications relate to forced labor risks or addressing working conditions at raw material level.]
[It also discloses its responsible sourcing policy which places a ban on sourcing textiles from Uzbekistan, Turkmenistan, and Syria. In addition, it states it has a "strict sourcing approval process" which currently does not authorise sourcing from countries including Bangladesh, Pakistan, and Cambodia.]
(2) Burberry reports that its employees who are responsible for supply chain relationships and sourcing have "personal KPIs relating to labour conditions, recognising the potential impact of fair purchasing practices on labour conditions throughout our supply chain." It does not provide further detail. It also states that it has not changed its payment terms for outstanding orders in production or completed. 
Burberry states that it works to keep supplier turnover to a minimum, but does not provide further detail. 
[In its progress update to the UN Global Compact, the company states "in 2020, the sourcing and product teams will receive modern slavery and human rights refresher training" but does not provide further information as to whether this relates to purchasing practices or has been carried out yet.]
(3) Not disclosed. 
(4) Burberry discloses that its payment terms are between 30 and 60 days. The company states that a "large proportion of our finished goods production takes place in Europe, where Burberry has many long-standing relationships, including some for more than 15 years." However it is not disclose the average length of supply chain relationships, nor the average length of contracts or another data point. </t>
    </r>
  </si>
  <si>
    <r>
      <t xml:space="preserve">(1) In its 2021 additional disclosure Burberry discloses that in </t>
    </r>
    <r>
      <rPr>
        <u/>
        <sz val="11"/>
        <rFont val="Calibri"/>
        <family val="2"/>
        <scheme val="minor"/>
      </rPr>
      <t>two</t>
    </r>
    <r>
      <rPr>
        <sz val="11"/>
        <rFont val="Calibri"/>
        <family val="2"/>
        <scheme val="minor"/>
      </rPr>
      <t xml:space="preserve"> European facilities it introduced a programme to build communication between workers and factory management. It states that the program improved dialogue between colleagues and ensured that "Workers were briefed on supply chain policies that address forced labor and human trafficking." It does not disclose further details, nor evidence that workers beyond the two facilities are trained. 
(2) The company discloses that it has used a worker wellbeing tool developed with Oxfam to capture feedback from workers. It states that this has been used to survey around 2,750 workers in 15 facilities. 
In its 2021 additional disclosure it states that it started an inclusivity programme in Italy which sought to improve vulnerable workers' access to local institutions and public services and reduce modern slavery risk long-term. It states this uses social media to promote services and information on topics such as coronavirus, health services, education, and parenting. 
However, it is not clear that the company has engaged workers on the topic of their labor rights or supported worker-led efforts on labor rights education.
(3) Not disclosed. The company reports that as a result of the worker wellbeing tool it introduced with Oxfam, it introduced communication training programmes in two European production facilities to build communication skills between workers and management. It states that "facilities introduced stronger worker consultation and feedback mechanisms, therefore improving dialogue with their colleagues." 
However it does not disclose the positive impact of engaging with workers on their labor rights. 
(4) Not disclosed. </t>
    </r>
  </si>
  <si>
    <t xml:space="preserve">(1) The company states that it works with local NGOs to establish hotlines for workers "to share information with workers on their labour rights, create a mechanism to report grievances and provide psychological support." It reports that where there are challenges accessing grievance mechanisms, it works with NGOs to provide hotlines, and that in 2017/18 it "sponsored hotlines provided over 10,000 workers across 21 Asian factories with confidential support, including advice and information on workers’ rights and well-being." In addition it states that more than 13,000 workers across 31 factories are "provided with improved access to remedy and confidential support, including advice and information on workers' rights and wellbeing." In its 2018 additional disclosure, the company reports that it has worked with three local NGOs to establish a hotline for more than 10,000 workers.
The code states that "Burberry and its business associates will use reasonable endeavours to offer workers and other stakeholders a confidential means to report any actual or potential breach" of the code. 
However, it is not clear that external stakeholders or workers' representatives can access a grievance mechanism to report human rights abuses in the company's supply chains. 
(2) Burberry states that the hotline "is available in all the appropriate languages in the 31 factories." In its human rights policy, the company states that "the contracted hotline service provider directly trains workers in factories in how to use the hotline."  
(3) Not disclosed. Burberry reports that local NGOs provide some hotlines for supply chain workers. It does not disclose information on how workers are involved in the design or performance of the mechanism, or how it ensures workers trust the mechanism. 
[In its 2021 additional disclosure the company refers to an inclusivity programme it has set up for suppliers' workers in Italy which increases vulnerable workers' access to public services. While it refers to health services and education it does not make clear that this includes a means for workers to report grievances.]
(4) The company states that "the effectiveness of the hotline is frequently reviewed" and reports that in 2019/2020 it received 598 calls (26 complaints, 533 consulting requests, and 39 psychological support requests). 
(5) Not disclosed. </t>
  </si>
  <si>
    <t>(1) Burberry discloses that audits are announced or unannounced. It states that audits are conducted at "intervals of 3, 6, 12 and 18 months, depending on the last audit result."
(2) It states audits include document reviews. In its 2018 additional disclosure the company states this includes documents such as "personnel files, contracts of employment, right to work documentation, disciplinary
and grievance policies and procedures, wages and working hour documentation and health and safety records."
(3) The company states that audits include worker interviews, which are "always conducted confidentially and workers are selected at random with fair representation of the workforce, including, for example, union and worker representatives, first aiders and migrant workers." However there is no indication that interviews are conducted off-site (in its 2021 additional disclosure, the company states "interviews can take place off-site when required" but does not disclose that this takes place in practice). 
(4) It reports that audits include site tours. In its 2018 additional disclosure the company states that where relevant, audits will include visiting "any supporting facilities and accommodation." The company's ethical trading code also includes some standards relating to accommodation.  
(5) Burberry states that it has expanded its responsibility programme to include "assessment of mills, tanneries and trim suppliers and their sub-contractors, covering 70% of our raw material suppliers."</t>
  </si>
  <si>
    <t xml:space="preserve">(1) Capri states that "in most instances," where non-compliances are identified in audits, corrective actions are required to be implemented within specified timeframes. It does not disclose details of its corrective action process or working with suppliers to address non-compliances.
(2) It states that corrective actions are verified by the company or the auditor and that this may be done through a re-audit.
(3) It states that where serious violations occur, it may terminate the supplier relationship but that this will be done "where corrective action is either not possible or determined to be an insufficient remedy." It states that it supports remediation over termination of supplier relationships where this is possible.
(4) Not disclosed. </t>
  </si>
  <si>
    <t xml:space="preserve">(1) Columbia Sportswear discloses that it has manufacturing liaison offices in eight Asian countries staffed by its direct employees, which allows for overseeing production as well as monitoring compliance with suppliers. It explains that having staff located near production locations enhances its ability to monitor factories against its policies, procedures and standards that relate to labor practices.
It also discloses that it employs a team of corporate responsibility specialists who are responsible for auditing suppliers against the standards. However it does not disclose details of the day-to-day implementation of its supplier code addressing forced labor. 
(2) Not disclosed. It states that its audit committee reviews reporting on environmental, social and governance issues and that its nominating and corporate governance committee discusses issues relating to “corporate responsibility and sustainability, including potential long- and shortterm trends and impacts on CSC’s business of environmental, social and governance issues.” It states that the board is updated on supply chain oversight and risks. However it does not disclose board oversight of its supplier code of conduct, nor does it disclose details of issues relating to forced labor that are discussed. </t>
  </si>
  <si>
    <t>(2) *Columbia Sportswear, "2021 Additional Disclosure," https://knowthechain.org/wp-content/uploads/2021-03-KnowTheChain-2020_Disclosure_Columbia-Sportswear.pdf, p. 1. Accessed 8 March 2021.
*Columbia Sportswear (December 2019), "Transparency in Supply Chain Statement," https://cscworkday.blob.core.windows.net/hrforms/Recruiting/Career_Site/Supply_Chain/Transparency_in_Supply_Chain_Statement.pdf, p. 4. 
*Columbia Sportswear , "Standards of Manufacturing Practices
(SMP) Vendor Compliance Manual," https://cscworkday.blob.core.windows.net/hrforms/Recruiting/Career_Site/Standards_Policies_Manuals/CSC_Vendor_Social_Responsibility_Manual.pdf, pp. 7-8.
*Columbia Sportswear, "2019 Corporate Responsibility Report," https://d1io3yog0oux5.cloudfront.net/_3a2417f498203cdc124e069cc9b88c7a/columbia/db/718/5691/pdf/2019_COLM_Corp_Resp_Report.pdf," p. 38. Accessed 19 October 2020.</t>
  </si>
  <si>
    <t>(1) Columbia Sportswear (December 2019), "Transparency in Supply Chain Statement," https://cscworkday.blob.core.windows.net/hrforms/Recruiting/Career_Site/Supply_Chain/Transparency_in_Supply_Chain_Statement.pdf, p. 4. 
(2) *Columbia Sportswear , "Standards of Manufacturing Practices
(SMP) Vendor Compliance Manual," https://cscworkday.blob.core.windows.net/hrforms/Recruiting/Career_Site/Standards_Policies_Manuals/CSC_Vendor_Social_Responsibility_Manual.pdf, p. 13.
*Columbia Sportswear, "2021 Additional Disclosure," https://knowthechain.org/wp-content/uploads/2021-03-KnowTheChain-2020_Disclosure_Columbia-Sportswear.pdf, p. 1. Accessed 8 March 2021.</t>
  </si>
  <si>
    <t xml:space="preserve">(1)*Columbia Sportswear, "2021 Additional Disclosure," https://knowthechain.org/wp-content/uploads/2021-03-KnowTheChain-2020_Disclosure_Columbia-Sportswear.pdf, p. 1. Accessed 8 March 2021.
*Columbia Sportswear (December 2019), "Transparency in Supply Chain Statement," https://cscworkday.blob.core.windows.net/hrforms/Recruiting/Career_Site/Supply_Chain/Transparency_in_Supply_Chain_Statement.pdf, p. 3. </t>
  </si>
  <si>
    <t xml:space="preserve">Columbia Sportswear (December 2019), "Transparency in Supply Chain Statement," https://cscworkday.blob.core.windows.net/hrforms/Recruiting/Career_Site/Supply_Chain/Transparency_in_Supply_Chain_Statement.pdf, pp. 2-4.
(2) Columbia Sportswear, "2021 Additional Disclosure," https://knowthechain.org/wp-content/uploads/2021-03-KnowTheChain-2020_Disclosure_Columbia-Sportswear.pdf, p. 2. Accessed 8 March 2021. </t>
  </si>
  <si>
    <t xml:space="preserve">(1) *Columbia Sportswear (December 2019), "Transparency in Supply Chain Statement," https://cscworkday.blob.core.windows.net/hrforms/Recruiting/Career_Site/Supply_Chain/Transparency_in_Supply_Chain_Statement.pdf, p. 4.
*Columbia Sportswear, "2021 Additional Disclosure," https://knowthechain.org/wp-content/uploads/2021-03-KnowTheChain-2020_Disclosure_Columbia-Sportswear.pdf, p. 2. Accessed 8 March 2021. </t>
  </si>
  <si>
    <t>(1) *Columbia Sportswear, "2021 Additional Disclosure," https://knowthechain.org/wp-content/uploads/2021-03-KnowTheChain-2020_Disclosure_Columbia-Sportswear.pdf, p. 2. Accessed 8 March 2021. 
*Columbia Sportswear (December 2019), "Transparency in Supply Chain Statement," https://cscworkday.blob.core.windows.net/hrforms/Recruiting/Career_Site/Supply_Chain/Transparency_in_Supply_Chain_Statement.pdf, p. 4. 
(2) Columbia Sportswear , "Standards of Manufacturing Practices
(SMP) Vendor Compliance Manual," https://cscworkday.blob.core.windows.net/hrforms/Recruiting/Career_Site/Standards_Policies_Manuals/CSC_Vendor_Social_Responsibility_Manual.pdf, p. 14.
(4) and (5) Columbia Sportswear (December 2019), "Transparency in Supply Chain Statement," https://cscworkday.blob.core.windows.net/hrforms/Recruiting/Career_Site/Supply_Chain/Transparency_in_Supply_Chain_Statement.pdf, p. 4. 
(5) Columbia Sportswear, "2019 Corporate Responsibility Report," https://d1io3yog0oux5.cloudfront.net/_3a2417f498203cdc124e069cc9b88c7a/columbia/db/718/5691/pdf/2019_COLM_Corp_Resp_Report.pdf," p. 41. Accessed 19 October 2020.</t>
  </si>
  <si>
    <t>(1) [Fast Retailing states that it has engaged with multiple organizations on training workshops for employees relating to labor rights in its supply chains. It states that this has included engagements with the Global Alliance for Sustainable Supply Chain, which it describes as "a Non-Governmental Organization (NGO) in Japan that promotes initiatives on business-related human rights", the Fair Labor Association, the International Organization for Migration (IOM) and Shift. [see also 1.4] It does not disclose details how it engaged on the topic of forced labor.]
It also states that it is working with the IOM to map and screen “local NGOs which can support foreign migrant workers while employed at [its] partner factories, or when they return to their home countries, in cases where a concern is raised via [its] anonymous hotline that requires specialist expertise.” 
The FLA reports that Fast Retailing has “supported with the FLA’s and American Apparel &amp; Footwear Association’s (AAFA) engagement with the Cambodian government to voice concerns for civil society and workers’ rights.” 
Uyghur forced labor: see (2)
(2) The company is an accredited company of the Fair Labor Association, a multi-stakeholder initiative focused on improving labor conditions. 
It states that it is a member of Better Work [the Better Work website lists the company as a Better Work partner.] 
[It states that it is a member of the Sustainable Apparel Coalition.] 
It does not disclose active engagement on forced labor in relation to these initiatives. 
Uyghur forced labor: The company does not disclose how it works with relevant groups to prevent and remediate Uyghur forced labor, such as exiled Uyghur groups or the Coalition to End Uyghur Forced Labor.</t>
  </si>
  <si>
    <t xml:space="preserve">Foot Locker states that depending on the size of the factory, its audits generally take place over one to three working days. 
(1) The company states that it "reserves the right to make periodic, unannounced inspections" of its private label suppliers to verify compliance with its Global Sourcing Guidelines "and other requirements."  While the company reserves the right it is unclear whether unannounced visits have been undertaken in practice. 
(2) Foot Locker states that audits include a review of policies and procedures relevant to "labor recruitment, working hours, wage calculation and payment, worker grievance and harassment management, overall workers’ health, safety, and security management."
(3) The company states audits  include confidential worker interviews. However, there is no indication that interviews are undertaken off-site. 
(4) The company states that audits include a walk-through of the factory including dormitories where applicable. 
(5) Not disclosed. </t>
  </si>
  <si>
    <r>
      <t>(1) Not disclosed. Gap reports that it engages with "local NGOs and trade unions in the countries from which we source" but does not provide detail on whether it has engaged with any such organizations on forced labor.
The company states that in Jordan, it has "partnered with Better Work and the World Bank to help provide employment opportunities in the garment sector to Syrian refugees." It does not disclose further information on whether this addresses forced labor issues, nor details on its activities.</t>
    </r>
    <r>
      <rPr>
        <sz val="11"/>
        <color rgb="FFFF0000"/>
        <rFont val="Calibri"/>
        <family val="2"/>
        <scheme val="minor"/>
      </rPr>
      <t xml:space="preserve">
</t>
    </r>
    <r>
      <rPr>
        <sz val="11"/>
        <rFont val="Calibri"/>
        <family val="2"/>
        <scheme val="minor"/>
      </rPr>
      <t xml:space="preserve">Uyghur forced labor: In relation to </t>
    </r>
    <r>
      <rPr>
        <b/>
        <sz val="11"/>
        <rFont val="Calibri"/>
        <family val="2"/>
        <scheme val="minor"/>
      </rPr>
      <t>Xinjiang</t>
    </r>
    <r>
      <rPr>
        <sz val="11"/>
        <rFont val="Calibri"/>
        <family val="2"/>
        <scheme val="minor"/>
      </rPr>
      <t xml:space="preserve"> the company states that it is "actively engaging with industry trade groups, expert stakeholders, and other partners" but does not disclose detail on its engagements with expert stakeholders. The company does not disclose details (nor engaging with groups such as exiled Uyghur groups or the Coalition to End Uyghur Forced Labor).
(2) The company discloses that it is in partnership with ILO's</t>
    </r>
    <r>
      <rPr>
        <b/>
        <sz val="11"/>
        <rFont val="Calibri"/>
        <family val="2"/>
        <scheme val="minor"/>
      </rPr>
      <t xml:space="preserve"> Better Work</t>
    </r>
    <r>
      <rPr>
        <sz val="11"/>
        <rFont val="Calibri"/>
        <family val="2"/>
        <scheme val="minor"/>
      </rPr>
      <t xml:space="preserve"> in "countries where it operates": a collaboration between ILO, IFC, companies, factories, and national stakeholders (unions, governments, etc) to improve working conditions. 
The company discloses that it is signatory to the Social &amp; Labor Convergence Program, a "collaboration among apparel and footwear brands, retailers, industry groups and civil society organizations." 
However, it does not disclose active engagement on forced labor with either initiative.
[The company also notes that it has signed the AAFA Social Responsibility Committee to "receive and to contribute information regarding... human rights risks in the supply chain." Further detail is not disclosed on how the company engages with industry on forced labor specifically as part of this committee. It reports that it has signed the AAFA/FLA commitment to responsible recruitment.]</t>
    </r>
  </si>
  <si>
    <r>
      <t xml:space="preserve">(1) The company's supplier code states in relation to fees in the host country: "pay all fees and costs payable to the host government for the documentation of Foreign Contact Worker’s employment in the host country, including any levies, fees for work permit, and fees for renewing work documents." It states that the facility must not make wage deductions for these fees or charge the fees to workers. It also states that the "facility or the recruitment agency shall not collect from Foreign Contract Workers a deposit or bond or withhold part of Foreign Contract Workers’ earnings at any point of their employment."
It also states: "facility shall pay all fees and costs payable to the Foreign Contract Workers’ home government for the documentation of their deployment to the host country, including recruitment agency fees, visa fees, medical checks, and any costs that are not the legal responsibility of the worker."
The code also provides that facilities must pay for workers' airfare and transportation costs. 
In addition, the code states that supplier facilities must "not accept any reimbursements, kickbacks or other amounts from the recruitment agency or other person involved in the recruiting process."
Gap has also joined the AAFA and FLA's Commitment to Responsible Recruitment, which includes that no workers pay for a job. 
(2) </t>
    </r>
    <r>
      <rPr>
        <u/>
        <sz val="11"/>
        <rFont val="Calibri"/>
        <family val="2"/>
        <scheme val="minor"/>
      </rPr>
      <t>Prevention</t>
    </r>
    <r>
      <rPr>
        <sz val="11"/>
        <rFont val="Calibri"/>
        <family val="2"/>
        <scheme val="minor"/>
      </rPr>
      <t xml:space="preserve">: The company reports that it is seeking to understand where foreign contract workers are employed in its supply chains and has conducted risk assessments at second-tier suppliers in South Korea, Taiwan, and Turkey as a result. It states that as such it has expanded its foreign contract worker requirements to second-tier suppliers in Taiwan, including that workers are not charged recruitment fees. No further detail is disclosed.
</t>
    </r>
    <r>
      <rPr>
        <u/>
        <sz val="11"/>
        <rFont val="Calibri"/>
        <family val="2"/>
        <scheme val="minor"/>
      </rPr>
      <t>Remediation</t>
    </r>
    <r>
      <rPr>
        <sz val="11"/>
        <rFont val="Calibri"/>
        <family val="2"/>
        <scheme val="minor"/>
      </rPr>
      <t xml:space="preserve">: Gap states that its teams "conduct outreach to workers employed as FCWs to get a better understanding of the cost incurred by them to attain employment." It states that this helps it to ascertain the amount in fees that must be repaid to workers. 
The company states that in 2019 "our assessments revealed in one facility that we work with, a handful of workers that had contracts that required repayment of training fees which made it financially difficult for the workers to end their employment". The company lists other findings and subsequently states that "these issues have been remediated by the factories or in some case the factory no longer manufacture our product." It does not provide further detail, such as the amount of fees paid/reimbursed, nor whether the training fees or other recruitment fees had been reimbursed to workers. </t>
    </r>
  </si>
  <si>
    <t>(1) The company's vendor code states "facility shall ensure that Orientation Training is provided for all foreign contract workers (where possible, Orientation Training is provided in the home country prior to departure)." It states the training must be in a language understood by the worker and include "Employment terms and conditions; Living conditions in the host country; Dormitory rules; Workplace conditions; Rights and responsibilities; and Required job skills." It states that workers contracts must be provided to each worker with standards consistent with the vendor code, and outlines the terms and conditions that contracts must include.
(2) The code states that suppliers must "allow the worker full control over his or her identity papers, passports or similar documentation and shall provide the worker with a locked and secure storage space in which to keep this documentation." No details on implementation are disclosed.
[The company discloses year-on-year compliance rates with the provisions of its code, including whether there are restrictions on voluntary ending employment, but does not  provide information on document/passport retention specifically.]
(3) Not disclosed. Gaps' Foreign Contract Worker Requirements, an addendum to its supplier code, state that "the supplier must pay the same minimum wage to foreign contract workers in the same job
category as local workers," but does not disclose evidence of implementation.</t>
  </si>
  <si>
    <r>
      <t xml:space="preserve">(1) Gap's code requires that a "COVC poster is posted in at least one conspicuous location in the facility that is regularly accessible to workers and is written in the predominant language(s) of the workers."
(2) Gap discloses its </t>
    </r>
    <r>
      <rPr>
        <b/>
        <sz val="11"/>
        <rFont val="Calibri"/>
        <family val="2"/>
        <scheme val="minor"/>
      </rPr>
      <t>Workplace Cooperation Program (WCP)</t>
    </r>
    <r>
      <rPr>
        <sz val="11"/>
        <rFont val="Calibri"/>
        <family val="2"/>
        <scheme val="minor"/>
      </rPr>
      <t xml:space="preserve">, which "facilitates </t>
    </r>
    <r>
      <rPr>
        <b/>
        <sz val="11"/>
        <rFont val="Calibri"/>
        <family val="2"/>
        <scheme val="minor"/>
      </rPr>
      <t>dialogue</t>
    </r>
    <r>
      <rPr>
        <sz val="11"/>
        <rFont val="Calibri"/>
        <family val="2"/>
        <scheme val="minor"/>
      </rPr>
      <t xml:space="preserve"> between workers and management to address </t>
    </r>
    <r>
      <rPr>
        <b/>
        <sz val="11"/>
        <rFont val="Calibri"/>
        <family val="2"/>
        <scheme val="minor"/>
      </rPr>
      <t>workplace issues</t>
    </r>
    <r>
      <rPr>
        <sz val="11"/>
        <rFont val="Calibri"/>
        <family val="2"/>
        <scheme val="minor"/>
      </rPr>
      <t xml:space="preserve">, from </t>
    </r>
    <r>
      <rPr>
        <b/>
        <sz val="11"/>
        <rFont val="Calibri"/>
        <family val="2"/>
        <scheme val="minor"/>
      </rPr>
      <t>overtime</t>
    </r>
    <r>
      <rPr>
        <sz val="11"/>
        <rFont val="Calibri"/>
        <family val="2"/>
        <scheme val="minor"/>
      </rPr>
      <t xml:space="preserve"> and worker well-being, to washroom sanitation and better-quality food in the canteen." It states that the training program works with "</t>
    </r>
    <r>
      <rPr>
        <b/>
        <sz val="11"/>
        <rFont val="Calibri"/>
        <family val="2"/>
        <scheme val="minor"/>
      </rPr>
      <t>elected bipartite committees</t>
    </r>
    <r>
      <rPr>
        <sz val="11"/>
        <rFont val="Calibri"/>
        <family val="2"/>
        <scheme val="minor"/>
      </rPr>
      <t xml:space="preserve">, comprising both workers and management representatives who collaborate to build good industrial relations." It discloses that the program is designed to address the issue of workers not feeling comfortable raising grievances, and as such develops the skills of committee members to guide effective meetings.
It states that the program has reached 182 facilities in 11 countries since it began in 2016. 
[The company also discloses a Workforce Engagement Program, developed in partnership with Verité, which it states opens communication channels for workers to share feedback with management. It discloses that this consisted of worker surveys and focus group discussions with 80 facilities and has now been transitioned to technology-based grievance mechanisms. See 5.3.]
[In addition, Gap discloses its P.A.C.E program on empowering women, which it states focuses on foundational life skills, technical training and support. In particular it states that in Bangladesh, Gap and the IOM have signed an agreement to implement P.A.C.E. modules for migrant workers in refugee sites. It is not clear that this program has any focus on labor rights.]
(3) The company reports that its analysis of data ot its Workplace Cooperation Program shows "that once functioning bipartite committees are in place, workers feel more </t>
    </r>
    <r>
      <rPr>
        <b/>
        <sz val="11"/>
        <rFont val="Calibri"/>
        <family val="2"/>
        <scheme val="minor"/>
      </rPr>
      <t>empowered to raise concerns</t>
    </r>
    <r>
      <rPr>
        <sz val="11"/>
        <rFont val="Calibri"/>
        <family val="2"/>
        <scheme val="minor"/>
      </rPr>
      <t xml:space="preserve">, and that these concerns are more </t>
    </r>
    <r>
      <rPr>
        <b/>
        <sz val="11"/>
        <rFont val="Calibri"/>
        <family val="2"/>
        <scheme val="minor"/>
      </rPr>
      <t>quickly addressed</t>
    </r>
    <r>
      <rPr>
        <sz val="11"/>
        <rFont val="Calibri"/>
        <family val="2"/>
        <scheme val="minor"/>
      </rPr>
      <t xml:space="preserve">." In addition, it discloses that in 2019 "researchers from York University and Better Work conducted an evaluation of the program, revealing that the training has translated into workplace improvements in three areas: communication and cooperative work relationships, </t>
    </r>
    <r>
      <rPr>
        <b/>
        <sz val="11"/>
        <rFont val="Calibri"/>
        <family val="2"/>
        <scheme val="minor"/>
      </rPr>
      <t>enhanced ability for workers and managers to address workplace concerns</t>
    </r>
    <r>
      <rPr>
        <sz val="11"/>
        <rFont val="Calibri"/>
        <family val="2"/>
        <scheme val="minor"/>
      </rPr>
      <t>, and a better business case for workplace cooperation." It also states that workers reported feeling safer and that they were being listened to. 
Gap also discloses that 8,323 grievances were raised by workers via the Workplace Cooperation Program in 2018-2019, and reports that 88% of these grievances were resolved within the same quarter. 
(4) See (2) - the company's program has taken place in 11 countries.
[The company discloses its Workplace Engagement Program (see (2)) which does not appear to address engagement with workers on their labor rights. See 5.3. 
The company also discloses conducting on-site worker interviews as part of its efforts to expand its foreign contract worker program to second-tier suppliers in Taiwan. However it is not clear how this involved education for workers on labor rights topics.]</t>
    </r>
  </si>
  <si>
    <t>(1) The company discloses that suppliers' workers can submit grievances to their facility management through "worker surveys, interviews and messaging applications." This is part of the company's Workforce Engagement Program. It also requires suppliers to have a grievance mechanism in place for workers. 
Gap also discloses that workers can raise grievances via its Workplace Cooperation Program which is in place at 182 facilities. It states that it assesses grievances raised via the program.
The company states that it is "responsive to third parties that raise grievances with us via any of our communication channels." However, it is not clear that a mechanism is available for external stakeholders to report grievances related to the code of vendor conduct. 
[The company discloses a Code of Business Conduct hotline which is publicly available and which it states may be used by suppliers' workers, but this does not appear to cover issues related to forced labor or labor rights violations in its supply chains.]
(2) Gap states that its field team "trains factory workers and managers on establishing and using grievance mechanisms."
(3) Gap reports that its Workplace Cooperation Program facilitates elected bi-partite committees which include both workers and management in order to recognize that "workers in many facilities do not feel comfortable voicing their grievances in the presence of upper-level management" and that "a role of these bi-partite committees is to set up effective channels of communication where grievances."
It does not disclose further details, nor how it ensures supply chain workers outside of the program are involved in the design of grievance mechanisms. 
(4) Gap discloses that 8,323 grievances were raised by workers via the Workplace Cooperation Program (a program which "facilitates dialogue between workers and management to address workplace issues)  in 2018-2019, and reports that 88% of these grievances were resolved within the same quarter. The company reports that as of 2020, 22,800 grievances were raised and 92% have been resolved. 
(5) Not disclosed.</t>
  </si>
  <si>
    <t>(1) Gap discloses that when a serious issue or allegation regarding workers' rights is found, including via grievance mechanisms or external stakeholders, the issue is "generally reviewed within 3 business days." It states that the local supplier sustainability team will assess who should conduct further investigations. It states the facility in question will be required to immediately stop "all actions related to the alleged violation." 
The company states that it may take one week to process the issues in question depending on the complexity of the issue. It states that all relevant parties will be notified of the immediate next steps and that its supplier sustainability team will work with the complainant, the factory, local stakeholder groups, and other brands working with the facility and conduct a root cause analysis. Gap discloses that if the issue requires corrective action plans, the parties will be informed of the investigation results and the corrective action plans that are developed. It states it "considers the grievance or complaint resolved when the issue has been resolved and Gap Inc. has determined...that the appropriate remedy has been provided."</t>
  </si>
  <si>
    <t xml:space="preserve">(2) Not disclosed. Gap discloses that it is deeply concerned by the allegations and is conducting additional due diligence to investigate. Gap states that it has initiated a dialogue with some of its key partners including CARE, ILO Better Work, and Verité to discuss how it can address the issues in its global supply chains. It states that it has been increasing the number of supplier factories assessed by ILO's Better Work program and that it conducts assessments of its apparel suppliers on a regular basis, including on their social performance. It states that it has a Workplace Cooperation Program and a Workforce Engagement Program to address issues in its supply chains. 
In addition, Gap states that its supplier sustainability team worked with its suppliers in India in 2018 to assist in the implementation of policies on "Prevention of Sexual Harassment" and create an internal complaints committee. 
However, it does not disclose engaging with affected stakeholders in the case of the allegation. 
(3) Not disclosed. 
(4) Not disclosed. </t>
  </si>
  <si>
    <t>Hanesbrands states that it has "worked for many years to audit suppliers to ensure that slavery and human trafficking are not taking place in its supply chain" and has signed the AAFA/FLA Commitment to Responsible Recruitment. It is also an accredited company of the Fair Labor Association, and as such is required to establish standards that meet the FLA Workplace Code of Conduct, which includes the prohibition of forced labor.</t>
  </si>
  <si>
    <t>(1) Hanesbrands states that it regularly conducts training on its supplier code of conduct for its compliance and sourcing staff and that it trains all of its staff on its internal code of conduct, stating that an understanding of the issues addressed in these codes is “critical to mitigating risks associated with such critical issues as forced labor, slavery, human trafficking and child labor.” The FLA also reports that CSR staff “regularly attend training sessions provided by the American Apparel &amp; Footwear Association (AAFA), Bureau Veritas, ELEVATE, and Textile Exchange and have participated in multiple trainings on modern slavery and forced labor.” It states that incorporates its trainings into its programs, including a member of the CSR team’s attendance of an FLA training on supply chain mapping that led to the development of a mapping of the company’s upstream supply chains with a focus on forced labor risks. It also states that the company trains relevant staff on responsible sourcing practices including its responsible sourcing policy, sourcing practices, lead times, quality, costing, the supplier code, scorecards, zero tolerance violations, restricted sourcing countries and remediation.
(2) The FLA reports that Hanesbrands has programs in place to train workers and management at contract factories as well as at its own operations. It reports that “strategic contract suppliers receive training during annual supplier summits; topics include the HbI monitoring program, the [Global Standards for Suppliers] audit tool, the GSS scorecard, remediation, and other relevant labor topics”. However it does not disclose the percentage of first-tier suppliers trained.
(3) Not disclosed.</t>
  </si>
  <si>
    <r>
      <t xml:space="preserve">(1) Not disclosed. It states that it routinely works with the Worker Rights Consortium. It also states that it is a member of the Maquiladora Solidarity Network, a “multi-stakeholder organization of brands and civil society organizations that work together on systemic labor issues in Mexico, Central America, and South America.” 
It does not disclose how it engages with these or other local stakeholders on forced labor topics.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The company is an accredited company of the </t>
    </r>
    <r>
      <rPr>
        <b/>
        <sz val="11"/>
        <rFont val="Calibri"/>
        <family val="2"/>
        <scheme val="minor"/>
      </rPr>
      <t>Fair Labor Association</t>
    </r>
    <r>
      <rPr>
        <sz val="11"/>
        <rFont val="Calibri"/>
        <family val="2"/>
        <scheme val="minor"/>
      </rPr>
      <t xml:space="preserve">, a multi-stakeholder initiative focused on improving labor conditions, whose members include colleges and universities, civil society organizations, as well as participating companies, and participating suppliers. However, the initiative does not specifically focus on forced labor. 
The company is also a partner of </t>
    </r>
    <r>
      <rPr>
        <b/>
        <sz val="11"/>
        <rFont val="Calibri"/>
        <family val="2"/>
        <scheme val="minor"/>
      </rPr>
      <t xml:space="preserve">Better Work </t>
    </r>
    <r>
      <rPr>
        <sz val="11"/>
        <rFont val="Calibri"/>
        <family val="2"/>
        <scheme val="minor"/>
      </rPr>
      <t>[Haiti], a collaboration between ILO, IFC, companies, factories, and national stakeholders (unions, governments, etc) to improve working conditions. 
It states that it is a member of Cotton LEADSTM “which advocates for responsible raw material production“. It has also signed the e AAFA/FLA Commitment to Responsible Recruitment.
However, it does not disclose active engagement on addressing forced labor risks with any of the initiatives.</t>
    </r>
  </si>
  <si>
    <t>(1) Hanesbrands states in its human rights policy that it is a signatory to the AAFA/FLA Commitment to Responsible Sourcing and as a result requires workers in its supply chains “[w]ill be informed of the basic terms of their employment before leaving home and will be furnished with written contracts. applies to third-party suppliers.” It does not demonstrate active implementation of this policy such as through providing or requiring pre-departure training or post-arrival orientation for suppliers' workers. 
(2) Its Human Rights Policy also states that supply chain workers “[w]ill have access to their travel and identification documents and enjoy freedom of movement.” The FLA also reports that the company has created guidance documents for auditors to assess risks faced by migrant workers “including recruitment fees, document retention, and dormitory conditions” and states that it “continues to encourage facilities to participate in the FLA’s forced labor trainings.”
The company does not disclose further information on how this policy is implemented. 
(3) Not disclosed.</t>
  </si>
  <si>
    <t>The company states that it believes a commitment to respecting human rights and ensuring due diligence must be systematic and ongoing. It states that it believes its responsibility extends throughout its supply chains, and that forced labor risks are most prominent in its supply chains and also in its business. H&amp;M states that it publicly commits to respecting human rights in accordance with the UNGPs on Business and Human Rights through its Human Rights Policy, which includes modern slavery.</t>
  </si>
  <si>
    <t>(1) H&amp;M discloses that it is a founder of the Better Cotton Initiative. It also states that it prohibits cotton sourcing from Uzbekistan, Turkmenistan, and Syria. The company discloses a goal for sourcing 100% of cotton which is certified organic, recycled, or Better Cotton by 2020. It states that as of 2019, this percentage was 97%. The percentage which is Better Cotton is 80%. 
The company does not provide further information on how it addresses forced labor risks in raw material sourcing, such as its efforts for other commodities (e.g., cashmere, silk, or wool). 
Uyghur forced labor: H&amp;M states that "up until now, our suppliers have sourced cotton from farms connected to BCI in the [XUAR] region." It states that BCI has now suspended licensing of cotton from the Xinjiang Uyghur Autonomous Region (XUAR) and that "this means that for our production, the suppliers we work with will not source BCI cotton from XUAR." It states it will continue to work with industry to strengthen the traceability of cotton. 
(2) H&amp;M discloses that it has a Supplier Relationship Management system which helps it to evaluate and reward responsible suppliers. It states that through this system, the company ensures that suppliers receive production plans well in advance and that for the best performing suppliers it plans "order capacity for as long as 3-5 years ahead."
The company also states that it "ring-fence[s]" the labor cost in its negotiation process such that the labor pricing is fixed and is not subject to negotiation "meaning the garment workers' wages are never negatively affected by price negotiations." 
The company is a member of ACT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(3) H&amp;M notes that its SIPP programme [the company's assessment program for labor conditions at suppliers] "strengthens the links between results and supplier incentivisation." The company states that rewards for suppliers who "set ambitious goals and maintain performance" include more orders, training opportunities, and long-term contracts. However, it does not provide evidence of implementation, such as the percentage of companies that received longer contracts or more business due to stronger labor practices. 
(4) The company reports that the "global average length" of its relationship with a supplier is 6 years, and some have been doing business with the company for more than 25 years. It further discloses that its payment times are 30 days (including during the Covid pandemic).</t>
  </si>
  <si>
    <r>
      <t>(1) Not disclosed. The company's migrant worker guidelines state that suppliers may "recruit migrant workers either directly or through public or private labor recruitment agencies." It is not clear that it prohibits the use of employment agencies or that direct employment is required.
(2) H&amp;M's migrant worker guid</t>
    </r>
    <r>
      <rPr>
        <sz val="11"/>
        <color theme="1"/>
        <rFont val="Calibri"/>
        <family val="2"/>
        <scheme val="minor"/>
      </rPr>
      <t>elines, which are an "addendum to the Sustainability Commitment to  clarify requirements and expectations on our Business Partners"</t>
    </r>
    <r>
      <rPr>
        <sz val="11"/>
        <rFont val="Calibri"/>
        <family val="2"/>
        <scheme val="minor"/>
      </rPr>
      <t xml:space="preserve"> sets out steps that "the employer" should take before entering into a contract with a labor agency. It states that "the minimum contents of the contract between the employer and the labour agency" include the prohibition of forced labor and "all forms of exploitation, deception and coercion in the recruitment, hiring and management of migrant workers"; detailed list of fees and costs covered by the employer and labor agency; that recruitment fees will not be paid by workers; sanctions of human rights related non-compliances; and information on any sub-contractor or sub-agents used. 
This does not appear to include all ILO core labor standards. 
(3) The company's migrant worker guidelines require that "the employer" must require information on the "licensing, accreditation or registration information for any sub-contractor or sub-agent used by the labour agency" as part of contracts with labor agencies. It also states that the employer must maintain "copies of the contracts signed between the labor recruiter and its sub-contractors and sub-agent." However information on the recruitment agencies used by suppliers is not disclosed. </t>
    </r>
  </si>
  <si>
    <r>
      <t xml:space="preserve">(1) Not disclosed. Hermès states that over 70% of its products are made in-house. It states that “61% of objects made in Hermès exclusive and internal workshops, and 80% in France, [and that it] relies on a network of suppliers based mainly in Europe, where labour practices are stricter than in other environments." It states that of its top 50 direct suppliers, 52% are in France, 42% are in other countries in Europe and 7% “are made in more distant countries, mainly raw materials (e.g.exotic leathers), where [its] control and monitoring is extremely strong.” It states that once it buys the raw materials, its textile division “takes over all processing tasks: weaving, printing, finishing, fabrication.” It discloses some supplier names stating that: “[i]n 2019, the Textile division conducted audits on Tissages Perrin (woven silk and cashmere), Bratac (silk producer), Filatura Di Trivero (cashmere yarn) and TSJ (finisher).” It does not disclose a comprehensive list of the names and addresses of suppliers (nor a full list of sourcing countries).
</t>
    </r>
    <r>
      <rPr>
        <b/>
        <sz val="11"/>
        <rFont val="Calibri"/>
        <family val="2"/>
        <scheme val="minor"/>
      </rPr>
      <t>Uyghur forced labor</t>
    </r>
    <r>
      <rPr>
        <sz val="11"/>
        <rFont val="Calibri"/>
        <family val="2"/>
        <scheme val="minor"/>
      </rPr>
      <t xml:space="preserve">: The company does not disclose whether it sources from the Xinjiang Uyghur Autonomous Region.
(2) Not disclosed. Hermès does not refer to any intermediary suppliers for the material supply chain. For leather, this is due to it being directly going from tanneries to its (in-house) manufacturing operations.
Hermes states that it “regularly assess the situation of suppliers and subcontractors with which [it] ha[s] a trading relationship, but also to assess the situation of tier 2 suppliers and subcontractors, in order to gain an ever-stronger understanding of the supply chains,” but provides no further detail on the types of suppliers and supplier countries.
</t>
    </r>
    <r>
      <rPr>
        <b/>
        <sz val="11"/>
        <rFont val="Calibri"/>
        <family val="2"/>
        <scheme val="minor"/>
      </rPr>
      <t>Uyghur forced labor</t>
    </r>
    <r>
      <rPr>
        <sz val="11"/>
        <rFont val="Calibri"/>
        <family val="2"/>
        <scheme val="minor"/>
      </rPr>
      <t xml:space="preserve">: The company also does not disclose whether its suppliers source from the Xinjiang Uyghur Autonomous Region.
(3) Not disclosed. The company does not disclose a full list of sourcing countries for several commodities.
[Disclosure of limited number of sourcing countries/continents:
For </t>
    </r>
    <r>
      <rPr>
        <b/>
        <sz val="11"/>
        <rFont val="Calibri"/>
        <family val="2"/>
        <scheme val="minor"/>
      </rPr>
      <t xml:space="preserve">calve skins </t>
    </r>
    <r>
      <rPr>
        <sz val="11"/>
        <rFont val="Calibri"/>
        <family val="2"/>
        <scheme val="minor"/>
      </rPr>
      <t>specifically it discloses that they come from abattoirs within France.
"</t>
    </r>
    <r>
      <rPr>
        <b/>
        <sz val="11"/>
        <rFont val="Calibri"/>
        <family val="2"/>
        <scheme val="minor"/>
      </rPr>
      <t>Exotic skins"</t>
    </r>
    <r>
      <rPr>
        <sz val="11"/>
        <rFont val="Calibri"/>
        <family val="2"/>
        <scheme val="minor"/>
      </rPr>
      <t xml:space="preserve">: The company discloses that most of these skins farms located in the United States, Africa, and Australia. It does not provide a more detailed list of sourcing countries, however.
</t>
    </r>
    <r>
      <rPr>
        <b/>
        <sz val="11"/>
        <rFont val="Calibri"/>
        <family val="2"/>
        <scheme val="minor"/>
      </rPr>
      <t>Silk</t>
    </r>
    <r>
      <rPr>
        <sz val="11"/>
        <rFont val="Calibri"/>
        <family val="2"/>
        <scheme val="minor"/>
      </rPr>
      <t xml:space="preserve">: Hermès discloses that its silk originates from a small number of suppliers in Parana, Brazil. It does not disclose further sourcing countries of this material.
It states that it sources cashmere from “Upper Asia.”]
</t>
    </r>
    <r>
      <rPr>
        <b/>
        <sz val="11"/>
        <rFont val="Calibri"/>
        <family val="2"/>
        <scheme val="minor"/>
      </rPr>
      <t>Uyghur forced labor</t>
    </r>
    <r>
      <rPr>
        <sz val="11"/>
        <rFont val="Calibri"/>
        <family val="2"/>
        <scheme val="minor"/>
      </rPr>
      <t>: The company also does not disclose whether its raw materials originate from the Xinjiang Uyghur Autonomous Region. 
(4) Not disclosed. Hermes discloses an that its leather and silk division have since 2008 entertained partnerships with socially supported organisations in France (EA's (adapted enterprises) and ESAT's (organisations that help disabled persons back into work), both for direct and indirect purchases. It does not provide information on the share such persons with disabilities make up of its suppliers' workforce and it does not provide further, more widespread worker characteristics.</t>
    </r>
  </si>
  <si>
    <r>
      <t xml:space="preserve">(1) Hermès discloses its "duty of care process" which includes risk mapping by purchasing category and supplier activity, supplier analysis, self-assessment questionnaires, and third-party audits. The company notes that it initially sorts its suppliers by category and then assesses to which extent each category is exposed to risk, such as "breach of human rights" and later also discussed risks related to "fundamental freedoms." Suppliers in any at risk categories are asked to fill out a self-assessment questionnaire, and suppliers with high risk results are required to undergo an audit. It states that this process is “aimed at identifying and assessing the risks generated by the activities of suppliers and subcontractors, and more generally by all of the supply chains.”
It also states that it assesses its supply chains “regularly to evaluate forced labour risk and, if a risk is identified, [it] take[s] appropriate steps to address it,” but provides no further details on how this is undertaken.
It also states that it uses EcoVadis to assess individual suppliers’ risks including those relating to social and human rights, ethics and responsible sourcing. It states that “[i]n 2020, major work was done to detail the supply chain mapping” and that “[t]he risk of forced labor is a crucial point of attention that Hermès does not tolerate.”
However it does not disclose details as to how it assesses forced labor risks (beyond supplier audits - see theme 6).
(2) Not disclosed. It recognizes risks of “serious violations of human rights, fundamental freedoms, and the health and safety of persons.” However it does not disclose forced labor risks specifically in different tiers of its supply chains.
</t>
    </r>
    <r>
      <rPr>
        <b/>
        <sz val="11"/>
        <rFont val="Calibri"/>
        <family val="2"/>
        <scheme val="minor"/>
      </rPr>
      <t>Uyghur forced labor</t>
    </r>
    <r>
      <rPr>
        <sz val="11"/>
        <rFont val="Calibri"/>
        <family val="2"/>
        <scheme val="minor"/>
      </rPr>
      <t>: The company does not disclose whether it identified risks of Uyghur forced labor in its supply chains.</t>
    </r>
  </si>
  <si>
    <r>
      <t xml:space="preserve">(1) Hugo Boss states that it has participated in an initiative in </t>
    </r>
    <r>
      <rPr>
        <b/>
        <sz val="11"/>
        <color theme="1"/>
        <rFont val="Calibri"/>
        <family val="2"/>
        <scheme val="minor"/>
      </rPr>
      <t>Tamil Nadu</t>
    </r>
    <r>
      <rPr>
        <sz val="11"/>
        <color theme="1"/>
        <rFont val="Calibri"/>
        <family val="2"/>
        <scheme val="minor"/>
      </rPr>
      <t xml:space="preserve"> since 2017 “to improve social standards at spinning mills and textile factories in the southern India region, with a special focus on improving women’s rights” and states that it </t>
    </r>
    <r>
      <rPr>
        <b/>
        <sz val="11"/>
        <color theme="1"/>
        <rFont val="Calibri"/>
        <family val="2"/>
        <scheme val="minor"/>
      </rPr>
      <t xml:space="preserve">works with local NGOs </t>
    </r>
    <r>
      <rPr>
        <sz val="11"/>
        <color theme="1"/>
        <rFont val="Calibri"/>
        <family val="2"/>
        <scheme val="minor"/>
      </rPr>
      <t xml:space="preserve">to train employees and managers on workers’ rights and complaint mechanisms. </t>
    </r>
    <r>
      <rPr>
        <sz val="11"/>
        <rFont val="Calibri"/>
        <family val="2"/>
        <scheme val="minor"/>
      </rPr>
      <t>[also see 5.1(2)].</t>
    </r>
    <r>
      <rPr>
        <sz val="11"/>
        <color theme="1"/>
        <rFont val="Calibri"/>
        <family val="2"/>
        <scheme val="minor"/>
      </rPr>
      <t xml:space="preserve"> The company's FLA accreditation report specifies that this engagement focused on addressing issues around </t>
    </r>
    <r>
      <rPr>
        <b/>
        <sz val="11"/>
        <color theme="1"/>
        <rFont val="Calibri"/>
        <family val="2"/>
        <scheme val="minor"/>
      </rPr>
      <t>freedom of movement</t>
    </r>
    <r>
      <rPr>
        <sz val="11"/>
        <color theme="1"/>
        <rFont val="Calibri"/>
        <family val="2"/>
        <scheme val="minor"/>
      </rPr>
      <t xml:space="preserve">, and included meetings with local stakeholders, including local unions.
It does not report on further engagements with stakeholders in local sourcing markets which address forced labor specifically.
</t>
    </r>
    <r>
      <rPr>
        <b/>
        <sz val="11"/>
        <color theme="1"/>
        <rFont val="Calibri"/>
        <family val="2"/>
        <scheme val="minor"/>
      </rPr>
      <t>Uyghur forced labor</t>
    </r>
    <r>
      <rPr>
        <sz val="11"/>
        <color theme="1"/>
        <rFont val="Calibri"/>
        <family val="2"/>
        <scheme val="minor"/>
      </rPr>
      <t xml:space="preserve">: However, the company does not disclose how it works with relevant groups to prevent and remediate Uyghur forced labor, such as exiled Uyghur groups or the Coalition to End Uyghur Forced Labor.
(2) It states that it is a member of the </t>
    </r>
    <r>
      <rPr>
        <b/>
        <sz val="11"/>
        <color theme="1"/>
        <rFont val="Calibri"/>
        <family val="2"/>
        <scheme val="minor"/>
      </rPr>
      <t>Partnership for Sustainable Textiles</t>
    </r>
    <r>
      <rPr>
        <sz val="11"/>
        <color theme="1"/>
        <rFont val="Calibri"/>
        <family val="2"/>
        <scheme val="minor"/>
      </rPr>
      <t xml:space="preserve">, an industry initiative which “aims to improve the social, environmental, and economic conditions in global textiles production” and that it is working together with Action, Collaboration, Transformation as part of this project. It states that it actively participates in working groups including some on the topics of complaint mechanisms and purchasing practices. It states that in parallel with this work it is looking specifically at the compensation practices of its suppliers and states that it “regularly collects and analyzes wage data from its finished goods suppliers.” [also see 5.1.(2)]
The company discloses that it is an accredited company of the </t>
    </r>
    <r>
      <rPr>
        <b/>
        <sz val="11"/>
        <color theme="1"/>
        <rFont val="Calibri"/>
        <family val="2"/>
        <scheme val="minor"/>
      </rPr>
      <t>Fair Labor Association</t>
    </r>
    <r>
      <rPr>
        <sz val="11"/>
        <color theme="1"/>
        <rFont val="Calibri"/>
        <family val="2"/>
        <scheme val="minor"/>
      </rPr>
      <t>, a multi-stakeholder initiative focused on improving labor conditions, whose members include colleges and universities, civil society organizations, as well as accredited companies, and accredited suppliers. 
It states that it is a partner of the Social Compliance Program of the Consumer Goods Forum. 
However, it does not disclose active engagement on forced labor with any of the initiative.</t>
    </r>
  </si>
  <si>
    <r>
      <t xml:space="preserve">(1) The company uses cotton certified through the </t>
    </r>
    <r>
      <rPr>
        <b/>
        <sz val="11"/>
        <rFont val="Calibri"/>
        <family val="2"/>
        <scheme val="minor"/>
      </rPr>
      <t>Better Cotton Initiative</t>
    </r>
    <r>
      <rPr>
        <sz val="11"/>
        <rFont val="Calibri"/>
        <family val="2"/>
        <scheme val="minor"/>
      </rPr>
      <t xml:space="preserve">, an ISEAL full member, which requires farms to adhere to a set of Principles and Standards including the promotion of decent work according to the ILO core conventions. It also states that it uses </t>
    </r>
    <r>
      <rPr>
        <b/>
        <sz val="11"/>
        <rFont val="Calibri"/>
        <family val="2"/>
        <scheme val="minor"/>
      </rPr>
      <t xml:space="preserve">Yarn Ethically &amp; Sustainably Sourced (YESS) </t>
    </r>
    <r>
      <rPr>
        <sz val="11"/>
        <rFont val="Calibri"/>
        <family val="2"/>
        <scheme val="minor"/>
      </rPr>
      <t xml:space="preserve">which it explains, utilizes the OEDC risk-based due diligence approach to eradicate forced labor from cotton production and encourages the use of sustainably sourced cotton. 
However it does not disclose the percentage of cotton sourced through initiatives addressing forced labor risks or further detail on the steps it takes to address forced labor risks in raw material sourcing, such as in other high risk commodities. 
Uyghur forced labor: Hugo Boss states that it [w]ill not procure goods that originate directly from the </t>
    </r>
    <r>
      <rPr>
        <b/>
        <sz val="11"/>
        <rFont val="Calibri"/>
        <family val="2"/>
        <scheme val="minor"/>
      </rPr>
      <t>Xinjiang</t>
    </r>
    <r>
      <rPr>
        <sz val="11"/>
        <rFont val="Calibri"/>
        <family val="2"/>
        <scheme val="minor"/>
      </rPr>
      <t xml:space="preserve"> region.” It states that it has contacted all of its direct suppliers requesting evidence in relation to whether any materials they use or goods they produce have any connections with the region. It notes that "Effective starting October 2021, we are ensuring that our new collections will contain no cotton or other materials from the region of Xinjiang," but does not disclose progress towards these targets.
(2) The company is an accredited company of the </t>
    </r>
    <r>
      <rPr>
        <b/>
        <sz val="11"/>
        <rFont val="Calibri"/>
        <family val="2"/>
        <scheme val="minor"/>
      </rPr>
      <t>Fair Labor Association</t>
    </r>
    <r>
      <rPr>
        <sz val="11"/>
        <rFont val="Calibri"/>
        <family val="2"/>
        <scheme val="minor"/>
      </rPr>
      <t xml:space="preserve"> (FLA) and as such is required to work with suppliers to reduce negative impacts on working conditions, and to hold accountable relevant staff and any contracted agent/intermediary for the implementation of planning and purchasing practices that help avoid negative impacts on workers and working conditions. 
The FLA reports on Hugo Boss' purchasing practices as follows:
</t>
    </r>
    <r>
      <rPr>
        <u/>
        <sz val="11"/>
        <rFont val="Calibri"/>
        <family val="2"/>
        <scheme val="minor"/>
      </rPr>
      <t>FOB suppliers (suppliers of ready to wear garments)</t>
    </r>
    <r>
      <rPr>
        <sz val="11"/>
        <rFont val="Calibri"/>
        <family val="2"/>
        <scheme val="minor"/>
      </rPr>
      <t xml:space="preserve">: "If a supplier orders an excess of materials based on the agreed forecasts, Hugo Boss purchases back the materials so that the supplier does not bear the excess cost. For lead time and planning, FOB Suppliers develop and provide to Hugo Boss the Critical Path Schedule that outlines all the steps towards from development, purchase order placement, and shipment date. General planning is done a year in advance of the purchase order placement, while the Critical Path Schedule is done 6 months in advance."
</t>
    </r>
    <r>
      <rPr>
        <u/>
        <sz val="11"/>
        <rFont val="Calibri"/>
        <family val="2"/>
        <scheme val="minor"/>
      </rPr>
      <t>[CMT Suppliers (CMT) Suppliers</t>
    </r>
    <r>
      <rPr>
        <sz val="11"/>
        <rFont val="Calibri"/>
        <family val="2"/>
        <scheme val="minor"/>
      </rPr>
      <t xml:space="preserve">: "For purchase order placement, orders are placed on a </t>
    </r>
    <r>
      <rPr>
        <i/>
        <sz val="11"/>
        <rFont val="Calibri"/>
        <family val="2"/>
        <scheme val="minor"/>
      </rPr>
      <t>weekly</t>
    </r>
    <r>
      <rPr>
        <sz val="11"/>
        <rFont val="Calibri"/>
        <family val="2"/>
        <scheme val="minor"/>
      </rPr>
      <t xml:space="preserve"> basis, based on the progress and completion of the units of product. This weekly planning schedule is acceptable because Hugo Boss is responsible for the material
procurement and delivery; if there is a delay in delivery of materials, Hugo Boss adjusts the orders to mitigate the impact on suppliers. CMT Suppliers are notified six months in advance if orders are increased, so that they can try to increase capacity, if needed. Planning begins one year in advance of the purchase order placement, and forecasts are adjusted as the purchase order placement gets closer."]
The FLA further states that " the Product &amp; Vendor Sustainability Team and the Production Division staff work closely to discuss purchasing issues that are applicable to social compliance issues" and that "FLA verified through supplier interviews ... that Hugo Boss is a reliable and reasonable buyer, and is often flexible on deliveries if a supplier is over production capacity." The company has also developed a training for internal staff on responsible purchasing practices.
The FLa further notes that Hugo Boss carries out an annual performance review of product division staff that includes “upholding their responsibilities in planning, placing purchase orders on time, and utilizing approved Tier 1 and raw material suppliers.” [The FLA "recommends that Hugo Boss continues to improve the accountability mechanisms to ensure that staff are implementing responsible procurement practices, including reviewing overtime or retrenchment issues at the factory, forecast accuracy, and calendar adherence."] 
The company is a member of ACT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[COVID-19 response: Hugo Boss states that it “is voluntarily following – as far as possible – the Guidelines for Responsible Purchasing Practices in times of COVID-19 from the Alliance for Sustainable Textiles” to engage in constructive dialog with suppliers. It states that it has been offering a “Supplier Financing Program”. It also states that it has taken the approach of not cancelling orders that have already been completed and meeting the agreed payment terms. It states that for orders already in production “cancellation is avoided as far as possible.” It states that new orders are communicated to suppliers in a timely manner.]
(3) The company is an accredited company of the </t>
    </r>
    <r>
      <rPr>
        <b/>
        <sz val="11"/>
        <rFont val="Calibri"/>
        <family val="2"/>
        <scheme val="minor"/>
      </rPr>
      <t>FLA</t>
    </r>
    <r>
      <rPr>
        <sz val="11"/>
        <rFont val="Calibri"/>
        <family val="2"/>
        <scheme val="minor"/>
      </rPr>
      <t xml:space="preserve"> and as such is required to provide positive incentives for suppliers producing in a socially responsible and sustainable manner. The company is also a member of </t>
    </r>
    <r>
      <rPr>
        <b/>
        <sz val="11"/>
        <rFont val="Calibri"/>
        <family val="2"/>
        <scheme val="minor"/>
      </rPr>
      <t>ACT</t>
    </r>
    <r>
      <rPr>
        <sz val="11"/>
        <rFont val="Calibri"/>
        <family val="2"/>
        <scheme val="minor"/>
      </rPr>
      <t xml:space="preserve">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The company's accreditation report notes that Hugo Boss has a wage clause in its supplier contracts requiring suppliers to "pay workers premium wages". [However it is unclear how "premium wages" are defined.]
Hugo Boss discloses that it introduced supplier scorecards in 2017, to "create transparency over the suppliers' economic, environmental and social performances". The FLA's accreditation report notes that higher ratings lead to less frequent audits. It further notes that "anecdotally, FLA verified that Hugo Boss has some suppliers who have performed well in the supplier scorecard and have received increased orders; however, this practice is not consistently implemented." However, it does not provide evidence of consistent implementation of such as practice, such as the percentage of companies that received longer contracts or more business due to stronger labor practices.
(4) Not disclosed. </t>
    </r>
  </si>
  <si>
    <t xml:space="preserve">(1)*"Sustainability Report 2019," https://group.hugoboss.com/fileadmin/media/pdf/sustainability/sustainability_reports_EN/Sustainability_Report_2019.pdf, p. 20. 
*Hugo Boss, "Achieving Joint Responsibility,"
https://group.hugoboss.com/en/responsibility/partners. Accessed 2 October 2020. 
*Hugo Boss (December 2020), "Hugo Boss Statement on Xinjiang," https://group.hugoboss.com/fileadmin/media/pdf/sustainability/HUGO_BOSS_Statement_on_Xinjiang_EN.pdf.
(2) *FLA (February 2018), "Assessment for Accreditation," "https://www.fairlabor.org/sites/default/files/documents/reports/hugo_boss_accreditation_assessment_february_2018_0.pdf, pp. 17-19. 
*"Sustainability Report 2019," p. 20. 
*Hugo Boss, "Our Commitment during Covid-19," https://group.hugoboss.com/fileadmin/media/pdf/sustainability/HUGO_BOSS_Covid-19_Statement_EN.pdf, pp. 1-2. Accessed 30 September 2020. 
(3) *"Sustainability Report 2019," p. 20. 
*"Assessment for Accreditation," p. 18. </t>
  </si>
  <si>
    <r>
      <t xml:space="preserve">(1) Hugo Boss states that it has a multi-stage process for new suppliers before they are added to its portfolio. It states that this includes a questionnaire including questions on social topics. It states that the second step is requiring potential suppliers to approve contracts and that this includes “a self-commitment to the HUGO BOSS Supplier Code of Conduct  and the Restricted Substances List.” It also states that it carries out a </t>
    </r>
    <r>
      <rPr>
        <b/>
        <sz val="11"/>
        <color theme="1"/>
        <rFont val="Calibri"/>
        <family val="2"/>
        <scheme val="minor"/>
      </rPr>
      <t xml:space="preserve">social compliance audit </t>
    </r>
    <r>
      <rPr>
        <sz val="11"/>
        <color theme="1"/>
        <rFont val="Calibri"/>
        <family val="2"/>
        <scheme val="minor"/>
      </rPr>
      <t xml:space="preserve">on-site and that it requires raw materials suppliers to provide a “self-disclosure for social compliance.”  It states that topics include child labor, human trafficking and "slavery-like practices." It does not disclose outcomes, such as the number of suppliers rejected through this process.
(2) Not disclosed.
</t>
    </r>
  </si>
  <si>
    <r>
      <t xml:space="preserve">(1) Hugo Boss states that suppliers are required to inform workers of their “rights and obligations arising from the </t>
    </r>
    <r>
      <rPr>
        <b/>
        <sz val="11"/>
        <rFont val="Calibri"/>
        <family val="2"/>
        <scheme val="minor"/>
      </rPr>
      <t>requirements formulated by HUGO BOSS</t>
    </r>
    <r>
      <rPr>
        <sz val="11"/>
        <rFont val="Calibri"/>
        <family val="2"/>
        <scheme val="minor"/>
      </rPr>
      <t xml:space="preserve"> as well as the respective national applicable legislation". The FLA reports that “suppliers are required to provide workers access to the standards through training, communication, and hand-outs" and states that during worker interviews carried out during supplier monitoring, "workers receive a Hugo Boss communication card that includes the Social Standard elements.”
(2) It states that it has participated in an initiative in </t>
    </r>
    <r>
      <rPr>
        <b/>
        <sz val="11"/>
        <rFont val="Calibri"/>
        <family val="2"/>
        <scheme val="minor"/>
      </rPr>
      <t>Tamil Nadu</t>
    </r>
    <r>
      <rPr>
        <sz val="11"/>
        <rFont val="Calibri"/>
        <family val="2"/>
        <scheme val="minor"/>
      </rPr>
      <t xml:space="preserve"> since 2017 “to improve social standards at spinning mills and textile factories in the southern India region, with a special focus on improving women’s rights” and states that it works with local NGOs to </t>
    </r>
    <r>
      <rPr>
        <b/>
        <sz val="11"/>
        <rFont val="Calibri"/>
        <family val="2"/>
        <scheme val="minor"/>
      </rPr>
      <t>train employees a</t>
    </r>
    <r>
      <rPr>
        <sz val="11"/>
        <rFont val="Calibri"/>
        <family val="2"/>
        <scheme val="minor"/>
      </rPr>
      <t xml:space="preserve">nd managers on </t>
    </r>
    <r>
      <rPr>
        <b/>
        <sz val="11"/>
        <rFont val="Calibri"/>
        <family val="2"/>
        <scheme val="minor"/>
      </rPr>
      <t>workers’ rights</t>
    </r>
    <r>
      <rPr>
        <sz val="11"/>
        <rFont val="Calibri"/>
        <family val="2"/>
        <scheme val="minor"/>
      </rPr>
      <t xml:space="preserve"> and complaint mechanisms. It states that it has also been part of an initiative for living wages as part of this collaboration. 
It states that “in cooperation with local NGOs, </t>
    </r>
    <r>
      <rPr>
        <b/>
        <sz val="11"/>
        <rFont val="Calibri"/>
        <family val="2"/>
        <scheme val="minor"/>
      </rPr>
      <t>training programs on employee rights</t>
    </r>
    <r>
      <rPr>
        <sz val="11"/>
        <rFont val="Calibri"/>
        <family val="2"/>
        <scheme val="minor"/>
      </rPr>
      <t xml:space="preserve"> and complaint mechanisms are being held for management and </t>
    </r>
    <r>
      <rPr>
        <b/>
        <sz val="11"/>
        <rFont val="Calibri"/>
        <family val="2"/>
        <scheme val="minor"/>
      </rPr>
      <t>employees at some 200 spinning mills</t>
    </r>
    <r>
      <rPr>
        <sz val="11"/>
        <rFont val="Calibri"/>
        <family val="2"/>
        <scheme val="minor"/>
      </rPr>
      <t xml:space="preserve"> and factories.” It states that this "initiative also supports the establishment and operation of legally binding mediation and complaint management committees." 
It states that it is a member of the Partnership for Sustainable Textiles, an industry initiative which “aims to improve the social, environmental, and economic conditions in global textiles production,” and that it is working together with Action, Collaboration, Transformation as part of this project. It states that it actively participates in working groups including some on the topics of complaint mechanisms and purchasing practices. It states that in parallel with this work it is looking specifically at the compensation practices of its suppliers and states that it “regularly collects and analyzes wage data from its finished goods suppliers.” [also counted under 1.5(2)] It is not clear that this includes engaging with supply chain workers on their labor rights.
(3)-(4) Not disclosed.</t>
    </r>
  </si>
  <si>
    <r>
      <t xml:space="preserve">(1) The company's code for suppliers prohibits forced labor, child labor, and discrimination. In relation to freedom of association and collective bargaining, the company states "manufacturers and suppliers shall ensure that their employees, without distinction, have the right to free association, union membership and collective bargaining." It states that where these rights are restricted by law, "appropriate channels to ensure a reasonable and independent exercise of such rights must be designed." It states these should be developed according to ILO Conventions 87, 98 and 135.
(2) Yes. Home &gt; Right to Wear &gt; Code of Conduct for Manufacturers and Suppliers. 
(3) The company reports that the code was initiated in 2001 and was amended in 2012. In its 2021 additional disclosure, the company states that its code is revised and monitored on a regular basis but does not provide detail on how often reviews take place. 
(4) Inditex reports that suppliers receive training on the code and have individual meetings to engage on the company's expectations. It states that training was conducted for 1,109 suppliers in 2019 on the code, but it is not clear whether this encompasses all suppliers. The company also states that all suppliers must sign the "Inditex minimum requirements" which include the code of conduct. Further information is not provided.
(5) The code states that suppliers "who outsource any work shall be responsible for the enforcement of the Code by these third parties and their employees." It also states that suppliers" shall communicate the code to all employees and those in any way involved in the Inditex supply chain."  In its 2021 additional disclosure, Inditex states that "suppliers have the responsibility of making sure that their own supply chains also comply with [the code], not only tier 1 must comply and be aware of its content, but all tiers." 
The company states that its code applies "not only to suppliers but all their facilities all the way down to the last production unit." It states that it has oversight of where its products come from due to its traceability systems. 
However, Inditex' supplier code does not contain a specific </t>
    </r>
    <r>
      <rPr>
        <b/>
        <sz val="11"/>
        <rFont val="Calibri"/>
        <family val="2"/>
        <scheme val="minor"/>
      </rPr>
      <t>requirement</t>
    </r>
    <r>
      <rPr>
        <sz val="11"/>
        <rFont val="Calibri"/>
        <family val="2"/>
        <scheme val="minor"/>
      </rPr>
      <t xml:space="preserve"> for suppliers to cascade the code standards to their own suppliers.</t>
    </r>
  </si>
  <si>
    <t>(1) Inditex states that its buyers have been trained on "the link between responsible purchase practices and the critical points of the purchase and production life cycle, as well as the impact thereof on the wages and the life of the workers within the supply chain." In its 2021 additional disclosure the company states that buyers have also been trained on the code of conduct including forced labor. 
[Inditex discloses that more than 2,500 employees have been trained on "sustainability matters" in the last five years but it is not clear whether this includes forced labor in its supply chains.]
(2) Inditex reports that its sustainability teams provide training to suppliers on human rights including on the supplier code. The company also states that training has been provided alongside IndustriALL, the International Labour Organization, Better Work or BSR. Inditex states that in 2019 "1,018 suppliers were trained in groups and 565 individual meetings were held with 461 suppliers."
The company states that more than 3,000 human rights training sessions were provided to suppliers in the last five years.
It does not disclose the percentage of first-tier suppliers that have received training on forced labor.
(3) Not disclosed.</t>
  </si>
  <si>
    <r>
      <t xml:space="preserve">(1) Inditex states that it supports the </t>
    </r>
    <r>
      <rPr>
        <b/>
        <sz val="11"/>
        <rFont val="Calibri"/>
        <family val="2"/>
        <scheme val="minor"/>
      </rPr>
      <t>NGO MUDEM in Turkey</t>
    </r>
    <r>
      <rPr>
        <sz val="11"/>
        <rFont val="Calibri"/>
        <family val="2"/>
        <scheme val="minor"/>
      </rPr>
      <t xml:space="preserve">, through a framework agreement. It states that 70 remediation plans were launched in 2019, in partnership with suppliers and MUDEM, which reached 59 refugee workers and 91 migrants. It states that they received support from Inditex's teams to become regularized workers. 
The company discloses that it is part of a Public-Private Partnership with the </t>
    </r>
    <r>
      <rPr>
        <b/>
        <sz val="11"/>
        <rFont val="Calibri"/>
        <family val="2"/>
        <scheme val="minor"/>
      </rPr>
      <t>ILO</t>
    </r>
    <r>
      <rPr>
        <sz val="11"/>
        <rFont val="Calibri"/>
        <family val="2"/>
        <scheme val="minor"/>
      </rPr>
      <t xml:space="preserve">. It states this focuses on promotion of "respect for the fundamental principles and rights at work [which include forced labor] in the supply chain of the cotton sector" and has worked on promoting </t>
    </r>
    <r>
      <rPr>
        <b/>
        <sz val="11"/>
        <rFont val="Calibri"/>
        <family val="2"/>
        <scheme val="minor"/>
      </rPr>
      <t>fundamental rights in India, Pakistan, China and Mali</t>
    </r>
    <r>
      <rPr>
        <sz val="11"/>
        <rFont val="Calibri"/>
        <family val="2"/>
        <scheme val="minor"/>
      </rPr>
      <t xml:space="preserve">. 
In addition, the company has a Global Framework Agreement with </t>
    </r>
    <r>
      <rPr>
        <b/>
        <sz val="11"/>
        <rFont val="Calibri"/>
        <family val="2"/>
        <scheme val="minor"/>
      </rPr>
      <t>IndustriALL,</t>
    </r>
    <r>
      <rPr>
        <sz val="11"/>
        <rFont val="Calibri"/>
        <family val="2"/>
        <scheme val="minor"/>
      </rPr>
      <t xml:space="preserve"> which it states includes forced labor as one area of work. The agreement applies to the company's "clusters" based in </t>
    </r>
    <r>
      <rPr>
        <b/>
        <sz val="11"/>
        <rFont val="Calibri"/>
        <family val="2"/>
        <scheme val="minor"/>
      </rPr>
      <t>12 sourcing countries</t>
    </r>
    <r>
      <rPr>
        <sz val="11"/>
        <rFont val="Calibri"/>
        <family val="2"/>
        <scheme val="minor"/>
      </rPr>
      <t xml:space="preserve">.
[Inditex also discloses that it runs a Sowbhagyam Project which focuses on eradicating the Sumangali Scheme. It states that it has teamed up with the NGO SAVE as part of this project.] 
</t>
    </r>
    <r>
      <rPr>
        <u/>
        <sz val="11"/>
        <rFont val="Calibri"/>
        <family val="2"/>
        <scheme val="minor"/>
      </rPr>
      <t>Uyghur forced labor</t>
    </r>
    <r>
      <rPr>
        <sz val="11"/>
        <rFont val="Calibri"/>
        <family val="2"/>
        <scheme val="minor"/>
      </rPr>
      <t xml:space="preserve">: The company states that it has engaged with the Ethical Trading Initiative, the Better Cotton Initiative and the ILO but does not disclose how it has engaged with these stakeholders on Uyghur forced labor. However, the company does not disclose how it works with relevant groups to prevent and remediate Uyghur forced labor, such as exiled Uyghur groups or the Coalition to End Uyghur Forced Labor.
[The company also discloses a partnership with an NGO in India on the Sankalp programme in Uttar Pradesh and Bihar. It states that this prevents young people that are not of legal working age from migrating for work by providing training, help points in stations, and remediation to get them back home. It does not disclose any focus on forced labor.
In addition it reports that it is a founding member of AMCO (Amsterdam Coalition) and states that this focuses on ensuring responsible working practices at spinning mills in south India. It states AMCO engages with the Indian government, but does not provide detail on Inditex's involvement and whether this focuses on forced labor specifically.]
(2) Inditex discloses that it has been a member of the </t>
    </r>
    <r>
      <rPr>
        <b/>
        <sz val="11"/>
        <rFont val="Calibri"/>
        <family val="2"/>
        <scheme val="minor"/>
      </rPr>
      <t>Ethical Trading Initiative</t>
    </r>
    <r>
      <rPr>
        <sz val="11"/>
        <rFont val="Calibri"/>
        <family val="2"/>
        <scheme val="minor"/>
      </rPr>
      <t xml:space="preserve"> since 2005. It states ETI is an "alliance of companies, international trade unions, and non-governmental organizations that promotes individual and collective initiatives to eradicate modern slavery." The company discloses taking part in ETI's Tamil Nadu Multi-Stakeholder Programme, and the Nalam programme which focuses on labor rights in spinning mills in south India. It also states that recent projects it has worked on "are centred in India, China, and in Turkey for protection of Syrian refugees working in supply chains."
Inditex discloses that it is signatory to the UN Global Compact, and states that it is part of the </t>
    </r>
    <r>
      <rPr>
        <b/>
        <sz val="11"/>
        <rFont val="Calibri"/>
        <family val="2"/>
        <scheme val="minor"/>
      </rPr>
      <t>UN Global Compact</t>
    </r>
    <r>
      <rPr>
        <sz val="11"/>
        <rFont val="Calibri"/>
        <family val="2"/>
        <scheme val="minor"/>
      </rPr>
      <t xml:space="preserve"> </t>
    </r>
    <r>
      <rPr>
        <b/>
        <sz val="11"/>
        <rFont val="Calibri"/>
        <family val="2"/>
        <scheme val="minor"/>
      </rPr>
      <t>Decent Work in Global Supply Chains Platform</t>
    </r>
    <r>
      <rPr>
        <sz val="11"/>
        <rFont val="Calibri"/>
        <family val="2"/>
        <scheme val="minor"/>
      </rPr>
      <t>, which it states is an "alliance of companies and other agents which seeks to make progress by means of collective actions to ensure decent work conditions and namely to eradicate forced labour, modern slavery and child labour." 
[The company also reports that it is a "direct buyer partner" of the Better Work programme, a collaboration between ILO, IFC, companies, factories, and national stakeholders (unions, governments, etc) to improve working conditions. However it does not disclosed active engagement on forced labor with the initiative.]</t>
    </r>
  </si>
  <si>
    <r>
      <t>(1) Inditex reports that "54% of the factories we work with are in proximity to our headquarters, mainly in Spain, Portugal, Turkey and Morocco."
It also discloses a list of the countries where its suppliers are based, including the number of suppliers and number of factories used. This list includes Spain, Portugal, Morocco, Turkey, India, Bangladesh, Vietnam, Cambodia, China, Argentina, Brazil, and Pakistan. The company states that these 12 "clusters" represent 96% of its total production. 
However, the company does not disclose a list of the names and addresses of suppliers. [It states that IndustriALL has access to its full list of suppliers as part of its Global Framework Agreement, but the list is not publicly disclosed.]
Inditex states that it does not differentiate by tiers but by direct suppliers and indirect factories. It states that requires suppliers to disclose their "entire supply chain (for all products and processes, from the raw material, to the finished good)." 
Uyghur forced labor: Inditex states "following an internal investigation we can confirm that Inditex does not have commercial relations with any factory in Xinjiang."
(2) Not disclosed. The company provides a link to its water action plan website within its annual report and states that its wet process supplier list including indirect factories is publicly available on the website. However, the list could not be identified on the https://www.wateractionplan.com/ website/.</t>
    </r>
    <r>
      <rPr>
        <sz val="11"/>
        <rFont val="Calibri (Body)"/>
      </rPr>
      <t xml:space="preserve">
</t>
    </r>
    <r>
      <rPr>
        <sz val="11"/>
        <rFont val="Calibri"/>
        <family val="2"/>
        <scheme val="minor"/>
      </rPr>
      <t xml:space="preserve">Uyghur forced labor: The company states that it does not have any commercial relations with any factories in Xinjiang, but does not disclose whether its suppliers source from the Xinjiang Uyghur Autonomous Region (i.e. indirect sourcing). 
(3) The company discloses that its suppliers are "obliged to declare all the facilities and processes they use to make each garment." It states that it conducts traceability audits, 1396 of which were conducted in 2019, "to ensure that our suppliers are manufacturing our products where they claim and in the right conditions." The company seems to trace its products across materials.
It does not disclose the sourcing countries of raw materials in its supply chains. 
Uyghur forced labor: The company does not disclose whether its raw materials originate from the Xinjiang Uyghur Autonomous Region. 
(4) Inditex reports that it's supply chain network employs 2.9 million workers. In addition, it discloses the number of workers in each of the 12 countries of its supplier clusters - for example, 332,592 in Turkey, 3,512 in Argentina, 129,779 in Vietnam. Inditex also reports the number of its supply chain factories that are covered by collective agreements as of 2019, per continent:  Africa (36), Americas (55), Asia (75), Europe non-EU (26), and EU (2107).
However, the company does  not provide data points per supplier (it only provides aggregate data per country or across its supply chains). </t>
    </r>
  </si>
  <si>
    <r>
      <t xml:space="preserve">(1) Not disclosed. The company states that its traceability systems allow it to "control all purchase orders." It is not clear that the supplier code standards are integrated into purchase orders or contracts with suppliers.
Inditex discloses that suppliers must sign its Minimum Requirements, which include the supplier code. It states that "therefore, these standards are integrated in suppliers' contracts since it is a mandatory requirement for them to sign before any commercial relationship can begin." </t>
    </r>
    <r>
      <rPr>
        <sz val="11"/>
        <color rgb="FFFF0000"/>
        <rFont val="Calibri"/>
        <family val="2"/>
        <scheme val="minor"/>
      </rPr>
      <t xml:space="preserve">
</t>
    </r>
    <r>
      <rPr>
        <sz val="11"/>
        <rFont val="Calibri"/>
        <family val="2"/>
        <scheme val="minor"/>
      </rPr>
      <t xml:space="preserve">While suppliers seem to be required to sign the code in order to begin the relationship with Inditex, it is not clear that the minimum requirement document constitutes a contract in and of itself, and the company does not disclose contract language. 
(2) Not disclosed. 
(3) Not disclosed. </t>
    </r>
  </si>
  <si>
    <t>(1) Not disclosed. While the code states that it should be communicated to anyone in the company's supply chains, it is not clear that this includes labor agencies. The company states that where suppliers use recruitment agencies, it checks this information during audits, and states that the recruitment process is assessed in order to verify compliance with the code. It is not clear that agencies themselves are monitored as part of this process. 
(2) The company discloses that in South India it partners with local expert SAVE (Social Awareness and Voluntary Education), which it states is focuses on worker participation in the community. It states that the project is currently focusing on "improving interaction with recruitment agents and preparing a handbook with tools regarding commitment to the community." [No further detail is provided as to how this project focuses on responsible recruitment or its work with recruitment agencies.]
In its 2018 additional disclosure, the company states that training was provided to 79 employment agencies in Tamil Nadu on best practices and guidelines for action "and facilitate the identification of spinning mills that do not engage in abusive employment practice."</t>
  </si>
  <si>
    <t>(1) The company states that findings in an audit will trigger a corrective action plan. It discloses that its "Social Sustainability teams and its buying teams, provide the supplier with ongoing support throughout the Plan." It states this helps the company to monitor the implementation of the plan and take action ahead of time if the plan is not on track for implementation. It states that NGOs and unions may also be involved in the formation of the corrective action plan. The company also reports that the duration of plans tends to be six months. 
(2) Inditex reports that a competence review is undertaken mid-way through the corrective action plan.
The company states that once six months is up, a new social audit is undertaken to assess implementation.
(3) It states it has a "zero tolerance stance towards those which do not make good use of improvement opportunities." It also states that blocking a factory is a last resort.
(4) It states 400 corrective action plans were carried out in 2019. It also discloses an overview of how it develops a corrective action plan, a process that includes 6 stages (initial meeting, initial monitoring, competence visit, communicating the visit, final monitoring, monitoring audit -&gt; which leads to "blocking" or "new ranking"). It notes that in 2019 25  suppliers "were rejected for reasons related to breaches of the Code of Conduct." (this seems to relate to suppliers not passing the final stage of the corrective action plan, the monitoring audit). This number of suppliers is also broken down by region.</t>
  </si>
  <si>
    <t>Kering discloses that it manages risks and impacts related to modern slavery as part of its "existing programme on labour rights, ethical trade and human rights, which falls more broadly within our approach to sustainability."
It states that the  company "mobilize[s] all [its] energy and vigilance to combat child labor, forced labor, human trafficking and the exploitation of the most vulnerable groups, in particular migrants."</t>
  </si>
  <si>
    <r>
      <t xml:space="preserve">[The company discloses that it has undertaken "targeted acquisition of leather tanneries to secure raw materials sourcing."]
Uyghur forced labor: see (3) - the company states that it has a project on sourcing cotton from China's Xinjiang region. 
The company describes that its supply chains includes the following tiers: Tier 1: Assembly, Tier 2: Manufacturing, Tier 3: Raw materials processing, Tier 4: Raw material production (i.e., those "providing already transformed materials such as yarn or cotton fabric, leather"). In its 2019 environmental profit and loss report, the company discloses its supply chain entities for tiers 1 -4, including the country and process step. 
(1) In its 2019 environmental profit and loss report, the company discloses  the list of countries for each tier; the company discloses the 126 countries where its first tier suppliers are located (it is assumed that "impact countries" refers to the countries where the suppliers are located.) 
However, it does not disclose a list with the names and addresses of its suppliers.
Uyghur forced labor risks: The company discloses sourcing from China but does not disclose whether this includes the Xinjiang Uyghur Autonomous Region.
[Kering discloses the regions that its direct suppliers are based in: 83% in Italy, 6.8% in other parts of western Europe, 2.5% in eastern Europe, 6% in Asia, and 0.9% "other". Kering reports that it has 4,243 suppliers: 21.5% are direct suppliers (direct business relationship), 16.7% are contractors (direct suppliers which subcontract part of their production), and 61.8% are subcontractors (working for contractors and having no direct business relationship with the company).
The company also states that it has direct relationships with some raw material suppliers, stating that those which are "key to the Group represent roughly 20% of all such suppliers, corresponding to approximately 80% of purchases." It states that these suppliers are "production" raw material suppliers - i.e. they provide already transformed materials such as yarn, fabric, or leather. Kering does not disclose a list of the names or addresses of its suppliers nor does it disclose a full list of countries where first-tier suppliers are based.] 
(2) In its 2019 environmental profit and loss report, the company discloses  the list of countries for each tier; the company discloses the 125 countries where its second-tier suppliers are located (it is assumed that "impact countries" refers to the countries where the suppliers are located.) 
Uyghur forced labor risks: The company discloses that its lower tier sourcing comes from China but does not disclose whether this includes the Xinjiang Uyghur Autonomous Region.
(3) In its Standards for Raw Materials, the company states that suppliers should be prepared to show evidence of compliance with the requirement not to source cotton from high risk countries such as documentation of traceability to countries of origin. It also states that it has achieved </t>
    </r>
    <r>
      <rPr>
        <b/>
        <sz val="11"/>
        <rFont val="Calibri"/>
        <family val="2"/>
        <scheme val="minor"/>
      </rPr>
      <t>91% traceability</t>
    </r>
    <r>
      <rPr>
        <sz val="11"/>
        <rFont val="Calibri"/>
        <family val="2"/>
        <scheme val="minor"/>
      </rPr>
      <t xml:space="preserve"> for its key raw materials. [It notes it's goal is to reach 100% by 2025.] To advance its tracing, Kering states that it is working on "projects relying on new technologies such as blockchain technology, with traceability expert Britain on cotton for instance." It also includes a breakdown of traceability per commodity: 90% </t>
    </r>
    <r>
      <rPr>
        <b/>
        <sz val="11"/>
        <rFont val="Calibri"/>
        <family val="2"/>
        <scheme val="minor"/>
      </rPr>
      <t>leather</t>
    </r>
    <r>
      <rPr>
        <sz val="11"/>
        <rFont val="Calibri"/>
        <family val="2"/>
        <scheme val="minor"/>
      </rPr>
      <t xml:space="preserve"> traced, 87% </t>
    </r>
    <r>
      <rPr>
        <b/>
        <sz val="11"/>
        <rFont val="Calibri"/>
        <family val="2"/>
        <scheme val="minor"/>
      </rPr>
      <t>silk</t>
    </r>
    <r>
      <rPr>
        <sz val="11"/>
        <rFont val="Calibri"/>
        <family val="2"/>
        <scheme val="minor"/>
      </rPr>
      <t xml:space="preserve">, and 76% </t>
    </r>
    <r>
      <rPr>
        <b/>
        <sz val="11"/>
        <rFont val="Calibri"/>
        <family val="2"/>
        <scheme val="minor"/>
      </rPr>
      <t>cotton</t>
    </r>
    <r>
      <rPr>
        <sz val="11"/>
        <rFont val="Calibri"/>
        <family val="2"/>
        <scheme val="minor"/>
      </rPr>
      <t xml:space="preserve">. Kering states that its minimum requirements of suppliers are that they should let them know of the country of sourcing.
The company discloses some sourcing countries of some raw materials in its environmental profit &amp; loss report. It discloses:
- Wool: Australia and New Zealand are key sourcing locations 
- Silk: China is a key sourcing location
- Cashmere: China is a key sourcing location 
- Bovine leather: the US, Italy, Netherlands and France are key sourcing locations
- Lamb leather: Spain is a key sourcing location 
- Sheep leather: Australia and New Zealand are key sourcing locations
The company also discloses a </t>
    </r>
    <r>
      <rPr>
        <b/>
        <sz val="11"/>
        <rFont val="Calibri"/>
        <family val="2"/>
        <scheme val="minor"/>
      </rPr>
      <t>map which shows its sourcing footprint per country</t>
    </r>
    <r>
      <rPr>
        <sz val="11"/>
        <rFont val="Calibri"/>
        <family val="2"/>
        <scheme val="minor"/>
      </rPr>
      <t>. This includes information on materials sourced from each country, including materials such as leather. For example, materials listed as sourced from Mongolia include cashmere, wool, and leather.</t>
    </r>
    <r>
      <rPr>
        <sz val="11"/>
        <color rgb="FFFF0000"/>
        <rFont val="Calibri"/>
        <family val="2"/>
        <scheme val="minor"/>
      </rPr>
      <t xml:space="preserve"> </t>
    </r>
    <r>
      <rPr>
        <sz val="11"/>
        <rFont val="Calibri"/>
        <family val="2"/>
        <scheme val="minor"/>
      </rPr>
      <t xml:space="preserve">In its 2019 environmental profit and loss report, the company discloses discloses the list of countries for each tier; this includes 142 tier 3 sourcing countries Tier 3 (Raw materials processing) and tier 4 sourcing countries respectively (Raw material production, i.e., those "providing </t>
    </r>
    <r>
      <rPr>
        <b/>
        <sz val="11"/>
        <rFont val="Calibri"/>
        <family val="2"/>
        <scheme val="minor"/>
      </rPr>
      <t>already transformed</t>
    </r>
    <r>
      <rPr>
        <sz val="11"/>
        <rFont val="Calibri"/>
        <family val="2"/>
        <scheme val="minor"/>
      </rPr>
      <t xml:space="preserve"> materials such as yarn or cotton fabric, leather").
However, it does not disclose a list of sourcing countries for at least three high risk materials and its tracing is at 91%.</t>
    </r>
    <r>
      <rPr>
        <sz val="11"/>
        <color rgb="FFFF0000"/>
        <rFont val="Calibri"/>
        <family val="2"/>
        <scheme val="minor"/>
      </rPr>
      <t xml:space="preserve">
</t>
    </r>
    <r>
      <rPr>
        <sz val="11"/>
        <rFont val="Calibri"/>
        <family val="2"/>
        <scheme val="minor"/>
      </rPr>
      <t xml:space="preserve">[Uyghur forced labor risks: The company states: "In 2019, Kering initiated a project in partnership with NGO Rare and specialized consultancy firm South Pole to develop a business case for the transition from conventional cotton to organic cotton on two plantations covering </t>
    </r>
    <r>
      <rPr>
        <b/>
        <sz val="11"/>
        <rFont val="Calibri"/>
        <family val="2"/>
        <scheme val="minor"/>
      </rPr>
      <t>10,700 hectares of cultivated land in China’s Xinjiang region</t>
    </r>
    <r>
      <rPr>
        <sz val="11"/>
        <rFont val="Calibri"/>
        <family val="2"/>
        <scheme val="minor"/>
      </rPr>
      <t xml:space="preserve">." In its 2021 additional disclosure, the company states "the organic cotton research project launched in China has no link with the cotton used by Kering brands in the manufacture of their products."]
(4) The company estimates that its suppliers have 55 workers each on average. It estimates that the total number of workers in its suppliers' workforce to be 40,000. [Limited to Italy: The company discloses that because 87.8% of its suppliers are in Italy, 87.8% of its suppliers are covered by collective bargaining agreements.] The company does not disclose a second data point beyond the number of workers across its supply chains. </t>
    </r>
  </si>
  <si>
    <t>Kering, "Modern Slavery Statement 2019," https://keringcorporate.dam.kering.com/m/6f84ecba215dadd2/original/Kering-Modern-Slavery-Statement-2019.pdf, p. 2. Accessed 4 November 2020. 
* Kering, "Our 2019 EP&amp;L results," https://kering-group.opendatasoft.com/pages/report-2019/. "Figure 2 : EP&amp;L impact per tier and environmental impact group" (Link to data): https://kering-group.opendatasoft.com/explore/dataset/epl-agregated-valued-results-2019/table/.
(1-3) *Kering, "2019 Universal Registration Document," https://keringcorporate.dam.kering.com/m/4727d00d80ab511e/original/2019-Universal-Registration-Document-.pdf, p. 155. Accessed 6 November 2020. 
*Kering (2021), "Additional Disclosure," pp. 3-4. Accessed 12 March 2021. 
* "Our 2019 EP&amp;L results."
(3) *Kering, "Kering Standards for Raw Materials and Manufacturing Processes," https://keringcorporate.dam.kering.com/m/1ca1b08d57d7292d/original/kering_standards_en.pdf, p. 42. Accessed 5 November 2020. 
*Kering, "Kering Sustainability Progress Report 2017-2020," https://keringcorporate.dam.kering.com/m/242e491bd51cfae0/original/Kering-Sustainability-Progress-Report-2017-2020.pdf, p. 4, 22. Accessed 5 November 2020. 
*Kering, "Environmental Profit &amp; Loss (EP&amp;L) 2019 Group Results," https://keringcorporate.dam.kering.com/m/788c4d5588730055/original/Kering-EP-L-report-2019.pdf, pp. 8-9. Accessed 6 November 2020. 
*Kering, "2019 Universal Registration Document," https://keringcorporate.dam.kering.com/m/4727d00d80ab511e/original/2019-Universal-Registration-Document-.pdf, p. 165. Accessed 6 November 2020. 
*Kering, "Environmental Profit &amp; Loss Map," https://kering-group.opendatasoft.com/pages/epl-map-2019/. Accessed 11 March 2021. 
*Kering (2021), "Additional Disclosure," p. 5.
(4) Kering, "Modern Slavery Statement 2019," p. 4.
* *Kering, "Kering Sustainability Progress Report 2017-2020," p. 37.</t>
  </si>
  <si>
    <r>
      <t xml:space="preserve">(1) </t>
    </r>
    <r>
      <rPr>
        <b/>
        <sz val="11"/>
        <rFont val="Calibri"/>
        <family val="2"/>
        <scheme val="minor"/>
      </rPr>
      <t>Cotton</t>
    </r>
    <r>
      <rPr>
        <sz val="11"/>
        <rFont val="Calibri"/>
        <family val="2"/>
        <scheme val="minor"/>
      </rPr>
      <t xml:space="preserve">: Kering discloses that it is signatory to the "Pledge Against Forced Child Labour in Uzbekistan Cotton." In its Standards for Raw Materials, the company states that "no cotton should be sourced from Uzbekistan, Syria, Turkmenistan or from other countries that are considered “high risk” for child labour or forced labour systems of cotton production." 
</t>
    </r>
    <r>
      <rPr>
        <b/>
        <sz val="11"/>
        <rFont val="Calibri"/>
        <family val="2"/>
        <scheme val="minor"/>
      </rPr>
      <t>Rubber</t>
    </r>
    <r>
      <rPr>
        <sz val="11"/>
        <rFont val="Calibri"/>
        <family val="2"/>
        <scheme val="minor"/>
      </rPr>
      <t xml:space="preserve">: The company states in relation to rubber that "we avoid high risk areas for sourcing including Gabon, Laos, Cambodia, China and, Indonesia in order and to ensure that rubber sourced does not come from plantations that have been established on land taken from local communities without their ‘free and prior informed consent’."
</t>
    </r>
    <r>
      <rPr>
        <b/>
        <sz val="11"/>
        <rFont val="Calibri"/>
        <family val="2"/>
        <scheme val="minor"/>
      </rPr>
      <t>Leather</t>
    </r>
    <r>
      <rPr>
        <sz val="11"/>
        <rFont val="Calibri"/>
        <family val="2"/>
        <scheme val="minor"/>
      </rPr>
      <t xml:space="preserve">: Kering reports that 73% of its leather has been sourced in alignment with the Kering Standards. The minimum requirements in the Standards in relation to leather sourcing state that suppliers should use their best efforts to source from a Kering "preferred country." Its preferred countries are "lower risk", including in relation to forced labor. 
</t>
    </r>
    <r>
      <rPr>
        <b/>
        <sz val="11"/>
        <rFont val="Calibri"/>
        <family val="2"/>
        <scheme val="minor"/>
      </rPr>
      <t xml:space="preserve">Uyghur forced labor: </t>
    </r>
    <r>
      <rPr>
        <sz val="11"/>
        <rFont val="Calibri"/>
        <family val="2"/>
        <scheme val="minor"/>
      </rPr>
      <t>The company does not disclose how it discloses addresses risks at raw material level related to using Uyghur forced labor at raw material level, such as in cotton sourcing.  
[The company reports that it is a member of the Responsible Cashmere Roundtable, Responsible Leather Roundtable, Responsible Wool Standard, Organic Cotton Roundtable and Responsible Down Standard. However, it does not disclose whether these initiatives address forced labor risks in these materials.]
(2) Not disclosed. Kering states that it has a responsible purchasing policy which it states has been distributed to all Kering staff. It states that all buyers are trained and made aware of responsible purchasing practices and that all purchases "include CSR selection specifications and/</t>
    </r>
    <r>
      <rPr>
        <sz val="11"/>
        <color theme="1"/>
        <rFont val="Calibri"/>
        <family val="2"/>
        <scheme val="minor"/>
      </rPr>
      <t>or criteria." However, the policy is not disclosed and it is unclear whether it includes forced labor.</t>
    </r>
    <r>
      <rPr>
        <sz val="11"/>
        <rFont val="Calibri"/>
        <family val="2"/>
        <scheme val="minor"/>
      </rPr>
      <t xml:space="preserve">
No further detail is disclosed as to how the company adopts responsible purchasing practices such as planning and forecas</t>
    </r>
    <r>
      <rPr>
        <sz val="11"/>
        <color theme="1"/>
        <rFont val="Calibri"/>
        <family val="2"/>
        <scheme val="minor"/>
      </rPr>
      <t>ting. While the company states that it has not extended payment times during the pandemic, it is unclear whether the company agreed to pay for all in-production and completed orders and whether it requested retroactive discounts from suppliers. [The company refers to a practice of one of its brands, Gucci, which is providing suppliers with access to "financing solutions at competitive prices."]
[The company previously disclosed a responsible purchasing policy but this could not be identified on the company website</t>
    </r>
    <r>
      <rPr>
        <sz val="11"/>
        <rFont val="Calibri"/>
        <family val="2"/>
        <scheme val="minor"/>
      </rPr>
      <t>.]</t>
    </r>
    <r>
      <rPr>
        <sz val="11"/>
        <color rgb="FFFF0000"/>
        <rFont val="Calibri"/>
        <family val="2"/>
        <scheme val="minor"/>
      </rPr>
      <t xml:space="preserve"> </t>
    </r>
    <r>
      <rPr>
        <sz val="11"/>
        <rFont val="Calibri"/>
        <family val="2"/>
        <scheme val="minor"/>
      </rPr>
      <t xml:space="preserve">
(3) Not disclosed. Kering states that its suppliers are evaluated on their alignment with the Kering Standards (these include some reference to forced labor risks in raw material sourcing) which is recorded in a Vendor Rating System. Kering states it will use this to evaluate compliance with the standards in its extended upstream supply chains. It states this will be used by all Kering brands and should "incentivise suppliers to implement the Kering Standards". However it is not clear how this is used in business decisions, or used to incentivize suppliers with strong labor practices.
(4) Not disclosed. </t>
    </r>
  </si>
  <si>
    <t>(1) Kering's Supplier Charter states that before any entity enters into a contractual relationship for the procurement of goods, Kering staff or external observers "shall have unrestricted access to administrative documents, staff and production, packing and transport sites for the products or services to be contracted in order to assess correct compliance with the conditions of this Charter" to determine whether the Charter's provisions are being observed.
The company states that potential suppliers undergo a global audit based on 13 key categories which include forced labor. 
The company does not disclose any outcomes of its supplier selection process, such as the number or percentage of potential suppliers rejected. 
(2) The company states that unauthorized subcontracting is not permitted. It states that suppliers must disclose their sub-suppliers to Kering. It states that unauthorized subcontracting is considered a zero-tolerance breach and that zero tolerance breaches lead to "the immediate establishment of a committee bringing together the Kering audit team and the relevant House(s) to decide on the future of the relationship with the supplier." It states that if the supplier is still going through the approval process, that will be shut down, or discussions will take place about the possibility of remediation. However, it does not disclose further information on how it ensures unauthorized subcontracting does not take place, nor does it disclose outcomes.</t>
  </si>
  <si>
    <t>Not disclosed.
[In its 2021 additional disclosure the company refers to a project on gender equality in its Italian supply chains which included a focus on working conditions, however is not clear that it included any focus on responsible recruitment.]</t>
  </si>
  <si>
    <r>
      <t xml:space="preserve">(1) L Brands states that it has been one of the first company supporters of the </t>
    </r>
    <r>
      <rPr>
        <b/>
        <sz val="11"/>
        <rFont val="Calibri"/>
        <family val="2"/>
        <scheme val="minor"/>
      </rPr>
      <t>Factory Awareness to Counter Trafficking</t>
    </r>
    <r>
      <rPr>
        <sz val="11"/>
        <rFont val="Calibri"/>
        <family val="2"/>
        <scheme val="minor"/>
      </rPr>
      <t xml:space="preserve"> program of the Pacific Links Foundation, a US/Vietnamese foundation focused on  empowering Vietnamese women and youth based, and states that it continuously supports the foundation's expansion. The program includes awareness-raising workshops for workers and management about trafficking risks and best practices. The company states in 2018 this amounted to education for 1,200 factory workers and management. [also see 5.1(2)]
L Brands discloses it has a senior executive represented on the </t>
    </r>
    <r>
      <rPr>
        <b/>
        <sz val="11"/>
        <rFont val="Calibri"/>
        <family val="2"/>
        <scheme val="minor"/>
      </rPr>
      <t>Commercial Operations Advisory Committee (COAC) Forced Labor Working Group</t>
    </r>
    <r>
      <rPr>
        <sz val="11"/>
        <rFont val="Calibri"/>
        <family val="2"/>
        <scheme val="minor"/>
      </rPr>
      <t xml:space="preserve">. COAC advises the </t>
    </r>
    <r>
      <rPr>
        <b/>
        <sz val="11"/>
        <rFont val="Calibri"/>
        <family val="2"/>
        <scheme val="minor"/>
      </rPr>
      <t>Secretaries of the Department of the Treasury</t>
    </r>
    <r>
      <rPr>
        <sz val="11"/>
        <rFont val="Calibri"/>
        <family val="2"/>
        <scheme val="minor"/>
      </rPr>
      <t xml:space="preserve"> and the </t>
    </r>
    <r>
      <rPr>
        <b/>
        <sz val="11"/>
        <rFont val="Calibri"/>
        <family val="2"/>
        <scheme val="minor"/>
      </rPr>
      <t>Department of Homeland Security (DHS)</t>
    </r>
    <r>
      <rPr>
        <sz val="11"/>
        <rFont val="Calibri"/>
        <family val="2"/>
        <scheme val="minor"/>
      </rPr>
      <t xml:space="preserve"> on the commercial operations of U.S. Customs and Border Protection (CBP) and related Treasury and DHS functions. The Forced Labor Working Group provides guidance to CBP on the enforcement of new laws such as the Trade Facilitation &amp; Enforcement Act and Countering Americas Adversaries through Sanctions Act.
[L Brands discloses a collaborative project with </t>
    </r>
    <r>
      <rPr>
        <b/>
        <sz val="11"/>
        <rFont val="Calibri"/>
        <family val="2"/>
        <scheme val="minor"/>
      </rPr>
      <t>Pacific Link</t>
    </r>
    <r>
      <rPr>
        <sz val="11"/>
        <rFont val="Calibri"/>
        <family val="2"/>
        <scheme val="minor"/>
      </rPr>
      <t xml:space="preserve">, a non-profit organization seeking to prevent trafficking by empowering most vulnerable populations in </t>
    </r>
    <r>
      <rPr>
        <b/>
        <sz val="11"/>
        <rFont val="Calibri"/>
        <family val="2"/>
        <scheme val="minor"/>
      </rPr>
      <t>Vietnam</t>
    </r>
    <r>
      <rPr>
        <sz val="11"/>
        <rFont val="Calibri"/>
        <family val="2"/>
        <scheme val="minor"/>
      </rPr>
      <t xml:space="preserve">. It states that through the Pacific Links Foundation, it has sponsored "Girls Empowerment Mekong Scholarships since 2007," to provide "access to education and life skills development." It states that "the girls sponsored are among the most vulnerable: living in trafficking hotspots along the Vietnam-Cambodia border." However, it is unclear whether its engagement goes beyond financial sponsorship.] </t>
    </r>
    <r>
      <rPr>
        <sz val="11"/>
        <color rgb="FFFF0000"/>
        <rFont val="Calibri"/>
        <family val="2"/>
        <scheme val="minor"/>
      </rPr>
      <t xml:space="preserve">
</t>
    </r>
    <r>
      <rPr>
        <b/>
        <sz val="11"/>
        <rFont val="Calibri"/>
        <family val="2"/>
        <scheme val="minor"/>
      </rPr>
      <t>Uyghur forced labor</t>
    </r>
    <r>
      <rPr>
        <sz val="11"/>
        <rFont val="Calibri"/>
        <family val="2"/>
        <scheme val="minor"/>
      </rPr>
      <t xml:space="preserve">: It states that it attends training to ensure that it stays updated on "emerging risks regarding reports of forced labor in and connected to, the Xinjiang Uyghur Autonomous Region…" However, it does not disclose how it works with relevant groups to prevent and remediate Uyghur forced labor, such as exiled Uyghur groups or the Coalition to End Uyghur Forced Labor.
(2) The company discloses that it is a member of the Mekong Club, a private sector initiative focused on eradicating forced labor. However, it does not disclose examples of active engagement as part of the initiative. 
The company states it is a member of the National Retail Federation, RILA (Retail Industry Leaders Association) Responsible Sourcing Committee, of the USIFIA (United States Fashion Industry Association) Social Compliance and Sustainability Committee, and the  Responsible Minerals Initiative. While it states that these groups cover supply chain transparency, forced labor and transparency, it does not make clear how it </t>
    </r>
    <r>
      <rPr>
        <u/>
        <sz val="11"/>
        <rFont val="Calibri"/>
        <family val="2"/>
        <scheme val="minor"/>
      </rPr>
      <t>actively engages</t>
    </r>
    <r>
      <rPr>
        <sz val="11"/>
        <rFont val="Calibri"/>
        <family val="2"/>
        <scheme val="minor"/>
      </rPr>
      <t xml:space="preserve"> on these topics in this context.</t>
    </r>
  </si>
  <si>
    <r>
      <t xml:space="preserve">(1) It states it has adopted a policy to prohibit the sourcing of cotton from </t>
    </r>
    <r>
      <rPr>
        <b/>
        <sz val="11"/>
        <rFont val="Calibri"/>
        <family val="2"/>
        <scheme val="minor"/>
      </rPr>
      <t>Uzbekistan</t>
    </r>
    <r>
      <rPr>
        <sz val="11"/>
        <rFont val="Calibri"/>
        <family val="2"/>
        <scheme val="minor"/>
      </rPr>
      <t xml:space="preserve"> and </t>
    </r>
    <r>
      <rPr>
        <b/>
        <sz val="11"/>
        <rFont val="Calibri"/>
        <family val="2"/>
        <scheme val="minor"/>
      </rPr>
      <t>Turkmenistan</t>
    </r>
    <r>
      <rPr>
        <sz val="11"/>
        <rFont val="Calibri"/>
        <family val="2"/>
        <scheme val="minor"/>
      </rPr>
      <t>, due to the high risk of forced (child) labor in these countries' cotton harvesting sector. It states it will uphold this ban until the respective governments end these practices. Until this is independently verified, it states it will "collaborate with other stakeholders to raise awareness of this very serious concern and advocate for its elimination."</t>
    </r>
    <r>
      <rPr>
        <sz val="11"/>
        <color rgb="FFFF0000"/>
        <rFont val="Calibri"/>
        <family val="2"/>
        <scheme val="minor"/>
      </rPr>
      <t xml:space="preserve"> </t>
    </r>
    <r>
      <rPr>
        <sz val="11"/>
        <rFont val="Calibri"/>
        <family val="2"/>
        <scheme val="minor"/>
      </rPr>
      <t xml:space="preserve">It does not details on action taken to improve working conditions at raw material level, nor action taken to address risks at other raw materials, such as silk or cashmere. 
</t>
    </r>
    <r>
      <rPr>
        <b/>
        <sz val="11"/>
        <rFont val="Calibri"/>
        <family val="2"/>
        <scheme val="minor"/>
      </rPr>
      <t>Uyghur forced labor</t>
    </r>
    <r>
      <rPr>
        <sz val="11"/>
        <rFont val="Calibri"/>
        <family val="2"/>
        <scheme val="minor"/>
      </rPr>
      <t xml:space="preserve">: It states </t>
    </r>
    <r>
      <rPr>
        <sz val="11"/>
        <color theme="1"/>
        <rFont val="Calibri"/>
        <family val="2"/>
        <scheme val="minor"/>
      </rPr>
      <t xml:space="preserve">that it requires suppliers to certify that they have "received, read and understand" its forced labor policy including on the prohibition of the use of cotton from Xinjiang. It does not disclose further steps taken to address risks at raw material level.
[It states that "raw material management was centralized with teams in region to help build a more vertical supply chain where [its] products are manufactured."] </t>
    </r>
    <r>
      <rPr>
        <sz val="11"/>
        <rFont val="Calibri"/>
        <family val="2"/>
        <scheme val="minor"/>
      </rPr>
      <t xml:space="preserve">
(2) L Brands states that in 2019 it "made internal structural changes to target two specific improvements. [One of which was] centralized demand planning... To facilitate order flow and minimize the risk of scheduling suppliers beyond their available capacities." It does not disclose further detail on this process.
It states that in 2019 its procurement staff received training on preventing forced labor in supply chains to enable them to recognize risks of forced labor. [see also 1.4] It does not disclose further detail.
[Outside of research timeframe: The company states that in 2017 it had a third-party subject matter expert to conduct training for purchasing staff to raise awareness on responsible purchasing practices. It states that best practices and areas for improvement were highlighted in the areas of sampling, sourcing, production, forecasting and planning, but that it concluded L Brands was already demonstrating these best practices. It states that its social compliance team has "ongoing discussions" with L Brands production teams regarding upcoming purchasing plans with suppliers, and that it "regularly reviews factory capacity reports."] 
(3)-(4) Not disclosed.</t>
    </r>
  </si>
  <si>
    <t>(1) The company states that it uses both announced and unannounced audits.
(2) It states that its audits include a review of “relevant documents including information on wages, benefit deductions, working hours, labor contracts, termination documents, recruitment agency contracts, training and grievance records.”
(3) L Brands states that in addition to its standard audit process, 20% of its factories are selected for “unannounced, intensive labor standards and workplace conditions audits that include worker interviews.”  It does not state that worker interviews take place off-site. [It states this using the language "our factories" but seems to be talking about suppliers otherwise.]
(4) It states that its audits typically include a tour of the factory that includes warehouses and dormitories.
(5) It states that its audits include suppliers of "components for [its] core branded products that are produced by key tier 2 and tier 3 facilities."</t>
  </si>
  <si>
    <t xml:space="preserve">(1) The company discloses that in its regular remediation process, suppliers are automatically notified of the audit report via email and must submit a corrective action plan within 30 days, which then has to be completed within no more than 90 days. 
For major violations it has an additional process that includes a warning letter and sometimes a financial penalty.  A supplier is provided with the option of waiving the penalty and continuing to work with L Brands by investing into "building a robust and sustainable compliance program" in order to ensure issues do not reoccur. If the factory agrees, it can receive support by a third-party labor standards consultant who L Brands provides access to and who works with the factory to identify the root cause of an issue. For unauthorized subcontracting, suppliers will be immediately put on probation, issued a heavy penalty based on the severity of the violation and subject to six to 12 months of unannounced monitoring at their expense."
For forced labor, L Brands states it has a "more accelerated escalation process to be used if a case is suspected or identified" by which action can be taken immediately.
(2) It states that all corrective action plans must include "supporting evidence including photos, policies, supporting documentation to demonstrate implementation of those policies, etc." which suggests that L Brands verifies remediation through document review. Corrective action is documented in the company's system and progress is monitored by a dedicated corrective action management team on a daily basis. It adds that " [i]n many cases, IPS conducts unannounced follow-up visits to the factories to ensure the supplier has implemented all new procedures and processes."
(3) If a supplier does not make improvements towards compliance, L Brands has an escalation process in place which includes a warning letter, reduction of business and ultimately loss of business. It states it has a "more accelerated escalation process to be used if a case of forced labor is suspected or identified" by which action can be taken immediately.
(4) The company discloses that two suppliers located in China have been engaged in a 12-month project with L Brands and a third-party labor standards consultant to ensure their respective factories are appropriately managing their working hours, paying overtime wages to workers and that they are operating in a more transparent way. It states that the consultants have visited the factories on a monthly basis to check progress and provide advice and training as needed. 
It reports that the  project helped both suppliers improve their attendance and payroll systems, establish stronger controls in attendance recordation and calculate working hours and overtime. Based on proper attendance records, both suppliers have implemented appropriate overtime wage payments and are now able to correctly assess productivity levels and working hours. </t>
  </si>
  <si>
    <t>(1) Lululemon, "Vendor Code of Ethics," https://pnimages.lululemon.com/content/dam/lululemon/www-images/Sustainability/VendorCodeofEthicsv3.pdf. Accessed 3 March 2021.
(3) Lululemon (June 2020 - updated February 2021), "KnowTheChain Apparel &amp; Footwear Benchmark: Engagement Questions," https://knowthechain.org/wp-content/uploads/lululemon-KnowTheChain-Disclosure_2021-03-02.pdf, p. 4.  
(4) *Lululemon (June 2020), "Modern Slavery Statement 2019-2020," https://info.lululemon.com/about/modern-slavery-statement. Accessed 15 October 2020.
*Lululemon, "How we partner," https://info.lululemon.com/sustainability/responsible-supply-chain/building-partnerships/how-we-partner. Accessed 16 October 2020.
(5) Lululemon (June 2020), "Modern Slavery Statement 2019-2020."
*Lululemon, "Vendor Code of Ethics."
*Lululemon (June 2020), "KnowTheChain Apparel &amp; Footwear Benchmark: Engagement Questions," p. 6.</t>
  </si>
  <si>
    <r>
      <t xml:space="preserve">(1) Not disclosed. Lululemon discloses that while expanding its foreign migrant worker standard beyond its suppliers in Taiwan to include Japanese and Korean suppliers, it engaged with policy makers [no further detail is provided on engagement with policy makers] and Taiwan's workforce development agency and foreign migrant worker office to understand the "current reality and potential policy evolution opportunities." It states that it also engaged Verité, who conducted an assessment of best practices and formed recommendations on how the foreign migrant worker policy would apply in Taiwan, Japan, and Korea. It reports that it </t>
    </r>
    <r>
      <rPr>
        <i/>
        <sz val="11"/>
        <rFont val="Calibri"/>
        <family val="2"/>
        <scheme val="minor"/>
      </rPr>
      <t>invited</t>
    </r>
    <r>
      <rPr>
        <sz val="11"/>
        <rFont val="Calibri"/>
        <family val="2"/>
        <scheme val="minor"/>
      </rPr>
      <t xml:space="preserve"> feedback from representatives of Asian trade unions and NGOs such as ASEAN CSR. However it does not report engaging on forced labor with these entities. 
</t>
    </r>
    <r>
      <rPr>
        <b/>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(2) The company is a participating company of the </t>
    </r>
    <r>
      <rPr>
        <b/>
        <sz val="11"/>
        <rFont val="Calibri"/>
        <family val="2"/>
        <scheme val="minor"/>
      </rPr>
      <t>Fair Labor Association</t>
    </r>
    <r>
      <rPr>
        <sz val="11"/>
        <rFont val="Calibri"/>
        <family val="2"/>
        <scheme val="minor"/>
      </rPr>
      <t xml:space="preserve">, a multi-stakeholder initiative focused on improving labor conditions, whose members include colleges and universities, civil society organizations, as well as participating companies, and participating suppliers. [However, while the company states that it is actively engaging on issues of forced labor in garment supply chains including prohibiting sourcing from Xinjiang, it does not disclose details on participation with regards to forced labor.] 
Lululemon also reports that with the </t>
    </r>
    <r>
      <rPr>
        <b/>
        <sz val="11"/>
        <rFont val="Calibri"/>
        <family val="2"/>
        <scheme val="minor"/>
      </rPr>
      <t>Sustainable Apparel Coalition</t>
    </r>
    <r>
      <rPr>
        <sz val="11"/>
        <rFont val="Calibri"/>
        <family val="2"/>
        <scheme val="minor"/>
      </rPr>
      <t xml:space="preserve"> and the </t>
    </r>
    <r>
      <rPr>
        <b/>
        <sz val="11"/>
        <rFont val="Calibri"/>
        <family val="2"/>
        <scheme val="minor"/>
      </rPr>
      <t>Social and Labor Convergence Program</t>
    </r>
    <r>
      <rPr>
        <sz val="11"/>
        <rFont val="Calibri"/>
        <family val="2"/>
        <scheme val="minor"/>
      </rPr>
      <t xml:space="preserve"> it has organized a roundtable on forced labor in the supply chain particularly relating to migrant workers. 
The company states that as an active member of the AAFA Social Responsibility Committee, it regularly has "conversations around social compliance and forced labor in the supply chain."
Additionally, Lululemon states that with Patagonia it has created the FMW Apparel and Footwear Brand Collaborative with the support of Verité, the labor rights consultancy. It states that Verité and participating brands have developed standards and tools for suppliers to report on progress on the eradication of recruitment fees. It states that it has led much of the no-fees work at shared facilities. 
[The company also reports that it is a member of the Responsible Business Alliance's Responsible Labor Initiative but does disclose membership of the Steering Committee.]</t>
    </r>
  </si>
  <si>
    <r>
      <t>(1) In its modern slavery statement, the company discloses that it works with "63 finished-goods suppliers in 16 countries and 77 raw material suppliers in 18 countries."
It discloses a supplier list which includes the company name, facility name, address, country, product type, and number of workers of its "active facilities". This also includes 18 finished goods supplier subcontractors and their process type (printing, washing, knitting). The company's list includes 17 suppliers in China, including the names and addresses. 
Lululemon states "we do not source any products from tier 1 suppliers or subcontractors in the XUAR region of China."
(2) In its 2021 additional disclosure the company states that the majority of its second-tier suppliers are based in Taiwan, and discloses the other countries where its second-tier suppliers are based: "Asia Pacific (Australia, China, Indonesia, Japan, Malaysia, South Korea, Sri Lanka, Thailand, Vietnam), Europe (Austria, France, Germany, Italy, Portugal, Switzerland, Turkey), and Central/South America (El Salvador, Peru)."
The company's supplier list includes its top ten second-tier suppliers (listed as raw material suppliers).
The company states that it does not have "any tier 1 or tier 2 production for lululemon located in XUAR."
(3) The company discloses that natural raw material inputs make up less than 15% of its total raw materials and that these include cotton, cellulose, wool, and natural rubber. [The majority of its raw materials are nylon, polyester, and elastane.]
Lululemon states that</t>
    </r>
    <r>
      <rPr>
        <b/>
        <sz val="11"/>
        <rFont val="Calibri"/>
        <family val="2"/>
        <scheme val="minor"/>
      </rPr>
      <t xml:space="preserve"> natural rubber</t>
    </r>
    <r>
      <rPr>
        <sz val="11"/>
        <rFont val="Calibri"/>
        <family val="2"/>
        <scheme val="minor"/>
      </rPr>
      <t xml:space="preserve"> is sourced from Guatemala and Sri Lanka. 
It discloses that </t>
    </r>
    <r>
      <rPr>
        <b/>
        <sz val="11"/>
        <rFont val="Calibri"/>
        <family val="2"/>
        <scheme val="minor"/>
      </rPr>
      <t>wool</t>
    </r>
    <r>
      <rPr>
        <sz val="11"/>
        <rFont val="Calibri"/>
        <family val="2"/>
        <scheme val="minor"/>
      </rPr>
      <t xml:space="preserve"> is sourced from Australia, New Zealand, and China. 
In relation to </t>
    </r>
    <r>
      <rPr>
        <b/>
        <sz val="11"/>
        <rFont val="Calibri"/>
        <family val="2"/>
        <scheme val="minor"/>
      </rPr>
      <t>cotton</t>
    </r>
    <r>
      <rPr>
        <sz val="11"/>
        <rFont val="Calibri"/>
        <family val="2"/>
        <scheme val="minor"/>
      </rPr>
      <t xml:space="preserve"> the company states that more than 50% of its cotton is Pima cotton from Peru and the US. It states that a small portion of its cotton is sourced from Asia, and states "we do not source from the XUAR region in China." 
However the company does not disclose a full list of sourcing countries of its cotton. 
The company states that it does not source </t>
    </r>
    <r>
      <rPr>
        <b/>
        <sz val="11"/>
        <rFont val="Calibri"/>
        <family val="2"/>
        <scheme val="minor"/>
      </rPr>
      <t>cotton</t>
    </r>
    <r>
      <rPr>
        <sz val="11"/>
        <rFont val="Calibri"/>
        <family val="2"/>
        <scheme val="minor"/>
      </rPr>
      <t xml:space="preserve"> from Uzbekistan and states that it is working to "build relationships and visibility of Pima cotton suppliers in Peru". It states it is mapping its cotton supply chain in Asia (in response to increased risk of forced labor in cotton farming, particularly cotton from western China).
[Within its supplier list the company discloses 19 raw material suppliers - which include its top 10 raw material suppliers but does not appear to be a full list of raw material suppliers - and their addresses. Under "product type" it simply states that each supplier provides materials, so it is unclear which type of raw material these suppliers provide (e.g., cotton or rubber). These suppliers are based in China, Vietnam, Taiwan, Japan, Sri Lanka, and Malaysia.] 
(4) The company's supplier list includes the estimated number of workers per facility (e.g. between 2001-2500) and the percentage of women workers per facility.
The company discloses that more than 40% of finished goods facilities that it works with have "independent, democratically elected unions."  </t>
    </r>
  </si>
  <si>
    <t xml:space="preserve">(1) Lululemon discloses that it annually reviews three risk categories which include: country-level risk, worker-type risk, and process risk. [The company states that within processes, dyeing and printing is considered high risk whereas knitting is not.] In relation to country risk, it states that it reviews "general and country-specific data and reports from organizations such as Verité, AAFA, Better Work." It also states that it works with "industry organizations, stakeholder groups and other brands to evaluate and address human rights and labour risks, including modern slavery, human trafficking and forced labour."
(2) The company discloses risks identified in its 2020 additional disclosure. Lululemon states that in the first tier of its supply chains, it has identified demand for production capacity leading to involuntary overtime as a particular risk and is working with its sourcing department to understand its own purchasing practices. It states that it has identified inner-state migration is a risk of forced labor in China. At second-tier, it states foreign migrant workers are a particularly vulnerable group at risk of forced labor due to recruitment practices and states that it has identified the highest number of migrant workers in Taiwan, Japan, Korea, Malaysia, and Thailand. It states that its foreign migrant worker standard has been developed in response to this risk.
At third-tier it states that forced labor is a risk in cotton harvesting and particularly notes risks in cotton from western China. It states it is mapping its supply chain as a result.  </t>
  </si>
  <si>
    <r>
      <t xml:space="preserve">(1) The company discloses that it has a foreign migrant worker standard which applies to all suppliers with foreign migrant workers. [It discloses its foreign migrant worker standard within its additional disclosure.] The standard states that foreign migrant workers must not be required to pay fees, and that the supplier shall be responsible for paying costs associated with recruitment and travel. 
(2) The company's FMW standard states that suppliers should pay the costs of recruitment directly where possible, but where not possible they should repay workers as soon as possible and no later than one month after the worker's arrival. 
</t>
    </r>
    <r>
      <rPr>
        <b/>
        <sz val="11"/>
        <rFont val="Calibri"/>
        <family val="2"/>
        <scheme val="minor"/>
      </rPr>
      <t>Remediation</t>
    </r>
    <r>
      <rPr>
        <sz val="11"/>
        <rFont val="Calibri"/>
        <family val="2"/>
        <scheme val="minor"/>
      </rPr>
      <t xml:space="preserve">: The company discloses that in 2019, it found two Taiwanese suppliers had not repaid airfare costs to workers, contrary to labor contracts. It states that it partnered with another brand to develop a corrective action plan and ensured that the migrant workers were reimbursed. [see also 7.2.2]
</t>
    </r>
    <r>
      <rPr>
        <b/>
        <sz val="11"/>
        <rFont val="Calibri"/>
        <family val="2"/>
        <scheme val="minor"/>
      </rPr>
      <t>Prevention</t>
    </r>
    <r>
      <rPr>
        <sz val="11"/>
        <rFont val="Calibri"/>
        <family val="2"/>
        <scheme val="minor"/>
      </rPr>
      <t>: Lululemon also reports that it launched its FMW standard program in Taiwan in 2018 which included an initiative to achieve no fees by December 2019. It reports that as of December 2019, 18 out of 19 suppliers had achieved no fees "and set up processes to facilitate continued improvement." (It reports that two suppliers were divested from the program due to insufficient progress and one supplier is delayed in its implementation and has had decreased orders a  result.) The company states that "2,700 workers benefitted from the eradication of recruitment fees" as a result. It reports that it began to roll the program out to suppliers outside Taiwan and in 2020 this included suppliers in Malaysia, Korea, Thailand, and Japan. 
Lululemon discloses the practices that some of its other suppliers are using in relation to no-fee requirements. It states that one supplier has a system to hire migrant workers from Indonesia through a direct hiring channel without using overseas labor agents which could reduce 70% of recruitment costs; another supplier is using Vietnam and Thailand facilities to provide local recruitment services and therefore reducing costs charged by overseas labor agents; and another is using direct hiring for overseas recruitment while partnering with a Taiwanese labor agent.</t>
    </r>
  </si>
  <si>
    <t xml:space="preserve">(1) The company's foreign migrant worker (FMW) standard states that suppliers shall conduct regular monitoring of recruitment agents, including through audits, against the FMW standard and vendor code of ethics. It also states that due diligence should be conducted on agents prior to their engagement.
In addition, Lululemon reports that as part of its FMW standard program it conducts assessments of recruitment agencies used by its suppliers which includes reviewing personnel files of migrant workers, and checking that agencies are licensed. It states it is working with Verité to support recruitment agency training and assessments, and that in 2019, Verité assessed 20 in-country agencies and 20 overseas agencies "used by 15 of our 19 suppliers with foreign migrant workers."
(2) Lululemon reports that as part of its FMW standard program it has provided tools and guidance for its Taiwanese suppliers on achieving responsible recruitment and worked on implementing "no fees" for these suppliers by December 2019. It reports that it held nine quarterly working group sessions with suppliers to share learnings and monitor progress during 2018-19. It states these sessions focused on building supplier capacity to manage responsible recruitment risks related to migrant workers, and engaging recruitment agencies on FMW standard requirements, and providing progress updates and sharing challenges. It also states that it has created a full-time role in Taiwan to support progress in this area.  </t>
  </si>
  <si>
    <t>(1) Lululemon states that during 2018 and 2019 an industrial dispute led to the dismissal of 4 workers in the Americas. It states that with other buying brands in the facility, it engaged with the local union and one of the individuals dismissed was re-hired as a result. 
[The company reports that it engages with local and international unions on specific issues in its supply chains and has begun developing its stakeholder engagement strategy as part of its FLA membership. However it does not disclose any examples of working with unions on supply chain issues.]
(2) Not disclosed. The company reports that it is not party to a global framework agreement currently. 
(3) Not disclosed. Lululemon states that it assesses whether workers are able to pursue alternative forms of organizing during assessments, and states: "No countries within which we operate prohibit participation in trade unions. However, China bans the establishment of trade unions independent of the sole official trade union, and Vietnam requires approval of the union by a higher local union organization." It also refers to restrictions on foreign migrant workers participation in unions in Malaysia. It states that in the first-tier of its supply chains as of the end of 2019, "83% of finished goods assessments in Vietnam, and 45% in China identified unions or worker councils." In the second-tier it states that 66% of fabric mill assessments in Vietnam and 41% in China found unions or worker councils. The company's vendor code states that suppliers should facilitate alternative means for freedom of association and collective bargaining. 
However the company does not outline steps taken to facilitate or ensure workplace environments where workers are able to pursue alternative forms of organizing, such as how it works to increase the % suppliers in China have independent work councils. 
(4) See example under (1). 
Lululemon discloses that in early 2020 it found that a supplier in the Philippines was allegedly impeding on workers right to free association. It states that allegations included "hindering workers to join or form a union and illegally dismissing two workers on the basis of their union activities" and engaged Verité to conduct an in-depth assessment. It states it found that the supplier did not have adequate policies and procedures and it appointed a specialist to support the supplier in establishing adequate policies and procedures for freedom of association. It states that two workers were reinstated on payroll but the issues are still under resolution. It states that as follow up it commissioned an "FLA SafeGuard Investigation" in October 2020 and will receive the report in March 2021. 
In addition, the company reports that it participated in an industry outreach to the Cambodian government to urge amendment of their labor law reform and to align with ILO standards: specifically addressing "the shortcomings of the proposed law with regards to trade union registration and representation, as well as dropping all criminal charges against union leaders."
[The company discloses that more than 40% of finished goods facilities that it works with have "independent, democratically elected unions." (See also data under (3)).  It is not clear how the company works to increase this percentage.]</t>
  </si>
  <si>
    <t>Lululemon reports that it assesses all facilities every 18 months and conducts on-site visits to strategic suppliers (80% production) annually. 
(1) The company states that suppliers undergo "announced, semi-announced and unannounced assessments of production facilities." Lululemon reports that it  is a member of ILO's Better Work program and that Better Work performs unannounced assessments at its facilities. The company discloses that it conducted three unannounced assessments in 2019 and two in 2020. 
(2) The company reports that assessments include a review of documentation. It states that documents include contracts, payment records, wage slips, working hours, and recruiter service agreements and contracts. 
(3) Lululemon states that assessments include interviews with workers at all levels, including union. It states this typically includes a minimum of ten workers. The company states that it currently conducts off-site interviews "only when the subject matter is of particular sensitivity." It discloses that in 2020 it engaged in off-site interviews where there were allegations regarding workers' freedom of association in the Philippines. It states that specialized investigators spoke to workers in confidential settings outside of the facility. It states that some interviews were conducted via telephone due to pandemic restrictions. 
(4) Lululemon states that assessments include "living conditions in factory dormitories." It states that it will also assess canteens and check locations for storage of identification documents. 
(5) Lululemon discloses that it conducts assessments of cut and sew facilities and raw material mills including living conditions. It also states it is working to include trim suppliers in assessments. 
The company states that its responsible supply chain program requires ongoing monitoring of all first and second tier facilities and sub-contractors that are particularly high risk.</t>
  </si>
  <si>
    <t xml:space="preserve">*Lululemon (June 2020), "Modern Slavery Statement 2019-2020," https://info.lululemon.com/about/modern-slavery-statement. Accessed 15 October 2020.
(1) Lululemon, "Vendor Code of Ethics," https://info.lululemon.com/sustainability/responsible-supply-chain/vendor-code-of-ethics. Accessed 15 October 2020.
*Lululemon, "Industry Collaboration," https://info.lululemon.com/sustainability/responsible-supply-chain/building-partnerships/industry-collaboration. Accessed 16 October 2020.
*Lululemon (June 2020), "KnowTheChain Apparel &amp; Footwear Benchmark: Engagement Questions," https://pnimages.lululemon.com/content/dam/lululemon/www-images/Footer/Sustainability/lululemon_KnowTheChain_Disclosure_2020_June_Update.pdf, p. 34. Accessed 19 October 2020. 
(2-3) Lululemon, "Assessment Process," https://info.lululemon.com/sustainability/responsible-supply-chain/assessment-process. Accessed 15 October 2020.
*Lululemon (June 2020), "KnowTheChain Apparel &amp; Footwear Benchmark: Engagement Questions," p. 35. 
(4) Lululemon, "Vendor Code of Ethics."
*Lululemon (June 2020), "KnowTheChain Apparel &amp; Footwear Benchmark: Engagement Questions," p. 35. 
*Lululemon (June 2020 - updated February 2021), "KnowTheChain Apparel &amp; Footwear Benchmark" https://knowthechain.org/wp-content/uploads/lululemon-KnowTheChain-Disclosure_2021-03-02.pdf, p. 38. Accessed 3 March 2021. 
(5) *Lululemon, "Vendor Code of Ethics."
*Lululemon (June 2020), "Modern Slavery Statement 2019-2020."
*Lululemon (June 2020), "KnowTheChain Apparel &amp; Footwear Benchmark: Engagement Questions," p. 34. </t>
  </si>
  <si>
    <t xml:space="preserve">(1) The company discloses that within the last 18 month cycle it assessed 98% of total finished goods facilities (first-tier) and 84% of all second-tier facilities. [It reports that it will move to a 12 month assessment cycle instead of 18 months as of 2020.]
(2) Lululemon states that for 2019,  1% of its total assessments were unannounced. 
(3) The company reports that every full assessment includes interviews with at least ten workers, and "typically 20" depending on the facility size. 
(4) The company states that third-party assessors and its own in-house experts conduct audits. It states that its internal assessors undergo annual human rights training, and that they are "trained to identify human trafficking, forced or bonded labour, and other practices that may infringe on employees’ basic human rights." It also states that they have undergone Verité's training on detecting and acting on forced labor risks. In relation to third-party auditors it states that it uses Elevate and BSI primarily, and Better Work in certain countries. It states that any facility employing foreign migrant workers must be assessed by an auditor with demonstrated experience in forced labor and foreign migrant worker issues. 
(5) Lululemon discloses its most frequent findings in first and second tier for 2019. This includes health and safety (26% of findings), labour (26% - including working hours, overtime, benefits, worker contracts in their own languages), dormitories (6%), and environment (42%). </t>
  </si>
  <si>
    <r>
      <t xml:space="preserve">(1) The company discloses that in 2019, 27 of its Italian suppliers "took part in training held in Milan on responsible cotton sourcing, in partnership with members of the Better Cotton Initiative (BCI)." The Better Cotton Initiative is an ISEAL full member, which requires farms to adhere to a set of Principles and Standards including the promotion of decent work according to the ILO core conventions, therefore it is assumed that the training covered BCI standards, including on forced labor. 
LVMH states that “70% of cotton supplies must meet responsible criteria (such as the GOTS, Certified Recycled or Better Cotton Initiative standards) by 2020.” While this seems to indicate some sourcing of cotton from the Better Cotton Initiative, it does not disclose the percentage sourced.
Further, it does not disclose using certifications that cover forced labor for another raw material, nor does it disclose otherwise taking action to improve working conditions at raw materials level.
</t>
    </r>
    <r>
      <rPr>
        <b/>
        <sz val="11"/>
        <rFont val="Calibri"/>
        <family val="2"/>
        <scheme val="minor"/>
      </rPr>
      <t>Uyghur forced labor</t>
    </r>
    <r>
      <rPr>
        <sz val="11"/>
        <rFont val="Calibri"/>
        <family val="2"/>
        <scheme val="minor"/>
      </rPr>
      <t>: The company does not disclose how it addresses risks related to Uyghur forced labor at raw material level such as in cotton sourcing.
(2)-(4) Not disclosed.</t>
    </r>
  </si>
  <si>
    <t>(1) Not disclosed. It states that it carried out a total of 1,589 audits excluding its EcoVadis assessments on seven criteria including forced labor, child labor, labor rights and working hours. It also discloses the percentage of audits per region. However it does not disclose the percentage of suppliers monitored.
(2)-(3) Not disclosed.
(4) Not disclosed It states that it uses specialised third-party firms to conduct audits but does not disclose their expertise in detecting forced labor risks.
(5) Not disclosed. It states that in 2019 36% of its “suppliers audited failed to meet the Group’s requirements based on a four-tier performance scale that takes into account the number and severity of compliance failures observed; 6% were found to have critical compliance failures. It does not disclose details of labor rights violations however.</t>
  </si>
  <si>
    <t xml:space="preserve">(1) Nike states that it “continually evaluates and updates its systems to identify and address risks in its supply chain, including those related to slavery and human trafficking.” It states that it does so by using external sources including human rights risk assessments, supplier specific risk profiling based on location and including information on vulnerable worker groups as well as areas for improvement identified in supplier audits. It also states that it reviews “information on key and emerging risk areas identified through [its] engagement with external stakeholders.” It states that it is working on mapping risks further down its supply chains and expanding engagement with second tier suppliers where forced labor risks may occur. It states that in 2019 it began using “Verité’s CUMULUS Forced Labor Screen™, a new due diligence tool to help identify risks related to the recruitment of foreign migrant workers by NIKE suppliers” in Malaysia and that in 2020 it will expand its use to other high risk countries. It further states that in 2019 it began using “foreign migrant worker due diligence assessments” for first and second-tier suppliers in Malaysia to gain a better understanding of current recruitment practices and to map recruitment agents.
(2) Not disclosed. The company does not disclose risks identified across the tiers of its supply chains. [It identifies the risk of workers paying recruitment fees to obtain a job being “a particularly common risk for foreign migrant workers.” However, it does not identify or provide details of risks in different tiers of its supply chains.]
Uyghur forced labor: The company indirectly acknowledges risks of sourcing from the Xinjiang region. It states that it does not source products from Xinjiang and that it confirmed with suppliers that they are not using textiles or yarn from the region. It states that it has been "conducting ongoing diligence with [its] suppliers in China to identify and assess potential risks related to employment of Uyghurs, or other ethnic minorities from XUAR, in other parts of China." It also states that it has been "working to further strengthen [its] audit protocols to identify emerging risks related to potential labor transfer programs of Uyghurs or other ethnic minorities from XUAR." </t>
  </si>
  <si>
    <r>
      <t xml:space="preserve">(1) It also states that it joined a project with the FLA along with “İyi Pamuk Uygulamalari Derneği (IPUD), as well as several other international brands on improving </t>
    </r>
    <r>
      <rPr>
        <b/>
        <sz val="11"/>
        <rFont val="Calibri"/>
        <family val="2"/>
        <scheme val="minor"/>
      </rPr>
      <t>employment practices in the Turkish cotton sector</t>
    </r>
    <r>
      <rPr>
        <sz val="11"/>
        <rFont val="Calibri"/>
        <family val="2"/>
        <scheme val="minor"/>
      </rPr>
      <t xml:space="preserve">.” It states that this focused on preventing and addressing child labor and improving recruitment practices for migrant workers at farm level. 
Nike states that it has certified that 100% of the cotton in its supply chains is certified by </t>
    </r>
    <r>
      <rPr>
        <b/>
        <sz val="11"/>
        <rFont val="Calibri"/>
        <family val="2"/>
        <scheme val="minor"/>
      </rPr>
      <t>Better Cotton Initiative (BCI)</t>
    </r>
    <r>
      <rPr>
        <sz val="11"/>
        <rFont val="Calibri"/>
        <family val="2"/>
        <scheme val="minor"/>
      </rPr>
      <t xml:space="preserve"> </t>
    </r>
    <r>
      <rPr>
        <u/>
        <sz val="11"/>
        <rFont val="Calibri"/>
        <family val="2"/>
        <scheme val="minor"/>
      </rPr>
      <t>or</t>
    </r>
    <r>
      <rPr>
        <sz val="11"/>
        <rFont val="Calibri"/>
        <family val="2"/>
        <scheme val="minor"/>
      </rPr>
      <t xml:space="preserve"> recycled standards and that as of the end of 2020 90% of its cotton is </t>
    </r>
    <r>
      <rPr>
        <b/>
        <sz val="11"/>
        <rFont val="Calibri"/>
        <family val="2"/>
        <scheme val="minor"/>
      </rPr>
      <t>BCI</t>
    </r>
    <r>
      <rPr>
        <sz val="11"/>
        <rFont val="Calibri"/>
        <family val="2"/>
        <scheme val="minor"/>
      </rPr>
      <t xml:space="preserve"> certified, 9% is organic, and 1% is recycled. BCI is an ISEAL full member, which requires farms to adhere to a set of Principles and Standards including the promotion of decent work according to the ILO core conventions. However, it does not disclose steps taken to address forced labor risks for other raw materials, such as rubber.
It states that it does not source products from </t>
    </r>
    <r>
      <rPr>
        <b/>
        <sz val="11"/>
        <rFont val="Calibri"/>
        <family val="2"/>
        <scheme val="minor"/>
      </rPr>
      <t>Xinjiang</t>
    </r>
    <r>
      <rPr>
        <sz val="11"/>
        <rFont val="Calibri"/>
        <family val="2"/>
        <scheme val="minor"/>
      </rPr>
      <t xml:space="preserve"> and that it "confirmed" with suppliers that they are not using textiles or </t>
    </r>
    <r>
      <rPr>
        <b/>
        <sz val="11"/>
        <rFont val="Calibri"/>
        <family val="2"/>
        <scheme val="minor"/>
      </rPr>
      <t>yarn</t>
    </r>
    <r>
      <rPr>
        <sz val="11"/>
        <rFont val="Calibri"/>
        <family val="2"/>
        <scheme val="minor"/>
      </rPr>
      <t xml:space="preserve"> from the region. 
[It states that it has been "conducting ongoing diligence with [its] suppliers in China to identify and assess potential risks related to employment of Uyghurs, or other ethnic minorities from XUAR, in other parts of China." It also states that it has been "working to further strengthen [its] audit protocols to identify emerging risks related to potential labor transfer programs of Uyghurs or other ethnic minorities from XUAR." However, it is unclear whether this relates to raw material sourcing.] 
(2) * Nike states that it collects feedback from suppliers on its purchasing practices through </t>
    </r>
    <r>
      <rPr>
        <b/>
        <sz val="11"/>
        <rFont val="Calibri"/>
        <family val="2"/>
        <scheme val="minor"/>
      </rPr>
      <t>Better Buying</t>
    </r>
    <r>
      <rPr>
        <sz val="11"/>
        <rFont val="Calibri"/>
        <family val="2"/>
        <scheme val="minor"/>
      </rPr>
      <t xml:space="preserve"> so that it can improve. It states that it continues to “evolve demand and production planning with [its] suppliers to smooth volume fluctuations and enhance predictability” to have an impact on excessive overtime rates in factories, but does not disclose details on how it changed its processes.
* It discloses actions it is taking to improve forecasting for suppliers and to ensure that workers are not working overtime. It states that it engaged with UC Berkley on research on labor and employment, “to study how experimental approaches to compensation at </t>
    </r>
    <r>
      <rPr>
        <u/>
        <sz val="11"/>
        <rFont val="Calibri"/>
        <family val="2"/>
        <scheme val="minor"/>
      </rPr>
      <t>one</t>
    </r>
    <r>
      <rPr>
        <sz val="11"/>
        <rFont val="Calibri"/>
        <family val="2"/>
        <scheme val="minor"/>
      </rPr>
      <t xml:space="preserve"> factory affected both workers and the facility’s performance.” It does not disclose details beyond the one factory.
* It states that in 2019 it tested the FLA’s Fair Compensation Tool to provide it with “detailed visibility into factory wage levels and compensation structures for different production departments.” It does not disclose how to changed it processes subsequently.
[The FLA also reports on examples of remediation of overtime with suppliers. The FLA reports that Nike has remediated three violations in which workers were provided with no rest day in a seven-day period. It also states that Nike has worked with the factory to integrate regular working hours into their production plan to develop their production processes and mitigate excess overtime. It also takes part in the ILO's Better Work program.]
[COVID-19 response: Nike states that it is working with suppliers to mitigate longer-term impacts. It states that it will continue to pay suppliers in full for finished products from all suppliers globally, honoring payment terms for products already in production. It states that for cancelled orders, it will “pay the appropriate amount of the order, depending on the stage of production as communicated by [its] supplier to enable the supplier to recover costs associated with the cancelled order.” It states that it is engaging with “a number of institutions to offer financing opportunities to suppliers as they have been navigating challenging market dynamics.”]
(3) The company is an accredited company of the FLA and as such is required to provide positive incentives for suppliers producing in a socially responsible and sustainable manner. 
Nike states that it is partnering with the International Finance Corporation to offer factories that comply with its supplier code of conduct better financing terms. It states that at the end of 2020, 46 factories were participating in this program "which disbursed more than $717.7 million in FY2020, representing a 65% increase in the program over FY19." It does not disclose details on steps it has taken to ensure its suppliers receive access to better financing terms.
It also states that it "encourages[s] improvements in sustainability through a scorecard that assesses supplier performance on quality, delivery, cost, and sustainability” and uses the information to inform its long-term sourcing strategy “increasing business with the best performing supplier.”  However, it does not provide evidence of implementation, such as the percentage of companies that received longer contracts or more business due to stronger labor practices.
(4) Nike discloses that its payment terms are 45 days. It does not disclose a second data point.</t>
    </r>
  </si>
  <si>
    <r>
      <t>(1) The company is a member of the Leadership Group on Responsible Recruitment, which includes a commitment to the Employer Pays Principle with a public policy on eradicating worker fees from supply chains and has also signed the commitment to responsible recruitment. It states in its "Nike Code Leadership Standard" which accompanies its supplier code and which it requires suppliers to implement and integrate that the “supplier is responsible for employment eligibility fees of all workers” and that they should be reimbursed within one month of arrival.</t>
    </r>
    <r>
      <rPr>
        <sz val="11"/>
        <color rgb="FFFF0000"/>
        <rFont val="Calibri"/>
        <family val="2"/>
        <scheme val="minor"/>
      </rPr>
      <t xml:space="preserve">
</t>
    </r>
    <r>
      <rPr>
        <sz val="11"/>
        <rFont val="Calibri"/>
        <family val="2"/>
        <scheme val="minor"/>
      </rPr>
      <t xml:space="preserve">
(2) </t>
    </r>
    <r>
      <rPr>
        <u/>
        <sz val="11"/>
        <rFont val="Calibri"/>
        <family val="2"/>
        <scheme val="minor"/>
      </rPr>
      <t>Prevention</t>
    </r>
    <r>
      <rPr>
        <sz val="11"/>
        <rFont val="Calibri"/>
        <family val="2"/>
        <scheme val="minor"/>
      </rPr>
      <t xml:space="preserve">: See 4.3(1)
Nike states that "[t]o ensure employer pays principal is implemented, one of [its] suppliers in Jordan strengthened their agreements and follow-up process with its recruitment agents." It states that their agreements with recruitment agents in Nepal, Bangladesh and Sri Lanka explicitly prohibit charging workers recruitment fees. It states that the supplier signed compliance guidelines with all agents to obtain their written confirmation, and held quarterly meetings with them and that the supplier also gave pre-departure training to workers in their local languages so that workers knew that they did not have to pay fees. 
</t>
    </r>
    <r>
      <rPr>
        <u/>
        <sz val="11"/>
        <rFont val="Calibri"/>
        <family val="2"/>
        <scheme val="minor"/>
      </rPr>
      <t>Remediation</t>
    </r>
    <r>
      <rPr>
        <sz val="11"/>
        <rFont val="Calibri"/>
        <family val="2"/>
        <scheme val="minor"/>
      </rPr>
      <t>: The FLA reports that Nike worked with Under Armour to remediate violations relating to the payment of recruitment fees and working conditions at a supplier in Malaysia. It states that it “worked with the supplier to conduct a… round of repayment to workers in the spring of 2018.” It states that they “worked together to support the supplier in contracting Verité to further investigate why labor recruiters and contractors continued to charge workers fees” and found that they had been double-charging workers and suppliers for the fees. It states that it worked with the supplier to pay reimbursements to the workers and that “payouts averaged about $350-$400 per worker, with about 950 workers receiving both payouts in 2018 and 2019.” [Also see 7.2.B1(3)]</t>
    </r>
  </si>
  <si>
    <r>
      <t xml:space="preserve">(1) The company is a member of the Leadership Group on Responsible Recruitment, and as such is required to audit recruitment agencies in its supply chain. It states that it in 2019, it "launched Verité’s CUMULUS Forced Labor Screen, a new due diligence tool to help mapping the recruitment agents, recruitment corridors and identify risks related to the recruitment of foreign migrant workers by NIKE suppliers" and in 2020 expanded this to "include Tier 1 and Tier 2 suppliers in Thailand, Taiwan, Japan, Jordan and Egypt."
It states that suppliers are “encouraged to conduct thorough due diligence on any labor agents, including sub-agents, used in the recruitment and employment of foreign workers.” 
However it does not provide evidence that this takes place in practice.
(2) As a steering committee member  of the </t>
    </r>
    <r>
      <rPr>
        <b/>
        <sz val="11"/>
        <rFont val="Calibri"/>
        <family val="2"/>
        <scheme val="minor"/>
      </rPr>
      <t>Responsible Labor Initiative</t>
    </r>
    <r>
      <rPr>
        <sz val="11"/>
        <rFont val="Calibri"/>
        <family val="2"/>
        <scheme val="minor"/>
      </rPr>
      <t xml:space="preserve">, the company is responsible for the strategic guidance and direction of the initiative, which is focused on ensuring that the rights of workers vulnerable to forced labor in global supply chains are consistently respected and promoted through responsible recruitment and employment practices.
The company is a member of the </t>
    </r>
    <r>
      <rPr>
        <b/>
        <sz val="11"/>
        <rFont val="Calibri"/>
        <family val="2"/>
        <scheme val="minor"/>
      </rPr>
      <t>Leadership Group on Responsible Recruitment</t>
    </r>
    <r>
      <rPr>
        <sz val="11"/>
        <rFont val="Calibri"/>
        <family val="2"/>
        <scheme val="minor"/>
      </rPr>
      <t xml:space="preserve">, and as such is required to brief suppliers and offer guidance and training for hiring managers on the Employer Pays Principle, share tools and guidance in the Responsible Recruitment Resource Bank, and promote the Employer Pays Principle within its sector. 
Nike notes that is has engaged the </t>
    </r>
    <r>
      <rPr>
        <b/>
        <sz val="11"/>
        <rFont val="Calibri"/>
        <family val="2"/>
        <scheme val="minor"/>
      </rPr>
      <t xml:space="preserve">Malaysian government </t>
    </r>
    <r>
      <rPr>
        <sz val="11"/>
        <rFont val="Calibri"/>
        <family val="2"/>
        <scheme val="minor"/>
      </rPr>
      <t xml:space="preserve">on the topic of foreign migrant workers, and that in 2020, it "participated in a strategic dialogue convened by [Leadership Group for Responsible Recruitment] with the </t>
    </r>
    <r>
      <rPr>
        <b/>
        <sz val="11"/>
        <rFont val="Calibri"/>
        <family val="2"/>
        <scheme val="minor"/>
      </rPr>
      <t xml:space="preserve">government of Thailand </t>
    </r>
    <r>
      <rPr>
        <sz val="11"/>
        <rFont val="Calibri"/>
        <family val="2"/>
        <scheme val="minor"/>
      </rPr>
      <t>on their continued legislative and policy development regarding foreign migrant workers." (also see 1.5)</t>
    </r>
  </si>
  <si>
    <r>
      <t xml:space="preserve">Nike has signed the Commitment to Responsible Recruitment.
(1) Nike states that the terms in workers' written contracts must be explained in full prior to departure from their home country with adequate time for review. It states that this should be “accurate, complete and in terms the employee would understand” and include conditions of employment and termination. It requires the supplier to "clearly communicate terms and conditions of recruitment and employment to all job seekers" during recruitment and states that "[r]ecruited foreign migrant workers are provided with rights-based and gender-sensitive pre-departure orientation training prior to signing the employment contract and leaving the sending country. The supplier will conduct post-arrival orientation for foreign migrant workers in a language that they understand after arrival in the destination country and before they commence their work." It states that such trainings include "foreign migrant worker specific trainings (foreign migrant worker policy, nonretaliation against fees reported...), Grievance system for foreign migrant workers, Rights of workers to join or participate in unions, committees or other forms," among other topics.
(2) It states that workers “shall not be required to turn over their original identity papers (such as passports, travel or residency permits, national IDs or school certificates) to their employer, labor agent or another party as a condition of employment, nor shall they be required to make ‘deposits’ to gain access to their documents.” It states that employers may keep them for safekeeping at the employee’s request and that their return must be documented and signed by both parties. It states that suppliers are required to provide foreign migrant workers with individual, secure lockers to store their personal documents. It does not disclose evidence of how this policy provision is implemented in practice. 
(3) Not disclosed. 
[* It discloses working with suppliers "to address particular vulnerabilities for [foreign migrant] workers as a result of the </t>
    </r>
    <r>
      <rPr>
        <b/>
        <sz val="11"/>
        <rFont val="Calibri"/>
        <family val="2"/>
        <scheme val="minor"/>
      </rPr>
      <t>COVID-19 pandemic</t>
    </r>
    <r>
      <rPr>
        <sz val="11"/>
        <rFont val="Calibri"/>
        <family val="2"/>
        <scheme val="minor"/>
      </rPr>
      <t xml:space="preserve">." It notes that it has been "working to provide resources and information to our suppliers to support their different national cohorts of foreign migrant workers," but does not disclose concrete outcomes for workers.
* Nike discloses that it "joined Issara Strategic partnership in Thailand." While it notes that "among Issara’s engagement and focus is the worker voice </t>
    </r>
    <r>
      <rPr>
        <i/>
        <sz val="11"/>
        <rFont val="Calibri"/>
        <family val="2"/>
        <scheme val="minor"/>
      </rPr>
      <t xml:space="preserve">aiming to </t>
    </r>
    <r>
      <rPr>
        <sz val="11"/>
        <rFont val="Calibri"/>
        <family val="2"/>
        <scheme val="minor"/>
      </rPr>
      <t>provide multiple channels according to how migrant workers use technology and enable 2-way communication flow where Issara can also share
information about worker’s rights, policies, and processes affecting them," it does not disclose further details on its involvement. (also see 5.1.2)]</t>
    </r>
  </si>
  <si>
    <r>
      <t xml:space="preserve">(1) Nike states that in Indonesia it was “an original signatory of the 2011 Freedom of Association Protocol in Indonesia, which was signed by unions, suppliers, and leading brands manufacturing in the country.” It states that this “provides an implementation framework for suppliers to support union activities to fully respect the rights of workers to join unions of their choosing and to bargain collectively [and that it meets] regularly with the National Committee to review progress and discuss further opportunities for improvement."
(2) Not disclosed.
(3) Not disclosed. It states that suppliers are “encouraged to support the establishment of worker committees freely chosen by its employees.” However, it does not disclose action taken to ensure the implementation of this policy.
(4) Not disclosed. 
Nike discloses that in 2017 it advocated for legislative reform on freedom of association in </t>
    </r>
    <r>
      <rPr>
        <b/>
        <sz val="11"/>
        <rFont val="Calibri"/>
        <family val="2"/>
        <scheme val="minor"/>
      </rPr>
      <t>Mexico</t>
    </r>
    <r>
      <rPr>
        <sz val="11"/>
        <rFont val="Calibri"/>
        <family val="2"/>
        <scheme val="minor"/>
      </rPr>
      <t>, for the protection of workers' rights, alongside the FLA and other companies. A letter sent to the Mexican government whose signatories include Nike commends the government for steps taken to create "labour tribunals and an independent, decentralized institution for the registration of trade unions and collective bargaining agreements" and notes that the signatories "look forward to the necessary secondary legislation being expeditiously approved and enacted to ... guarantee Mexican workers the right to be represented in collective bargaining by a union of their free choice." It does not disclose further details on actions it has taken besides signing the letter nor a second example.</t>
    </r>
  </si>
  <si>
    <t xml:space="preserve">(1) *Nike, "Industry Partnerships Driving Systemic Change," https://purpose.nike.com/industry-partnerships. Accessed 23 October 2020. 
*Nike, "Sourcing and Manufacturing Standards," https://purpose.nike.com/sourcing-manufacturing-standards.
*Nike (February 2021), "2021 Additional Disclosure," https://knowthechain.org/wp-content/uploads/2021-02-Disclosure-KnowTheChain-AF-Benchmark_Nike.pdf, p. 5. 
(4) Nike, "Industry Partnerships Driving Systemic Change," https://purpose.nike.com/industry-partnerships. Accessed 23 October 2020. 
</t>
  </si>
  <si>
    <t xml:space="preserve">(1) Primark discloses its code of conduct for suppliers, which prohibits forced labor, child labor, and discrimination. In relation to freedom of association and collective bargaining, the code states: "all workers have the right to join or form trade unions of their own choosing and to bargain collectively." It states that employers must adopt an open attitude towards the activities of trade unions and that where the right to free association and collective bargaining is restricted under law, "employers will facilitate, and must not hinder, the development of parallel means for independent and free association and collective bargaining." 
[The code also states: "where the requirements of this supplier code of conduct set a higher standard than is required by local law and regulations, suppliers must align with the requirements of this supplier code of conduct."]
(2) Yes. Home &gt; Primark Cares &gt; Code of Conduct. 
(3) Primark states that the code of conduct is updated regularly "following internal review and with input from external stakeholders." [It states that an updated version of its code will be published in early 2020.] The current version is dated December 2019, version 6. 
(4) The company states that before an order is placed with a new supplier, "a member of the Ethical Trade and Environmental Sustainability Team meets with the factory to explain the standards required." It reports that the team spends time with factory management to explain the code and much of this time is spent in one-to-one meetings on site. It also states that the code is included in its terms and conditions with suppliers. 
In its 2020 modern slavery statement, the company reports that its top 100 suppliers attended its annual supplier conference in 2020, which addressed its updated requirements of the code of conduct. 
(5) The code states that "suppliers are also responsible for ensuring that this supplier code of conduct and all relevant laws and regulations are complied with within their own supply chains." In its modern slavery statement the company states "first-tier suppliers are required to cascade the code of conduct to their suppliers." </t>
  </si>
  <si>
    <r>
      <t xml:space="preserve">(1) Primark discloses that it has signed the Responsible Sourcing Network’s (RSN) Cotton Pledge and has committed to not knowingly sourcing cotton from Uzbekistan or Turkmenistan. As a signatory the company commits to not knowingly source Uzbek and Turkmen cotton and collaborates with a multi-stakeholder coalition to press for the elimination of forced labor in the sector. It does not disclose further details beyond signing pledges, nor efforts on other commodities.
Uyghur forced labor: The company states that it has banned sourcing of cotton from Xinjiang at all levels of its supply chain. It states that it has enhanced due diligence to increase understanding of risks within its supply chains in China but does not disclose further detail. 
(2) The company is a member of ACT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In addition, Primark discloses that it is a member of the Prompt Payment Scheme which provides that it pays all suppliers within 30 days. 
The company reports that it uses off-season production in order to lengthen lead times and allow factories "to plan their production more effectively and provides stable employment in typical low seasons." It states it is developing training on responsible purchasing for its employees.
The company takes part in the Better Work Vietnam and Cambodia program and as such is required to refrain from terminating or reducing orders at non-compliant factories found (provided factories make sufficient progress) and to review internal buying practices that may impact compliance at supplier facilities.
In relation to COVID, the company reports that it in April 2020 it "established a ‘wages fund’, an advance payment to suppliers to support their ability to pay wages." It states this amounted to £23m and covered factories in Bangladesh, Cambodia, India, Myanmar, Pakistan, Sri Lanka, and Vietnam. [Primark also notes that it pledged to "pay its suppliers in full for all outstanding finished garments, and to utilise and pay for any outstanding finished fabric liabilities."]
(3) The company is a member of ACT (Action, Collaboration, Transformation) which is based on a Memorandum of Understanding between the company and the global trade union IndustriALL in which the company commits to ensuring that its purchasing practices facilitate the payment of living wages and  to ensuring that its purchasing practices support long-term partnerships with manufacturers in support of ethical trade.
The company discloses that it has a supplier balanced scorecard system where it tracks how well suppliers meet its standards on ethical trade and the code of conduct. It states that ethical trade is "one of the highest weighted KPIs." In its 2018 additional disclosure, the company states "those who do better are more </t>
    </r>
    <r>
      <rPr>
        <b/>
        <sz val="11"/>
        <rFont val="Calibri"/>
        <family val="2"/>
        <scheme val="minor"/>
      </rPr>
      <t>likely</t>
    </r>
    <r>
      <rPr>
        <sz val="11"/>
        <rFont val="Calibri"/>
        <family val="2"/>
        <scheme val="minor"/>
      </rPr>
      <t xml:space="preserve"> to gain further business - score cards are used by buying departments, sourcing, and ethical trade." However, it does not provide evidence of implementation, such as the percentage of companies that received longer contracts or more business due to stronger labor practices.
(4) Primark discloses that it has long-term relationships with suppliers and that "the majority" of its suppliers have supplied to the company for six years, with its longest relationship at 18 years. In its 2020 modern slavery statement it states that the longest relationship is 22 years. It does not disclose the average length of relationship across its suppliers.
It further states that its payment terms for suppliers are 30 days.</t>
    </r>
  </si>
  <si>
    <t>(1) Not disclosed. The company states that it may conduct additional due diligence on suppliers that hire migrant or agency workers "as these groups can be more vulnerable to recruitment practices" that result in forced labor. It states that accommodation provided by agents will be inspected as part of the audit process. However, it is not clear that recruitment or employment agencies used by suppliers are monitored for forced labor risks. 
(2) Primark states that it in Southern India, it is working with "local Indian NGO ASK - The Association for Stimulating Know How – and U.S.-based NGO Verité on the Fair Hiring Fair Labour programme." It states that this programme provides factories with toolkits for improving their recruitment and hiring processes. [Note under 1.5(1) also]
It also states that it has a pilot programme "My Journey" in South India, which "supports suppliers on their recruiting and hiring processes and builds on our previous experiences of implementing our Fair Hiring Fair Labour Toolkits developed with Verité and ASK." It reports that it conducted assessments at three sites and identified recruitment practices which are being addressed in the second phase of the pilot. It states this includes "encouraging factories to hire coordinators to improve communication with migrant workers." 
The company also states that due to risks related to foreign workers recruited to Malaysia, it has conducted "Advocacy to policy makers on the need for ethical recruitment." 
In its 2020 modern slavery statement, the company states that 198 of its supplier staff  in Turkey have received training on recruitment practices and remediation.</t>
  </si>
  <si>
    <r>
      <t xml:space="preserve">(1) Primark reports that "in partnership with civil society and local experts and designers, we asked workers to design workplace posters that visualise the code." It states the posters are used for display in factories and for training. 
(2) The company states that it implements programmes "for workers to help them understand and exercise their rights and focus particularly on those who may be more vulnerable."
This includes an initiative the company discloses with </t>
    </r>
    <r>
      <rPr>
        <b/>
        <sz val="11"/>
        <rFont val="Calibri"/>
        <family val="2"/>
        <scheme val="minor"/>
      </rPr>
      <t>Social Awareness and Voluntary Education (SAVE)</t>
    </r>
    <r>
      <rPr>
        <sz val="11"/>
        <rFont val="Calibri"/>
        <family val="2"/>
        <scheme val="minor"/>
      </rPr>
      <t xml:space="preserve">, an NGO based in </t>
    </r>
    <r>
      <rPr>
        <b/>
        <sz val="11"/>
        <rFont val="Calibri"/>
        <family val="2"/>
        <scheme val="minor"/>
      </rPr>
      <t>India</t>
    </r>
    <r>
      <rPr>
        <sz val="11"/>
        <rFont val="Calibri"/>
        <family val="2"/>
        <scheme val="minor"/>
      </rPr>
      <t xml:space="preserve">. It states it has worked to support the formation of </t>
    </r>
    <r>
      <rPr>
        <b/>
        <sz val="11"/>
        <rFont val="Calibri"/>
        <family val="2"/>
        <scheme val="minor"/>
      </rPr>
      <t>Worker Education Groups</t>
    </r>
    <r>
      <rPr>
        <sz val="11"/>
        <rFont val="Calibri"/>
        <family val="2"/>
        <scheme val="minor"/>
      </rPr>
      <t xml:space="preserve"> which are "a place for factory workers to come together to learn about their </t>
    </r>
    <r>
      <rPr>
        <b/>
        <sz val="11"/>
        <rFont val="Calibri"/>
        <family val="2"/>
        <scheme val="minor"/>
      </rPr>
      <t>workplace rights</t>
    </r>
    <r>
      <rPr>
        <sz val="11"/>
        <rFont val="Calibri"/>
        <family val="2"/>
        <scheme val="minor"/>
      </rPr>
      <t xml:space="preserve">, gain life skills and share and apply what they have learnt." It discloses that 750 worker education groups have been formed, with nearly 10,000 workers receiving training on their rights and 1600 grievances addressed. [The company no longer reports on its worker-to-worker education program with the NGO Save.]
Primark also reports that it has developed a programme in partnership with international </t>
    </r>
    <r>
      <rPr>
        <b/>
        <sz val="11"/>
        <rFont val="Calibri"/>
        <family val="2"/>
        <scheme val="minor"/>
      </rPr>
      <t>NGO "Women Win"</t>
    </r>
    <r>
      <rPr>
        <sz val="11"/>
        <rFont val="Calibri"/>
        <family val="2"/>
        <scheme val="minor"/>
      </rPr>
      <t xml:space="preserve">. The programme, </t>
    </r>
    <r>
      <rPr>
        <b/>
        <sz val="11"/>
        <rFont val="Calibri"/>
        <family val="2"/>
        <scheme val="minor"/>
      </rPr>
      <t>"My Life"</t>
    </r>
    <r>
      <rPr>
        <sz val="11"/>
        <rFont val="Calibri"/>
        <family val="2"/>
        <scheme val="minor"/>
      </rPr>
      <t xml:space="preserve"> is in </t>
    </r>
    <r>
      <rPr>
        <b/>
        <sz val="11"/>
        <rFont val="Calibri"/>
        <family val="2"/>
        <scheme val="minor"/>
      </rPr>
      <t>southern India</t>
    </r>
    <r>
      <rPr>
        <sz val="11"/>
        <rFont val="Calibri"/>
        <family val="2"/>
        <scheme val="minor"/>
      </rPr>
      <t xml:space="preserve"> and has been delivered in 12 factories to 5,200 workers. The company states that the programme supports factories to train vulnerable workers "on basic life skills including health and safety in the workplace, </t>
    </r>
    <r>
      <rPr>
        <b/>
        <sz val="11"/>
        <rFont val="Calibri"/>
        <family val="2"/>
        <scheme val="minor"/>
      </rPr>
      <t>rights and responsibilities</t>
    </r>
    <r>
      <rPr>
        <sz val="11"/>
        <rFont val="Calibri"/>
        <family val="2"/>
        <scheme val="minor"/>
      </rPr>
      <t>, communication and teamwork." It states this is particularly focused on</t>
    </r>
    <r>
      <rPr>
        <b/>
        <sz val="11"/>
        <rFont val="Calibri"/>
        <family val="2"/>
        <scheme val="minor"/>
      </rPr>
      <t xml:space="preserve"> women workers</t>
    </r>
    <r>
      <rPr>
        <sz val="11"/>
        <rFont val="Calibri"/>
        <family val="2"/>
        <scheme val="minor"/>
      </rPr>
      <t xml:space="preserve">. The company reports that this programme has also been introduced in </t>
    </r>
    <r>
      <rPr>
        <b/>
        <sz val="11"/>
        <rFont val="Calibri"/>
        <family val="2"/>
        <scheme val="minor"/>
      </rPr>
      <t>Myanmar</t>
    </r>
    <r>
      <rPr>
        <sz val="11"/>
        <rFont val="Calibri"/>
        <family val="2"/>
        <scheme val="minor"/>
      </rPr>
      <t xml:space="preserve">.
Primark discloses that in </t>
    </r>
    <r>
      <rPr>
        <b/>
        <sz val="11"/>
        <rFont val="Calibri"/>
        <family val="2"/>
        <scheme val="minor"/>
      </rPr>
      <t>Bangladesh</t>
    </r>
    <r>
      <rPr>
        <sz val="11"/>
        <rFont val="Calibri"/>
        <family val="2"/>
        <scheme val="minor"/>
      </rPr>
      <t xml:space="preserve"> it works with the </t>
    </r>
    <r>
      <rPr>
        <b/>
        <sz val="11"/>
        <rFont val="Calibri"/>
        <family val="2"/>
        <scheme val="minor"/>
      </rPr>
      <t>ETI on a Social Dialogue programme</t>
    </r>
    <r>
      <rPr>
        <sz val="11"/>
        <rFont val="Calibri"/>
        <family val="2"/>
        <scheme val="minor"/>
      </rPr>
      <t>, which it states "strengthens the capacity of worker participation committees and helps workers and management understand their rights and responsibilities." It states this project has engaged with more than 8,000 workers and management over seven factories. It states the committees are developed by "training elected workers and management on key aspects of being a committee member including understanding labour law, handling grievances..." and additional training is held for women on maternity leave and personal safety.
[The company also reports on a project 'Sudokkho' which appears to focus on sewing skills rather than labor rights.]
(3) Not disclosed. The company discloses data on its PASS program which it states is a follow on from the SAVE program, however this appears to focus on access to social security rather than workers' labor rights. In another instance, it states that workers' confidence in speaking to their managers improved after training on worker-management communication and grievance handling but no further detail is disclosed. Though it discloses the number of workers trained for other programs, it does not disclose detail on positive impact for workers.
[In its 2016 additional disclosure the company reported that workers who were trained as part of its program with SAVE stated that the knowledge and confidence from the training led to workers being able to vocalize their rights and use negotiation tactics, talk with management to gain improvements on safety equipment, wage and bonus increases, paid leave, and access to benefits. It also states that the worker education groups have been able to function as grievance mechanisms for workers, as representatives have been able to raise grievances with factories. However this information now falls outside of the research timeframe.]
(4) See (2). 
In addition, Primark discloses that it has implemented Worker Learning Clubs in partnership with Verité in China. It states the clubs are led by worker champions and "aim to educate workers on OHS (Occupational Health and Safety), core labour rights and life skills."
[The company discloses a project in Myanmar named Bridging the Gap, which is implemented with Women Win and Impactt. It states "Bridging the Gap aims to address the impact of the COVID-19 pandemic on low income and vulnerable workers in global supply chains" and that it "involves conditional cash transfers to workers, and factory-level training and support to community organisations to address gender issues affecting working women in Myanmar." It is not clear how it engages with workers directly.]</t>
    </r>
  </si>
  <si>
    <r>
      <t xml:space="preserve">(1) Primark discloses that it has worked directly with trade unions in its sourcing countries to resolve specific grievances. It refers specifically to working with trade union colleagues in Cambodia as part of its work with ACT, "on steps towards industry-wide collective bargaining with GMAC, the employer association in Cambodia."
(2) The company is a founding member of ACT (Action, Collaboration, Transformation) which is based on an agreement between global brands and retailers and the global trade union federation IndustriALL on establishing freedom of association and collective bargaining within global value chains. The company reports that with ACT it has engaged local trade unions and NGOs in Bangladesh, Cambodia, and Myanmar.
The company is also a signatory to the Accord on Fire and Building Safety in Bangladesh, an independent, legally binding agreement between brands and trade unions designed to work towards a safe and healthy Bangladeshi Ready-Made Garment Industry. 
(3) The company reports that it is a partner of the Better Work programme in Cambodia, Indonesia, and </t>
    </r>
    <r>
      <rPr>
        <b/>
        <sz val="11"/>
        <rFont val="Calibri"/>
        <family val="2"/>
        <scheme val="minor"/>
      </rPr>
      <t>Vietnam</t>
    </r>
    <r>
      <rPr>
        <sz val="11"/>
        <rFont val="Calibri"/>
        <family val="2"/>
        <scheme val="minor"/>
      </rPr>
      <t xml:space="preserve">. It states that the programme establishes "factory-level committees to support worker-manager communication." It states 50% of the committee members must be women. In its 2021 additional disclosure the company states that Better Work assists factories in helping workers and employers address issues that have been identified. </t>
    </r>
    <r>
      <rPr>
        <sz val="11"/>
        <color rgb="FFFF0000"/>
        <rFont val="Calibri"/>
        <family val="2"/>
        <scheme val="minor"/>
      </rPr>
      <t xml:space="preserve">
</t>
    </r>
    <r>
      <rPr>
        <sz val="11"/>
        <rFont val="Calibri"/>
        <family val="2"/>
        <scheme val="minor"/>
      </rPr>
      <t xml:space="preserve">[Primark also discloses that the ETI Social Dialogue programme in Bangladesh "strengthens the capacity of worker participation committees and helps worker and management understand their rights and responsibilities." It states that committees are developed by training elected workers and management on labor law, grievance handling, problem solving and effective communication.  (see 5.1.2) However it is not clear that these function as an alternative form of organizing, nor does the example focus on sourcing countries where there are regulatory constraints on freedom of association.]
[In its 2018 additional disclosure the company refers to the use of a worker voice app in China which can be used to raise grievances and obtain worker feedback, but does not disclose an alternative form of organizing for workers.]
(4) The company discloses training for suppliers on freedom of association but only one instance of an outcome for workers (see Turkey example). 
*The company is a signatory to the 2018 </t>
    </r>
    <r>
      <rPr>
        <b/>
        <sz val="11"/>
        <rFont val="Calibri"/>
        <family val="2"/>
        <scheme val="minor"/>
      </rPr>
      <t>Accord</t>
    </r>
    <r>
      <rPr>
        <sz val="11"/>
        <rFont val="Calibri"/>
        <family val="2"/>
        <scheme val="minor"/>
      </rPr>
      <t xml:space="preserve"> on Fire and Building Safety in Bangladesh (“Bangladesh Accord”)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 Primark discloses that as part of </t>
    </r>
    <r>
      <rPr>
        <b/>
        <sz val="11"/>
        <rFont val="Calibri"/>
        <family val="2"/>
        <scheme val="minor"/>
      </rPr>
      <t>ACT</t>
    </r>
    <r>
      <rPr>
        <sz val="11"/>
        <rFont val="Calibri"/>
        <family val="2"/>
        <scheme val="minor"/>
      </rPr>
      <t>, in Myanmar, ACT brands and the union Industrial Workers Federation of Myanmar formed the ACT Employer Working Group to produce the Myanmar Guideline on Freedom of Association. Primark has committed to adopting the guidelines as part of its freedom of association requirements in Myanmar, and states that ACT has trained suppliers on the guideline in 2020</t>
    </r>
    <r>
      <rPr>
        <sz val="11"/>
        <color theme="5"/>
        <rFont val="Calibri"/>
        <family val="2"/>
        <scheme val="minor"/>
      </rPr>
      <t>.</t>
    </r>
    <r>
      <rPr>
        <sz val="11"/>
        <rFont val="Calibri"/>
        <family val="2"/>
        <scheme val="minor"/>
      </rPr>
      <t xml:space="preserve"> [It does not disclose information on whether this led to improvements for workers' freedom of association.]
* The company also states that in 2018/19, it worked with two factories in Turkey "to resolve issues where management were refusing to engage with trade unions." It states it continued to engage with management and both issues were resolved. [It does not provide further detail.]
*The company states that in 2019/20, it "worked with multiple stakeholders including other brands and independent mediators to address issues of union-busting in factories in Myanmar, Sri Lanka, Bangladesh." However, it does not provide further detail as to how the issues were resolved or how freedom of association was improved for workers.</t>
    </r>
  </si>
  <si>
    <t xml:space="preserve">(1) *The company's code of conduct requires "a procedure that allows worker to raise and address workplace grievances, without fear of reprisal." 
* It states that its worker engagement groups with SAVE in India can also be used to raise and address grievances.
* It states that workers may also submit grievances through its confidential worker interview process, and directly through its website. However it is not clear where grievances may be submitted on the company's website. 
* Workers in China may also use the company's China CIQ Worker App to raise grievances. It states that six factories are using the app. 
The company does not appear to provide a grievance mechanism which can be used by suppliers' workers' representatives or other relevant stakeholders. 
(2) The code of conduct requires that the grievance procedure is communicated to workers at the time of their recruitment. It also states that workers are given contact details for the Primark team in confidential worker interviews. 
(3) Not disclosed. 
(4) In its modern slavery statement, the company discloses the total number of grievances raised in 2018/19 (19), the number which related to forced labor (2) and whether they are resolved. The company's 2020 modern slavery statement states that 62 grievances were raised in 2019/2020, and 24 related to forced labor. The company states that the more recent figures include a broader data set, including: reports from trade unions, worker reports to Primark's local teams, workers who contacted Primark's partners on the ground, and civil society groups. 
In relation to its SAVE worker education groups, it states 1600 grievances have been addressed. 
(5) Not disclosed. </t>
  </si>
  <si>
    <t>(1) The company states that after each audit suppliers are given corrective action plans. It states each item in the plan is timebound and that it contains "practical guidance to help suppliers and their factories implement the recommended action." It also states that where it identifies severe or imminent threats to workers' lives or safety, "the factory is immediately suspended from our purchase order system until we can verify that the issue has been fully remediated and there is no further risk to workers." 
(2) Primark states that it verifies the implementation of corrective actions through "on-going monitoring including spot-checks, document review and worker interviews." 
(3) The company reports that "we'll stop placing new orders until we're happy the changes have been made" and that in the most extreme cases it will stop working with a supplier if it is not willing to improve. It states that its buying and merchandising and sourcing teams work on a responsibly managed exit plan. It states that it implements "the ACT responsible exit strategy guidance to help ensure that when a commercial relationship with a supplier or factory comes to an end, both the brand and supplier have assessed the risks to workers." It states that it conducts dependency reviews with its suppliers.
(4) The company discloses an example screenshot of a corrective action item focuses on a lack of effective dialogue between workers and management. According to the screenshot a follow up audit showed  that the factory met with worker representatives and shared the outcomes through an announcement on a notice board. The factory also seems to have adjusted its processes, namely ensuring that suggestion boxes are controlled monthly and results are posted on the notice board for workers to see.  It discloses an additional example in its 2020 modern slavery statement relating to payment of overtime for workers. The non-compliance had been identified by reviewing workers' payslips.</t>
  </si>
  <si>
    <t>(1) Puma states that it is collaborating with the FLA, IOM and industry peers to assess labor conditions in natural rubber supply chains in Vietnam “to understand supply chain structures, assess worker demographics, recruitment processes, and working conditions at the various tiers of the natural rubber supply chain.” 
Puma discloses that it is a member of a coalition with Asos and the British High Court to fight recruitment fees and support migrant workers in Mauritius. 
The FLA reports that Puma engaged with the UNHCR, the Turkish Ministry of Labor and Social Security and the FLA in Turkey "to advocate for Syrian refugee rights." It states that this project led to the development of resources about labor rights for Syrian refugees in Turkey. Puma states that it has since worked with factories in Turkey to hire Syrian refugees.
[It states that it is working with the FLA and refugee workers in the Turkish apparel industry, stating that “the FLA and Ministry of Labor and Social Security in Turkey are raising awareness on the risk of child labor for refugees and provide guidance on the employment of young workers… to employers.” The company does not provide details in its role in the engagement with the Turkish government. Puma states that it is mapping civil society organizations and evaluating their importance at a local level and a global level but does not go into detail of the purpose of this mapping.] 
[See (2) Uyghur forced labor: The company does not disclose how it works with relevant groups to prevent and remediate Uyghur forced labor, such as exiled Uyghur groups or the Coalition to End Uyghur Forced Labor.]
(2) The company is a partner of Better Work [Vietnam, Cambodia and Bangladesh], a collaboration between ILO, IFC, companies, factories, and national stakeholders (unions, governments, etc) to improve working conditions.
It states that it works with the Fair Factory Clearinghouse to share social compliance monitoring with other brands, the Social &amp; Labour Convergence Program which works on “improving working conditions by creating one converged assessment for suppliers within the global apparel and footwear supply chain.” It also states that it is involved with the “Partnership for Sustainable Textiles… a multi-stakeholder initiative involving the textile and clothing industry, retailers, trade unions and civil society to bring about ecological and economic improvements in textile supply chains. Puma states that since 2003 it has “invited representatives from NGOs, industry, suppliers, universities, private organizations such as WWF, bluesign®, Better Work, Borussia Dortmund, Harvard University to [its] stakeholder meetings” to receive feedback on its sustainability strategy. However it does not disclose active engagement on forced labor for any of the initiatives.
Uyghur forced labor: The company does not disclose how it works with relevant groups to prevent and remediate Uyghur forced labor, such as exiled Uyghur groups or the Coalition to End Uyghur Forced Labor.</t>
  </si>
  <si>
    <r>
      <t xml:space="preserve">(1) Puma discloses a list of the names and addresses of it “core suppliers” accounting for around 80% of its apparel, footwear and accessory products. It states that of these, 119 are located in Asia, two in Europe and two in the US. It states that China and Vietnam are its main sourcing countries. It also has an interactive sourcing map that shows the name and addresses of suppliers, the product category and the number of workers within a range including some second and third-tier suppliers. [It does not disclose the names and addresses of the remaining 20% of its first-tier suppliers.]
</t>
    </r>
    <r>
      <rPr>
        <b/>
        <sz val="11"/>
        <rFont val="Calibri"/>
        <family val="2"/>
        <scheme val="minor"/>
      </rPr>
      <t>Uyghur forced labor:</t>
    </r>
    <r>
      <rPr>
        <sz val="11"/>
        <rFont val="Calibri"/>
        <family val="2"/>
        <scheme val="minor"/>
      </rPr>
      <t xml:space="preserve"> It states that it has no direct or indirect relationship with a manufacturer in Xinjiang.
(2) The company's supplier list of its “core suppliers” accounts for</t>
    </r>
    <r>
      <rPr>
        <b/>
        <sz val="11"/>
        <rFont val="Calibri"/>
        <family val="2"/>
        <scheme val="minor"/>
      </rPr>
      <t xml:space="preserve"> around 80%</t>
    </r>
    <r>
      <rPr>
        <sz val="11"/>
        <rFont val="Calibri"/>
        <family val="2"/>
        <scheme val="minor"/>
      </rPr>
      <t xml:space="preserve"> and includes second-tier suppliers. This includes suppliers of labeling, textiles, trim, counter, FTW packaging, synthetic, leather, outsole, lace, thread, TPU component. [It does not disclose the names and addresses of the remaining 20% of its second-tier suppliers.]
</t>
    </r>
    <r>
      <rPr>
        <b/>
        <sz val="11"/>
        <rFont val="Calibri"/>
        <family val="2"/>
        <scheme val="minor"/>
      </rPr>
      <t>Uyghur forced labor:</t>
    </r>
    <r>
      <rPr>
        <sz val="11"/>
        <rFont val="Calibri"/>
        <family val="2"/>
        <scheme val="minor"/>
      </rPr>
      <t xml:space="preserve"> The company states that it has no direct or indirect relationship with a manufacturer in </t>
    </r>
    <r>
      <rPr>
        <b/>
        <sz val="11"/>
        <rFont val="Calibri"/>
        <family val="2"/>
        <scheme val="minor"/>
      </rPr>
      <t>Xinjiang.</t>
    </r>
    <r>
      <rPr>
        <sz val="11"/>
        <rFont val="Calibri"/>
        <family val="2"/>
        <scheme val="minor"/>
      </rPr>
      <t xml:space="preserve">
(3) Not disclosed. [It discloses the names of third-tier viscose suppliers. However an updated list from December 2020 no longer includes those suppliers.]
It states that it is collaborating with the FLA, IOM and industry peers to assess labor conditions in </t>
    </r>
    <r>
      <rPr>
        <b/>
        <sz val="11"/>
        <rFont val="Calibri"/>
        <family val="2"/>
        <scheme val="minor"/>
      </rPr>
      <t>natural rubber</t>
    </r>
    <r>
      <rPr>
        <sz val="11"/>
        <rFont val="Calibri"/>
        <family val="2"/>
        <scheme val="minor"/>
      </rPr>
      <t xml:space="preserve"> supply chains in </t>
    </r>
    <r>
      <rPr>
        <b/>
        <sz val="11"/>
        <rFont val="Calibri"/>
        <family val="2"/>
        <scheme val="minor"/>
      </rPr>
      <t>Vietnam</t>
    </r>
    <r>
      <rPr>
        <sz val="11"/>
        <rFont val="Calibri"/>
        <family val="2"/>
        <scheme val="minor"/>
      </rPr>
      <t xml:space="preserve"> “to understand supply chain structures, assess worker demographics, recruitment processes, and working conditions at the various tiers of the natural rubber supply chain.” No further details are disclosed and it does not disclose a full list of sourcing countries for natural rubber, nor sourcing countries of other raw materials at risk of forced labor, such as cotton or wool.
</t>
    </r>
    <r>
      <rPr>
        <b/>
        <sz val="11"/>
        <rFont val="Calibri"/>
        <family val="2"/>
        <scheme val="minor"/>
      </rPr>
      <t>Uyghur forced labor</t>
    </r>
    <r>
      <rPr>
        <sz val="11"/>
        <rFont val="Calibri"/>
        <family val="2"/>
        <scheme val="minor"/>
      </rPr>
      <t xml:space="preserve">: It states that it has no direct or indirect relationship with a manufacturer in Xinjiang, it also states that it does not have a direct relationship with Huafu Top Dyed Melange Yarn Co. Ltd. but that "as they are one of the world’s largest cotton yarn suppliers, some of [its] fabric suppliers buy </t>
    </r>
    <r>
      <rPr>
        <b/>
        <sz val="11"/>
        <rFont val="Calibri"/>
        <family val="2"/>
        <scheme val="minor"/>
      </rPr>
      <t>yarns</t>
    </r>
    <r>
      <rPr>
        <sz val="11"/>
        <rFont val="Calibri"/>
        <family val="2"/>
        <scheme val="minor"/>
      </rPr>
      <t xml:space="preserve"> from them."
(4) The company discloses the number of workers (within a range) at each of its core first- and second-tier suppliers.  
It also records additional KPIs of suppliers' workers (at aggregate level only) including the percentage of wages paid above minimum wage for supply chain workers, workers covered by collective bargaining agreements per region, female workers, and permanent workers per region.</t>
    </r>
  </si>
  <si>
    <r>
      <t xml:space="preserve">(1) Puma states that 82% of </t>
    </r>
    <r>
      <rPr>
        <b/>
        <sz val="11"/>
        <rFont val="Calibri"/>
        <family val="2"/>
        <scheme val="minor"/>
      </rPr>
      <t>cotton</t>
    </r>
    <r>
      <rPr>
        <sz val="11"/>
        <rFont val="Calibri"/>
        <family val="2"/>
        <scheme val="minor"/>
      </rPr>
      <t xml:space="preserve"> sourced originates from more sustainable “mainly BCI” (percentage unclear) and states that it has a target to increase its sourcing of "sustainable cotton" to 90% by 2020. Better Cotton Initiative (BCI) is an ISEAL full member, which requires farms to adhere to a set of Principles and Standards including the promotion of decent work according to the ILO core conventions. It also has a ban on sourcing cotton from Uzbekistan and Turkmenistan.
It states that it is collaborating with the FLA, IOM and industry peers to assess labor conditions in natural </t>
    </r>
    <r>
      <rPr>
        <b/>
        <sz val="11"/>
        <rFont val="Calibri"/>
        <family val="2"/>
        <scheme val="minor"/>
      </rPr>
      <t>rubber</t>
    </r>
    <r>
      <rPr>
        <sz val="11"/>
        <rFont val="Calibri"/>
        <family val="2"/>
        <scheme val="minor"/>
      </rPr>
      <t xml:space="preserve"> supply chains in Vietnam “to understand supply chain structures, assess worker demographics, recruitment processes, and working conditions at the various tiers of the natural rubber supply chain.” However it does not state that it will use this to improve working  conditions at raw material level or what action it is taking with other raw materials.
</t>
    </r>
    <r>
      <rPr>
        <u/>
        <sz val="11"/>
        <rFont val="Calibri"/>
        <family val="2"/>
        <scheme val="minor"/>
      </rPr>
      <t>Uyghur forced labor:</t>
    </r>
    <r>
      <rPr>
        <sz val="11"/>
        <rFont val="Calibri"/>
        <family val="2"/>
        <scheme val="minor"/>
      </rPr>
      <t xml:space="preserve"> Puma states that following reports of forced labor in Xinjiang, it reached out to its cotton-based garment manufacturers and has mapped the origin of the yarns they are using. It states that it has no direct or indirect relationship with a manufacturer in Xinjiang. It also states that some suppliers below the first-tier are using yarn produced in Huafu. It states that “production of Huafu yarns used by PUMA [first-tier] suppliers is limited to two manufacturing units of Huafu, namely their production unit in Vietnam and their production unit in the Zhejiang province in Eastern China.” 
(2) Puma states that it is “mapping and improving wage practices in major sourcing countries.” It states that minimum wage compliance is verified during monitoring and that average wage data is published. It states that it has completed fair wage analysis in Bangladesh and Cambodia with Fair Wage Network and that it has a target to carry out a fair wage assessment including mapping specific wage ladders for its top five sourcing countries to “improve their wage levels and practices.” It states that [it is “committed to the payment of fair wages on a global scale” and that] it is working with the FLA to implement their Fair Compensation Strategy, “a multi-year project with three phases… to operationalize [its] commitment for fair compensation.” It also states that it is working with the Fair Wage Network “who has conducted fair wage assessments at [its] core suppliers in Cambodia and Bangladesh.” The FLA reports that Puma has "strong responsible sourcing practices" and has integrated compliance into its purchasing processes. It states that its Social Sustainability Team regularly participates in its Supply Chain Team’s capacity review meetings and its supply chain team attend supplier roundtable meetings hosted by its social sustainability team. It states that its “Chief Sourcing Officer uses information about hours of work, treatment of workers, and labor shortages to inform decision-making on factory selection and business development”. It also states that it integrated its sustainability teams within its sourcing organizations so that they report to its director of sourcing operations who inturn reports to its Chief Sourcing Officer. It states that it has strict calendar times to maintain adequate lead times.
The company takes part in the Better Work [Vietnam, Cambodia and Bangladesh] program and as such is required to refrain from terminating or reducing orders at non-compliant factories found (provided factories make sufficient progress) and to review internal buying practices that may impact compliance at supplier facilities. 
The company is an accredited company of the Fair Labor Association (FLA) and as such is required to work with suppliers to reduce negative impacts on working conditions, and to hold accountable relevant staff and any contracted agent/intermediary for the implementation of planning and purchasing practices that help avoid negative impacts on workers and working conditions. 
(3) Puma is an accredited company of the FLA and as such is required to provide positive incentives for suppliers producing in a socially responsible and sustainable manner. 
Puma states that its suppliers are encouraged to achieve good compliance and sustainability ratings such as an A or B in its monitoring program so that the International Finance Corporation (IFC) and banking group BNP can offer “attractive financing conditions" to them. It does not disclose further details, nor provide evidence of how strong labor practices lead to additional business or higher pricing.
[The Fair Labor Association reports that "PUMA scores suppliers based on the audits and uses these scores to determine future business. PUMA informs suppliers that their scores can impact future business with PUMA, which incentivizes suppliers to score well on social audits." However, subsequent examples provided focus on decreasing business for non-compliant companies, rather than increasing business for compliant business.]
(4) The FLA reports that average lead times are 60-90 days. It does not report on a second data point.</t>
    </r>
  </si>
  <si>
    <t>(1) It states that the auditor meets with factory management to hand over plans for improvement. It states that where it detects “zero tolerance” issues such as forced labor, it requires that these be rectified immediately and where suppliers fail to do so it will terminate the business relationship. It states that it includes union representatives in the closing meetings of audits. It states that suppliers sign the corrective action plan It states that suppliers have a maximum of ten days to send the corrective action plan to the auditor before it is finalized.
As an accredited company of the Fair Labor Association (FLA), the company is required to provide  regular follow-up and oversight to implement corrective action, which includes providing evidence of consultation with unions or worker representative structures on remediation, as appropriate and documented processes such as working with suppliers to determine root causes and prevent future noncompliances.
(2) It states that following the audit the auditor “checks either online or through an on-site visit to see whether the necessary improvements in the factory have been carried out correctly.” It states that it then repeats the audit to ensure that necessary measures have been carried out.
(3) See (1), It states that it requires that zero tolerance issues be rectified immediately and where suppliers fail to do so it will terminate the business relationship.
(4) It states that nine factories could not meet its audit requirements in the last year or did not improve their performance significantly and were delisted from its active supplier factory list. The FLA reports that its social sustainability team launched a worker voice program covering nine core suppliers in China. It states that it discovered a worker grievance relating to forced overtime, states that it visited the factory and met with workers and management to resolve the issue. It states that an assessment in Vietnam in 2017 discovered double-bookkeeping with the associated risk of excessive overtime. It states that it addressed this issue “by working with the factory to follow an overtime management policy and to use a discipline form to prevent off-the-clock work.” It states that workers and management were trained on the new policy and that its team conducted monthly interviews with workers on the new policies. It discloses an additional example of child labor remediation in 2017. See also 4.2[2].</t>
  </si>
  <si>
    <r>
      <t xml:space="preserve">(1) PVH states that its document named "A Shared Commitment" is its code of conduct that applies internally and to suppliers. It addresses forced labor, child labor, discrimination, freedom of association and collective bargaining.
(2) Yes [Home &gt; Corporate Responsibility &gt; Go To Resources &gt; A Shared Commitment: Our Code of Conduct [learn more]]
(3) In its 2018 Additional Disclosure the company states that it is in the process of updating the guidelines for suppliers and aims to publish these in the fall of 2018 with strengthened provisions on migrant workers and hostels/dormitories and input from internal and external stakeholders [see Commitment]. It states that its supplier code was last updated in 2020 and that its accompanying guidelines were updated in 2019. It states that both are reviewed annually and "updated as needed to reflect changes and the evolution of [its] CR program."
(4) PVH states that all supplier factories are sent an initial “factory engagement letter” along with the “Code of Conduct (Code) to familiarize them with [its] values and approach to corporate responsibility (CR) and explain the pre-sourcing authorization process.” 
PVH states that "100% of PVH direct suppliers enter into contracts which include" the requirement to adhere to its supplier code of conduct. It discloses excerpts of its "supplier agreement" which it refers to as a contract. 
[It also states that "[b]efore a factory assessment, PVH CR </t>
    </r>
    <r>
      <rPr>
        <b/>
        <sz val="11"/>
        <rFont val="Calibri"/>
        <family val="2"/>
        <scheme val="minor"/>
      </rPr>
      <t xml:space="preserve">encourages </t>
    </r>
    <r>
      <rPr>
        <sz val="11"/>
        <rFont val="Calibri"/>
        <family val="2"/>
        <scheme val="minor"/>
      </rPr>
      <t>licensees to arrange a meeting or call with the factory to review PVH’s Code of Conduct and what to expect before, during and after the assessment."
It states in its 2018 Additional Disclosure that once the new version of its code of conduct guidelines is published in 2018 it would disseminate them to suppliers and conduct webinars and trainings for suppliers “to ensure understanding of supplier expectations and relevant updates.” However, this appears to be forward looking and it does not disclose further updates.]
(5) It states that the standards in its code of conduct also apply to suppliers below the first tier that are in its supply chain. 
[It also states in the guidance accompanying its supplier code that “[l]icensees and their manufacturers, agents, contractors, and/or suppliers involved in the manufacture of licensed products are expected to abide by these standards as well as those set forth in this document as a condition of doing business with PVH."]</t>
    </r>
  </si>
  <si>
    <r>
      <t xml:space="preserve">(1) Not disclosed. PVH states that to support its "Forward Fashion Recruit Ethically target to ensure 100% of migrant workers at [its]… first and second tier suppliers do not pay recruitment fees," it has been engaging with Better Work "to discuss country context, industry updates and supplier CR performance." It states that it engaged with Better Work during their annual stakeholder forum in Jordan in 2018 and 2019 on enforcing no fees policies. In its 2018 Additional Disclosure PVH refers to engagement through the Fair Labor Association with suppliers in Turkey and Syria. However it does not provide detail on an engagement with local stakeholders on forced labor.
[PVH states broadly that it is "involved in an ongoing engagement with a human and labor rights NGO regarding issues related to freedom of movement, forced overtime, and other human rights issues in South Asia" but does not disclose details.]
Uyghur forced labor: In its statement on Xinjiang the company states that "PVH is working in partnership with our suppliers and is engaged in industry conversations on traceability and verification tools and approaches to ensure that our supply chain has no exposure to Xinjiang." It does not disclosure further details, not how  it works with relevant groups to prevent and remediate Uyghur forced labor, such as exiled Uyghur groups or the Coalition to End Uyghur Forced Labor.
(2) As a </t>
    </r>
    <r>
      <rPr>
        <b/>
        <sz val="11"/>
        <rFont val="Calibri"/>
        <family val="2"/>
        <scheme val="minor"/>
      </rPr>
      <t>steering committee member</t>
    </r>
    <r>
      <rPr>
        <sz val="11"/>
        <rFont val="Calibri"/>
        <family val="2"/>
        <scheme val="minor"/>
      </rPr>
      <t xml:space="preserve">, the company is responsible for the strategic guidance and direction of the </t>
    </r>
    <r>
      <rPr>
        <b/>
        <sz val="11"/>
        <rFont val="Calibri"/>
        <family val="2"/>
        <scheme val="minor"/>
      </rPr>
      <t>Responsible Labor Initiative</t>
    </r>
    <r>
      <rPr>
        <sz val="11"/>
        <rFont val="Calibri"/>
        <family val="2"/>
        <scheme val="minor"/>
      </rPr>
      <t>, an initiative focused on ensuring that the rights of workers vulnerable to forced labor in global supply chains are consistently respected and promoted through responsible recruitment and employment practices.
The company is a partner of</t>
    </r>
    <r>
      <rPr>
        <b/>
        <sz val="11"/>
        <rFont val="Calibri"/>
        <family val="2"/>
        <scheme val="minor"/>
      </rPr>
      <t xml:space="preserve"> Better Work </t>
    </r>
    <r>
      <rPr>
        <sz val="11"/>
        <rFont val="Calibri"/>
        <family val="2"/>
        <scheme val="minor"/>
      </rPr>
      <t>[Cambodia and other countries], a collaboration between ILO, IFC, companies, factories, and national stakeholders (unions, governments, etc) to improve working conditions. [However, it does not disclose active engagement on forced labor with the initiative.]
It also states that it works with the American Apparel &amp; Footwear Association (AAFA). PVH states that it is a signatory to the ILO Call to Action to "mobilize emergency relief funds to support basic income levels for workers, and to coordinate financing for suppliers to continue activity when circumstances allow in relevant manufacturing countries in the near-term."</t>
    </r>
  </si>
  <si>
    <t>(1) PVH states that suppliers should “[e]xecute written legally binding service contracts with labor brokers used in the recruitment of migrant workers” that includes the fees payable by the supplier to the labor broker, pre-departure briefing and “arrival orientation, if applicable…” It further states that suppliers are responsible for ensuring that migrant workers are provided with a written legally binding contract in a language they understand, prior to their departing from their home country, that contracts are discussed with the migrant worker to allow any questions to be raised, and that the contract is explained to illiterate migrant worker. It also states that migrant workers should be trained upon hire and annually on policies and procedures including forced labor, labor brokers, recruitment fees, travel documents and safe-keeping, and freedom of movement. It states that suppliers should clearly document the training provided including the “attendees, date, time and topics covered” and signed by workers confirming that they understand the materials covered. 
(2) PVH states that suppliers should not confiscate the original personal documents of workers, that they should ensure that migrant workers have free access to their personal documents, that they should not “impose unreasonable curfews in dormitories that restrict the movement of workers during their leisure time.” PVH states that migrant workers should “have at all times control over and ownership of personal documents, such as their passport, visa, government issued or other form of identification, travel documents and otherwise.” It recommends that migrant workers be provided with “optional private and lockable storage to the worker for personal and travel documents and make this storage accessible to workers at all times without restriction or notice to the factory or facility.” It states that if suppliers are legally required to hold the documents, or if the worker requests them to do so, they must keep a written record of permission and commit to return the documents within 12 hours at the worker's request. It states that it monitors suppliers on indicators including those relating to document retention and freedom of movement. It states that in 2020 it found no cases of document retention and two findings related to freedom of movement "1 of which has been fully remediated and 1 case where PVH responsibly exited the factory due to several non-compliances."
(3) Not disclosed. PVH states that suppliers should "not restrict foreign workers from joining unions.” PVH states that its "social dialogue indicators require that 1) Female worker representation in the bi-partite committee is reflective of the workforce gender ratio of production workers in the factory; and 2) Minority / different language groups / migrants are present on the bi-partite committee. " It states that it requires that suppliers establish a grievance system which includes language support for migrant workers. It discloses the grievances it received in 2018: "8 from Tell PVH, 8 from workers, and 2 from unions" and states that failure to adhere to its migrant worker or female worker indicators would be discrimination according to its policies but it does not disclose outcomes representing how the rights of workers in vulnerable conditions specifically are protected.</t>
  </si>
  <si>
    <t>(1) PVH states that it has a “dedicated team responsible for addressing and responding to human rights issues and events throughout [its] supply chain” and states that it investigates cases as they arise. It states that issues are discussed on a weekly basis with its leadership team and may be shared with senior leadership to ensure that they are being dealt with correctly. It states that when it receives a grievance from a worker, or a union or NGO representative, they document it and escalate it to its leadership team on a weekly basis and that this process is documented. It states that its corporate and regional CR teams “coordinate to address the issue by engaging the worker, factory managers, the relevant PVH sourcing team and potentially third parties.” It states that they verify the compliant, investigate the issue and work with “relevant parties” to address the issue.</t>
  </si>
  <si>
    <r>
      <t xml:space="preserve">(1) Ralph Lauren states that for current partners, where it identifies non-compliance relating to forced labor or human trafficking it works with the supplier “to make immediate changes; otherwise [it] will cease business relations.” In relation to this process it refers to “[f]ollow-up visits, longterm capability-building engagements, and training" and to social compliance reviews.
The company takes part in the ILO’s Better Work [Cambodia] program which includes a protocol in response to zero tolerance issues such as forced labor. 
(2) See (1).
(3) See (1). 
(4) </t>
    </r>
    <r>
      <rPr>
        <u/>
        <sz val="11"/>
        <rFont val="Calibri"/>
        <family val="2"/>
        <scheme val="minor"/>
      </rPr>
      <t>Example 1</t>
    </r>
    <r>
      <rPr>
        <sz val="11"/>
        <rFont val="Calibri"/>
        <family val="2"/>
        <scheme val="minor"/>
      </rPr>
      <t xml:space="preserve">: It discloses an example of a supplier that was found using monetary fines as a disciplinary practice, e.g. there was a factory worker fined RMB50 for cooking in the dormitory. Ralph Lauren states it recommended that management adopt practices and controls to ensure that the practice of using monetary fine as a disciplinary practice is discontinued immediately. It received confirmation on an action plan item from the factory and reports the  factory had then "realized the seriousness of the problem and will strengthen education staff and will issue warning notices" instead. During the next scheduled social audit it states it verified that the fines had stopped as promised.
</t>
    </r>
    <r>
      <rPr>
        <u/>
        <sz val="11"/>
        <rFont val="Calibri"/>
        <family val="2"/>
        <scheme val="minor"/>
      </rPr>
      <t>Example 2</t>
    </r>
    <r>
      <rPr>
        <sz val="11"/>
        <rFont val="Calibri"/>
        <family val="2"/>
        <scheme val="minor"/>
      </rPr>
      <t xml:space="preserve">: The company discloses an example of a remedy outcome which involved a worker who complained of forced overtime during an interview. "Auditors investigated, found evidence, and used the evidence instead of worker complaint and we rectified the problem by removing the mandatory overtime requirement.  We subsequently followed up to verify the change was made and is in effect." [country/type of supplier unclear]
</t>
    </r>
    <r>
      <rPr>
        <u/>
        <sz val="11"/>
        <rFont val="Calibri"/>
        <family val="2"/>
        <scheme val="minor"/>
      </rPr>
      <t>Example 3</t>
    </r>
    <r>
      <rPr>
        <sz val="11"/>
        <rFont val="Calibri"/>
        <family val="2"/>
        <scheme val="minor"/>
      </rPr>
      <t>: Another example involves workers that during an audit complained of forced labor due to permission slips to use restroom with inadequate daily limitations per factory section. It states "permission and limitations were removed and verified effective."  [country/type of supplier unclear]
Also see 4.2(2): The company discloses an additional example of the case of the new Bangladeshi workers that had begun working for a supplier in Jordan, the company found through auditing that the workers were charged recruitment fees. It had a third party audit company investigate the issue and found 33 individuals affected. The company discloses that due to its practices the supplier is "now reimbursing the workers over a 3-month period".</t>
    </r>
  </si>
  <si>
    <r>
      <t xml:space="preserve">Shenzhou International states that “in order to completely eradicate child labor, underage workers and forced labor” it has developed formal requirements including a “Strict Prohibition of Engaging Child Labour Administrative Provisions”, “Underage Worker Administrative Provisions” and “Strict Prohibition of Forced Labour Administrative Provisions” which it notes have been distributed it its human resources departments. However, these requirement documents are not available publicly. 
It also states that suppliers are required to adhere to the “Supplier Behaviour Undertaking Letter” which prohibits forced labor but is not publicly available. It also outlines steps taken to ensure suppliers adhere to the undertaking letter, namely rating its suppliers on their performance, deciding future procurement based on performance, requiring suppliers to submit "regular social responsibility report[s]" and a "major supplier[s]" additional questionnaires." It may also arrange site visits to assess performance. </t>
    </r>
    <r>
      <rPr>
        <sz val="11"/>
        <color theme="5"/>
        <rFont val="Calibri"/>
        <family val="2"/>
        <scheme val="minor"/>
      </rPr>
      <t xml:space="preserve">
</t>
    </r>
    <r>
      <rPr>
        <sz val="11"/>
        <rFont val="Calibri"/>
        <family val="2"/>
        <scheme val="minor"/>
      </rPr>
      <t xml:space="preserve">
It does not otherwise make a commitment to address forced labor risks in its supply chains.</t>
    </r>
  </si>
  <si>
    <t>Shenzhou International, "Annual Report 2019,"
http://www.shenzhouintl.com/Login/report3/0 down/en20204241701462170.pdf, pp. 93 and 116. Accessed 27 August 2020.</t>
  </si>
  <si>
    <t>Shenzhou International, "Annual Report 2019,"
http://www.shenzhouintl.com/Login/report3//en20204241701462170.pdf, p. 116. Accessed 27 August 2020.</t>
  </si>
  <si>
    <t>*Shenzhou International, "Annual Report 2019,"
http://www.shenzhouintl.com/Login/report3//en20204241701462170.pdf, p. 59. Accessed 27 August 2020.
*Shenzhou International, "2018 Additional Disclosure," https://www.business-humanrights.org/sites/default/files/2018%20KTC%20AF%20Additional%20Disclosure_Shenzhou.pdf, p. 2. Accessed 27 August 2020.</t>
  </si>
  <si>
    <t>Shenzhou International, "Annual Report 2019,"
http://www.shenzhouintl.com/Login/report3//en20204241701462170.pdf, p. 111. Accessed 27 August 2020.</t>
  </si>
  <si>
    <r>
      <t xml:space="preserve">Shenzhou discloses that it is a "vertically integrated knitwear manufacturer" and that its materials it sources "mainly include cotton yarn, dyestuffs, trims, equipment and spare parts, office supplies, and food." It produces fabric and subsequently "sportswear, casual wear, lingerie wear, and other knitting."
(1) Not disclosed. It provides the list of the 13 countries from which it sources yarn and the number of suppliers per country and percentage that this represents. These appear to be its first-tier suppliers as it describes them as "major raw material suppliers." However it does not disclose their names and addresses, nor does it disclose a list of all sourcing countries of yarn (beyond "major suppliers"). 
</t>
    </r>
    <r>
      <rPr>
        <b/>
        <sz val="11"/>
        <rFont val="Calibri"/>
        <family val="2"/>
        <scheme val="minor"/>
      </rPr>
      <t>Uyghur forced labor</t>
    </r>
    <r>
      <rPr>
        <sz val="11"/>
        <rFont val="Calibri"/>
        <family val="2"/>
        <scheme val="minor"/>
      </rPr>
      <t xml:space="preserve">: The company discloses sourcing yarn from China but does not disclose whether this includes the Xinjiang Uyghur Autonomous Region. 
(2) Not disclosed. </t>
    </r>
    <r>
      <rPr>
        <b/>
        <sz val="11"/>
        <rFont val="Calibri"/>
        <family val="2"/>
        <scheme val="minor"/>
      </rPr>
      <t>Uyghur forced labor</t>
    </r>
    <r>
      <rPr>
        <sz val="11"/>
        <rFont val="Calibri"/>
        <family val="2"/>
        <scheme val="minor"/>
      </rPr>
      <t xml:space="preserve">: The company also does not disclose whether its suppliers source from the Xinjiang Uyghur Autonomous Region. 
(3) Not disclosed. The company discloses the full list of sourcing countries for cotton yarn related to its "major raw material suppliers" (incl. the percentage sourced from each country), but does not disclose a full list of sourcing countries, nor disclose sourcing countries of other commodities. </t>
    </r>
    <r>
      <rPr>
        <b/>
        <sz val="11"/>
        <rFont val="Calibri"/>
        <family val="2"/>
        <scheme val="minor"/>
      </rPr>
      <t>Uyghur forced labor</t>
    </r>
    <r>
      <rPr>
        <sz val="11"/>
        <rFont val="Calibri"/>
        <family val="2"/>
        <scheme val="minor"/>
      </rPr>
      <t xml:space="preserve">: The company also does not disclose whether its raw materials originate from the Xinjiang Uyghur Autonomous Region. 
(4) Not disclosed. </t>
    </r>
  </si>
  <si>
    <t>Shenzhou International, "Annual Report 2019,"
http://www.shenzhouintl.com/Login/report3//en20204241701462170.pdf, p. 2, 5, and 114. Accessed 27 August 2020.
(1) Shenzhou International, "Annual Report 2019," p. 117. Accessed 27 August 2020.</t>
  </si>
  <si>
    <t>(1) Shenzhou International, "Annual Report 2019,"
http://www.shenzhouintl.com/Login/report3//en20204241701462170.pdf, p. 111. Accessed 27 August 2020.
(3) "Annual Report 2019," p. 116.</t>
  </si>
  <si>
    <t>(2) Shenzhou International, "Annual Report 2019,"
http://www.shenzhouintl.com/Login/report3//en20204241701462170.pdf, p. 116. Accessed 27 August 2020.</t>
  </si>
  <si>
    <r>
      <t xml:space="preserve">(1)-(4) Not disclosed. The company states that it does not have long-term contracts with manufacturers.
</t>
    </r>
    <r>
      <rPr>
        <b/>
        <sz val="11"/>
        <rFont val="Calibri"/>
        <family val="2"/>
        <scheme val="minor"/>
      </rPr>
      <t>Uyghur forced labor</t>
    </r>
    <r>
      <rPr>
        <sz val="11"/>
        <rFont val="Calibri"/>
        <family val="2"/>
        <scheme val="minor"/>
      </rPr>
      <t>: Skechers states that none of its factories are sourcing cotton or other raw materials from Xinjiang and that "[i]f it were to encounter any violations, the factories are required to implement a Corrective Action Plan, and are audited again to ensure compliance." It states that if a factory were to use forced Uyghur labor it would "cease all activity with the supplier." However, it does not disclose how it is addressing risks of forced Uyghur labor at raw material level.</t>
    </r>
  </si>
  <si>
    <t xml:space="preserve">TJX Company states that as a condition of doing business with it, suppliers are required to adhere to its "Vendor Code of Conduct" which prohibits forced labor and human trafficking. It also discloses steps it is taking to address forced labor and human trafficking. It states that its "social compliance audits evaluate and address risks of forced labor, including slavery and human trafficking." It states that it created a "Global Social Compliance Manual" to provide further information on its monitoring process that addresses forced labor. It also states that its training for employees addresses forced labor. </t>
  </si>
  <si>
    <t>(1) TJX Companies states that employees involved in developing and buying products receive formal social compliance training. It states that they are required to complete this training on a biennial basis. It also states that its own management are present at supplier training sessions. It states that its Associate Vice President of Global Social Compliance also shares the learnings and updates its product development and buying employees on the requirements of its Social Compliance Program. It states that the training provided to both its own associates and “certain vendors and their factory representatives around the world” includes “guidance on recognizing and mitigating the risks of forced labor, modern slavery and human trafficking.” It states that a senior member of its Global Social Compliance team travels global to attend these training sessions “making sure [its] commitment to these important issues is clear.” 
(2) It states that it offers training to “buying agents, vendors, and factory management” on its expectations in relation to "social compliance" which "over time" has included training on its supplier code. It states that its buyers also play a role in educating its suppliers on the requirements of its Social Compliance Program and encouraging them to improve facilities when required. It states that it created a social compliance manual which is available in seven languages and is designed to ensure supplier understanding of its Vendor Code of Conduct and its monitoring and corrective action processes. It states that it holds 10-12 training sessions annually globally which have included China, India, Indonesia, Korea, Mexico, the Philippines, Taiwan, Thailand, Turkey, the United States and Vietnam and that they were conducted by a third party organization and accompanied by its Assistant Vice President, Global Social Compliance. It states that topics for training sessions have included its Vendor Code of Conduct, local labor laws, business ethics, TJX's policy against forced labor, factory compliance best practices and preventative actions, case studies on how to embed management remediation systems, discussions with suppliers on compliance challenges. However it does not disclose the percentage of suppliers trained.
(3) Not disclosed.</t>
  </si>
  <si>
    <r>
      <t xml:space="preserve">(1) It states that it has been a signatory on letter urging the Government in </t>
    </r>
    <r>
      <rPr>
        <b/>
        <sz val="11"/>
        <rFont val="Calibri"/>
        <family val="2"/>
        <scheme val="minor"/>
      </rPr>
      <t>Uzbekistan</t>
    </r>
    <r>
      <rPr>
        <sz val="11"/>
        <rFont val="Calibri"/>
        <family val="2"/>
        <scheme val="minor"/>
      </rPr>
      <t xml:space="preserve"> to cease the use of forced child labor in cotton fields and that it has participated in multistakeholder meetings in this regard. It also states that it is a signatory to a pledge by the </t>
    </r>
    <r>
      <rPr>
        <b/>
        <sz val="11"/>
        <rFont val="Calibri"/>
        <family val="2"/>
        <scheme val="minor"/>
      </rPr>
      <t>Responsible Sourcing Network</t>
    </r>
    <r>
      <rPr>
        <sz val="11"/>
        <rFont val="Calibri"/>
        <family val="2"/>
        <scheme val="minor"/>
      </rPr>
      <t xml:space="preserve"> to not knowingly source cotton from Uzbekistan until this practice is addressed. However, it does not disclose a second example of engagement with local stakeholders. 
</t>
    </r>
    <r>
      <rPr>
        <b/>
        <sz val="11"/>
        <rFont val="Calibri"/>
        <family val="2"/>
        <scheme val="minor"/>
      </rPr>
      <t>Uyghur forced labor</t>
    </r>
    <r>
      <rPr>
        <sz val="11"/>
        <rFont val="Calibri"/>
        <family val="2"/>
        <scheme val="minor"/>
      </rPr>
      <t>: The company does not disclose how it works with relevant groups to prevent and remediate Uyghur forced labor, such as exiled Uyghur groups or the Coalition to End Uyghur Forced Labor.
(2) Not disclosed. TJX states that it is a member of the National Retail Federation, the Retail Industry Leaders Association, Ethisphere’s Business Ethics Leadership Alliance, Boston College Center for Corporate Citizenship and the Ethics &amp; Compliance Officer Association. It does not disclose active engagement in initiatives focused on forced labor in relation to any of these.</t>
    </r>
  </si>
  <si>
    <t>(1) TJX Companies states that its Vendor Code of Conduct is integrated into all supplier contracts as part of its purchase order terms. Its Vendor Code of Conduct addresses forced labor, child labor and discrimination and protects the right to freedom of association and collective bargaining "where such rights are recognized by law," thereby limiting this protection to the local legal context. It does not disclose the contract terms or language used.
(2) It states that it is incorporated into all supplier contracts but does not disclose a percentage and its supplier code of conduct does not protect all ILO core labor standards to international standards. 
(3) Not disclosed.</t>
  </si>
  <si>
    <t>(1) Under Armour states that it provides its employees with direct responsibility for supply chain management with training on forced labor that includes mitigating risks with suppliers. It states that in 2018 this included in-person training on its supplier code and responsible sourcing policy to around 500 supply chain employees globally. It states that its sustainability team also participated in eight third-party training sessions relating to forced labor in 2019 including the AAFA/ FLA series on "Understanding the Migrant Worker Journey," a webinar on forced labor, "Putting Commitment into Practice," and the training, "Embedding the Commitment to Responsible Recruitment into Your Social Compliance Program." It states that a manager from its Sustainability team attended a four-day workshop on forced labor, ethical recruitment standards, regulatory frameworks, root causes and risk factors hosted by Verité. The company is also an accredited company of the Fair Labor Association (FLA) and as such is required to train specific staff responsible for implementing workplace standards and responsible purchasing practices.
(2) The FLA reports that the company hosts an annual supplier summit and states specifically that it trains suppliers on effective grievance mechanisms. It also states that it has worked with all of its first-tier supplier groups to ensure that they participated in a three-day social compliance training session on responsible recruitment led by the FLA in March 2019. However the company does not disclose a percentage of first-tier suppliers trained. 
(3) It states that ten of its second-tier suppliers also participated in this training when it was hosted in Taiwan and that this training focused on training HR and Compliance Managers with tools on practicing ethical recruitment.</t>
  </si>
  <si>
    <r>
      <t xml:space="preserve">(1) The FLA reports that the company participated in the </t>
    </r>
    <r>
      <rPr>
        <b/>
        <sz val="11"/>
        <rFont val="Calibri"/>
        <family val="2"/>
        <scheme val="minor"/>
      </rPr>
      <t>International Corporate Accountability Roundtable (ICAR)</t>
    </r>
    <r>
      <rPr>
        <sz val="11"/>
        <rFont val="Calibri"/>
        <family val="2"/>
        <scheme val="minor"/>
      </rPr>
      <t xml:space="preserve"> </t>
    </r>
    <r>
      <rPr>
        <b/>
        <sz val="11"/>
        <rFont val="Calibri"/>
        <family val="2"/>
        <scheme val="minor"/>
      </rPr>
      <t>Expert Roundtable on Modern Slavery Reporting Requirements</t>
    </r>
    <r>
      <rPr>
        <sz val="11"/>
        <rFont val="Calibri"/>
        <family val="2"/>
        <scheme val="minor"/>
      </rPr>
      <t xml:space="preserve"> in December 2018, an event that included labor NGOs and officials from the US Departments of Labor and State. However it does not disclose engagements with governments or NGOs beyond  the event.
[Under Armour states that it is conducting due diligence with suppliers to assess their compliance. It states that it is working with the FLA and collaborating with the American Apparel and Footwear Association to “to identify sustainable solutions to the challenges common in [the] industry."] 
The FLA reports that the company engaged with governments including those in Cambodia, El Salvador, and Nicaragua. This included calls and meetings coordinated by the FLA and AAFA to address freedom of association and other labor issues with the </t>
    </r>
    <r>
      <rPr>
        <b/>
        <sz val="11"/>
        <rFont val="Calibri"/>
        <family val="2"/>
        <scheme val="minor"/>
      </rPr>
      <t>Cambodian government.</t>
    </r>
    <r>
      <rPr>
        <sz val="11"/>
        <rFont val="Calibri"/>
        <family val="2"/>
        <scheme val="minor"/>
      </rPr>
      <t xml:space="preserve"> It states that this included the company’s vice president of sustainability and CSR taking part in a delegation which called for dropping criminal charges to labor leaders and amending regulations to support workers to engage freely with unions. However, it does not disclose engagement on forced labor.
</t>
    </r>
    <r>
      <rPr>
        <b/>
        <sz val="11"/>
        <rFont val="Calibri"/>
        <family val="2"/>
        <scheme val="minor"/>
      </rPr>
      <t>Uyghur forced labor</t>
    </r>
    <r>
      <rPr>
        <sz val="11"/>
        <rFont val="Calibri"/>
        <family val="2"/>
        <scheme val="minor"/>
      </rPr>
      <t xml:space="preserve">: The company does not disclose how it works with relevant groups to prevent and remediate Uyghur forced labor, such as exiled Uyghur groups or the Coalition to End Uyghur Forced Labor. (also see (2))
(2) It states that it became a member of </t>
    </r>
    <r>
      <rPr>
        <b/>
        <sz val="11"/>
        <rFont val="Calibri"/>
        <family val="2"/>
        <scheme val="minor"/>
      </rPr>
      <t>The Mekong Club</t>
    </r>
    <r>
      <rPr>
        <sz val="11"/>
        <rFont val="Calibri"/>
        <family val="2"/>
        <scheme val="minor"/>
      </rPr>
      <t xml:space="preserve"> in October 2019, a private sector initiative focused on eradicating forced labor. 
It states that "continues to be an active participant" in the Social Responsibility Committee of the AAFA but does not disclose further detail on active participation on the topic of forced labor. 
It also states that it is re-committed to Better Buying in 2019 and is participating in a Learning Loops pilot to improve purchasing practices. 
It states that it is a member of the Sustainable Apparel Coalition. 
The company is an accredited member of the</t>
    </r>
    <r>
      <rPr>
        <b/>
        <sz val="11"/>
        <rFont val="Calibri"/>
        <family val="2"/>
        <scheme val="minor"/>
      </rPr>
      <t xml:space="preserve"> Fair Labor Association</t>
    </r>
    <r>
      <rPr>
        <sz val="11"/>
        <rFont val="Calibri"/>
        <family val="2"/>
        <scheme val="minor"/>
      </rPr>
      <t xml:space="preserve"> (FLA). [The FLA reports that Under Armour is an active member of the Americas Group, “a multi-stakeholder organization of brands and civil society organizations, which work together in addressing systemic labor issues in Mexico, Central America, and South America.” It states that the company is on the Mexico Committee of this group and that it has provided support on “initiatives on issues such as freedom of association and protection contracts guidance, addressing precarious work, and advocating for labor justice reform.” It states that it provided feedback on drafting the organization’s guidance on upholding freedom of association in factories in Mexico and that it has signed two joint letters to advocate for freedom of association in Mexico.]
The company does not disclose active participation on the topic of forced labor as part any of the initiatives.
[</t>
    </r>
    <r>
      <rPr>
        <b/>
        <sz val="11"/>
        <rFont val="Calibri"/>
        <family val="2"/>
        <scheme val="minor"/>
      </rPr>
      <t>Uyghur forced labor</t>
    </r>
    <r>
      <rPr>
        <sz val="11"/>
        <rFont val="Calibri"/>
        <family val="2"/>
        <scheme val="minor"/>
      </rPr>
      <t>: In relation to Xinjiang, it states that it is working with the FLA and collaborating with the American Apparel and Footwear Association to “to identify sustainable solutions to the challenges common in [the] industry,” but provides no further detail. ]
[It also discloses participation at events and panels: It states that in February 2019 it attended the OECD Forum on Due Diligence in the Garment and Footwear Sector and spoke on a panel on responsible recruitment and also participated in a KnowTheChain brand roundtable on second-tier supply chain due diligence. It states that in April/ May 2019 it participated in a multi-stakeholder panel at Modern Slavery, Forced Labor and Human Rights Forum on collaborative remediation of forced labor issues. ]</t>
    </r>
  </si>
  <si>
    <t>It states that it has built on a pre-existing requirement that suppliers comply with the Dhaka Principles by drafting a Migrant Labor Policy which had input at the review stage from Verité, The Mekong Club and Impactt. However this policy does not appear to be publicly available.
(1)-(3) Not disclosed.</t>
  </si>
  <si>
    <r>
      <t xml:space="preserve">Under Armour states that it has signed the American Apparel &amp; Footwear Association and Fair Labor Association Commitment to Responsible Recruitment which requires that companies incorporate its provisions into their company social compliance standards, such as their code of conduct, before December 31, 2019. However, as of March 2021, it does not appear to have done so.
(1) Not disclosed. Under Armour states that it has built on a pre-existing requirement that suppliers comply with the Dhaka Principles by drafting a Migrant Labor Policy which had input at the review stage from Verité, the Mekong Club and Impactt. However this policy does not appear to be publicly available and it does not include appear to incorporate a no-fee policy into another publicly available formal policy.
(2) </t>
    </r>
    <r>
      <rPr>
        <u/>
        <sz val="11"/>
        <rFont val="Calibri"/>
        <family val="2"/>
        <scheme val="minor"/>
      </rPr>
      <t>Example 1</t>
    </r>
    <r>
      <rPr>
        <sz val="11"/>
        <rFont val="Calibri"/>
        <family val="2"/>
        <scheme val="minor"/>
      </rPr>
      <t xml:space="preserve">: It states that in 2019 it continued to engage with a Malaysia supplier to ensure remediation of recruitment fees charged to migrant workers and that a third-party auditor reassessed the supplier to verify that the corrective actions had been implemented. It discloses working with another brand and Verité to calculate the amount of fees paid by foreign migrant workers so that workers could be reimbursed, monitoring the repayment process and supplier capacity-building including "labor agent oversight and a sending country due diligence trip" and visits to the supplier and related dormitories to assess conditions and verify the implementation of corrective action plans. 
</t>
    </r>
    <r>
      <rPr>
        <u/>
        <sz val="11"/>
        <rFont val="Calibri"/>
        <family val="2"/>
        <scheme val="minor"/>
      </rPr>
      <t>Example 2</t>
    </r>
    <r>
      <rPr>
        <sz val="11"/>
        <rFont val="Calibri"/>
        <family val="2"/>
        <scheme val="minor"/>
      </rPr>
      <t>: It discloses a second example of the payment of recruitment fees by migrant workers at a Malaysian supplier. It states that the brands sourcing from this supplier engaged Verité to conduct an on-site assessment, including interviews with foreign contract workers, that it found that almost all workers had paid recruitment fees and that it identified other violations of its supplier code. It states that Verité provided a report including findings and recommendations and that the supplier is in the process of remediating the issues.
The FLA reports that the two payouts in 2018 and 2019 averaged $350-$400 per worker with around 950 workers receiving payouts in both years. [Also see 7.2.B(2)]</t>
    </r>
  </si>
  <si>
    <t xml:space="preserve">[The FLA report seems to refer to the allegation in the Transparentem report.]
(2) It states that the supplier worked with Verité to assess the amount due to workers and that this involved "interviewed a significant sample of foreign migrant workers employed at the facility to understand the amount of fees they reported to have paid." 
(3) B1(3) The FLA reports that Under Armour and Nike had been working since 2017 to remediate the payment of recruitment fees and other issues around working conditions at the Malaysian supplier. At the time of reporting it stated that the companies had started the payout process to reimburse workers for fees paid. It states that one was scheduled in 2018 and one in February 2019. It states that the supplier worked with Verité to assess the amount due to workers and that this involved interviewing a sample of migrant workers to assess the amount due. It also states that both companies “worked with the supplier to enhance its systems for recruitment, hiring, and employment of workers and enhance the system to provide payouts to the workers in 2018 and in 2019.” The FLA reports that the two payouts in 2018 and 2019 averaged $350-$400 per worker with around 950 workers receiving payouts in both years.
(4) Not disclosed. </t>
  </si>
  <si>
    <r>
      <t xml:space="preserve">(1) VF states that it partners with the </t>
    </r>
    <r>
      <rPr>
        <b/>
        <sz val="11"/>
        <rFont val="Calibri"/>
        <family val="2"/>
        <scheme val="minor"/>
      </rPr>
      <t>IOM’s Corporate Responsibility in Eliminating Slavery and Trafficking</t>
    </r>
    <r>
      <rPr>
        <sz val="11"/>
        <rFont val="Calibri"/>
        <family val="2"/>
        <scheme val="minor"/>
      </rPr>
      <t xml:space="preserve"> (CREST) initiative and that it “envision[s] the project will develop gender-sensitive guidance, tools and training materials modeled on international and VF standards to enable [its] team, [its] supplier partners and associated </t>
    </r>
    <r>
      <rPr>
        <u/>
        <sz val="11"/>
        <rFont val="Calibri"/>
        <family val="2"/>
        <scheme val="minor"/>
      </rPr>
      <t>labor recruiters</t>
    </r>
    <r>
      <rPr>
        <sz val="11"/>
        <rFont val="Calibri"/>
        <family val="2"/>
        <scheme val="minor"/>
      </rPr>
      <t xml:space="preserve"> to carry out due diligence, address risks and remediate recruitment related violations throughout [its] global supply chain.” 
It also states that when it starts to source from new countries, it works with local governments “to establish rules and standards that enable productive, safe and respectful working environments.” It states that in 2017 it “engaged the </t>
    </r>
    <r>
      <rPr>
        <b/>
        <sz val="11"/>
        <rFont val="Calibri"/>
        <family val="2"/>
        <scheme val="minor"/>
      </rPr>
      <t>Cambodian</t>
    </r>
    <r>
      <rPr>
        <sz val="11"/>
        <rFont val="Calibri"/>
        <family val="2"/>
        <scheme val="minor"/>
      </rPr>
      <t xml:space="preserve">, </t>
    </r>
    <r>
      <rPr>
        <b/>
        <sz val="11"/>
        <rFont val="Calibri"/>
        <family val="2"/>
        <scheme val="minor"/>
      </rPr>
      <t>Kenyan</t>
    </r>
    <r>
      <rPr>
        <sz val="11"/>
        <rFont val="Calibri"/>
        <family val="2"/>
        <scheme val="minor"/>
      </rPr>
      <t xml:space="preserve"> and </t>
    </r>
    <r>
      <rPr>
        <b/>
        <sz val="11"/>
        <rFont val="Calibri"/>
        <family val="2"/>
        <scheme val="minor"/>
      </rPr>
      <t>Ethiopian</t>
    </r>
    <r>
      <rPr>
        <sz val="11"/>
        <rFont val="Calibri"/>
        <family val="2"/>
        <scheme val="minor"/>
      </rPr>
      <t xml:space="preserve"> governments in human rights discussions.” However it does not disclose further detail as to whether the engagement related to forced labor, nor another example of an engagement on forced labor.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It states that it is a signatory to the </t>
    </r>
    <r>
      <rPr>
        <b/>
        <sz val="11"/>
        <rFont val="Calibri"/>
        <family val="2"/>
        <scheme val="minor"/>
      </rPr>
      <t>Mekong Club</t>
    </r>
    <r>
      <rPr>
        <sz val="11"/>
        <rFont val="Calibri"/>
        <family val="2"/>
        <scheme val="minor"/>
      </rPr>
      <t>’s “</t>
    </r>
    <r>
      <rPr>
        <b/>
        <sz val="11"/>
        <rFont val="Calibri"/>
        <family val="2"/>
        <scheme val="minor"/>
      </rPr>
      <t>Business Pledge Against Modern Slavery</t>
    </r>
    <r>
      <rPr>
        <sz val="11"/>
        <rFont val="Calibri"/>
        <family val="2"/>
        <scheme val="minor"/>
      </rPr>
      <t>” and that through this pledge it “collect[s] and share[s] relevant information to inform business decisions, promote[s] education and training, and contribute[s] to the development of tools to help prevent and raise awareness of address modern slavery.” It notes that it has participated in pilot projects of the Mekong Club, such as a project with  Li &amp; Fung and four other companies focused on a worker voice app in multiple languages to track experiences from workers including migrants in Thailand.
It further states that it is a member of the</t>
    </r>
    <r>
      <rPr>
        <b/>
        <sz val="11"/>
        <rFont val="Calibri"/>
        <family val="2"/>
        <scheme val="minor"/>
      </rPr>
      <t xml:space="preserve"> ILO’s Global Business Network on Forced Labor</t>
    </r>
    <r>
      <rPr>
        <sz val="11"/>
        <rFont val="Calibri"/>
        <family val="2"/>
        <scheme val="minor"/>
      </rPr>
      <t xml:space="preserve"> “which brings together the ILO and businesses of all sizes and sectors from around the globe to eradicate forced labor.” 
[It states that it collaborates with the Sustainable Apparel Coalition and the Apparel and Footwear International RSL Management (AFIRM) Group. It states that it is a founding member of the Alliance for Bangladesh Worker Safety and that all of its supplier facilities in India and Vietnam are joining the Life and Building Safety (LABS) initiative.  However, it does not disclose actively engaging on forced labor in these initiatives.
It states that it is a signatory to the American Apparel and Footwear Association (AAFA) and Fair Labor Association (FLA)’s industry-wide effort, but does not disclose details on collaborative action taken beyond publishing a commitment.]
[Relevant to action taken by an individual brand only: It states that its "icebreaker" brand participated in the Bali Process Government and Business Forum which addresses people smuggling, trafficking in persons and related transnational crime. It states that the brand's sourcing team participated in a working group facilitated by Walk Free, an organization working towards ending modern slavery, and that they presented recommendations at the Business Forum.] </t>
    </r>
  </si>
  <si>
    <r>
      <t>(1) VF states that it “periodically conduct[s] a corporate-wide human rights assessment to identify the salient human rights touchpoints throughout [its] global supply chain.” It also states that it has partnered with NGOs and industry and academic experts to develop its responsible sourcing program. It states that it has “collaborated with Shift, a leading center of expertise on the UN Guiding Principles on Business and Human Rights to map our salient issues” and that it has worked with Verisk Maplecroft to gain a better understanding of the political, economic, human rights and environmental issues within its supply chain. It states that it uses Sourcemap as well as Verisk Maplecroft to identify risks “at country, commodity, factory and product levels.” It states that its country-level assessments focused on risks in the apparel industry including forced labor. VF states that it has conducted comprehensive human rights assessments in relation to direct and indirect suppliers. It states that in 2020 Article One, a human rights consultancy, performed a commodity-level human rights risk assessment on its highest volume raw material commodities. It states that in late 2019 it contracted with Verité, a labor organization and consultancy on identifying forced labor risks and vulnerabilities in 44 countries. 
(2) VF states that it used traceability data, commodity volume, and country-level risk assessments to identify risks for labor rights, vulnerable groups and local communities and identifies risks at raw materials level for cotton, rubber, wool, leather, and down. The company discloses a '</t>
    </r>
    <r>
      <rPr>
        <b/>
        <sz val="11"/>
        <rFont val="Calibri"/>
        <family val="2"/>
        <scheme val="minor"/>
      </rPr>
      <t>North Korean</t>
    </r>
    <r>
      <rPr>
        <sz val="11"/>
        <rFont val="Calibri"/>
        <family val="2"/>
        <scheme val="minor"/>
      </rPr>
      <t xml:space="preserve"> labor prohibition' in place, i.e., prohibits the use of North Korean workers. Its Cotton Fiber Sourcing Policy prohibits the sourcing of cotton from </t>
    </r>
    <r>
      <rPr>
        <b/>
        <sz val="11"/>
        <rFont val="Calibri"/>
        <family val="2"/>
        <scheme val="minor"/>
      </rPr>
      <t>Uzbekistan</t>
    </r>
    <r>
      <rPr>
        <sz val="11"/>
        <rFont val="Calibri"/>
        <family val="2"/>
        <scheme val="minor"/>
      </rPr>
      <t xml:space="preserve"> and </t>
    </r>
    <r>
      <rPr>
        <b/>
        <sz val="11"/>
        <rFont val="Calibri"/>
        <family val="2"/>
        <scheme val="minor"/>
      </rPr>
      <t>Turkmenistan</t>
    </r>
    <r>
      <rPr>
        <sz val="11"/>
        <rFont val="Calibri"/>
        <family val="2"/>
        <scheme val="minor"/>
      </rPr>
      <t xml:space="preserve"> where there is a risk of cotton being produced using forced labor [and from Syria where there is a risk that cotton may be produced to fund militant groups]. 
However it does not disclose details of forced labor risks it has identified.
</t>
    </r>
    <r>
      <rPr>
        <b/>
        <sz val="11"/>
        <rFont val="Calibri"/>
        <family val="2"/>
        <scheme val="minor"/>
      </rPr>
      <t>Uyghur forced labor</t>
    </r>
    <r>
      <rPr>
        <sz val="11"/>
        <rFont val="Calibri"/>
        <family val="2"/>
        <scheme val="minor"/>
      </rPr>
      <t>: The company also does not disclose whether it identified risks of Uyghur forced labor in its supply chains.</t>
    </r>
  </si>
  <si>
    <r>
      <t xml:space="preserve">The company states that "In December 2020, we launched the pilot project “Your Voice Matters,” with our partners Ulula and
Quizrr and with support from the IOM. ... to ensure that we hear from the workers." This project seems to be at an early stage and it is unclear to what extent workers receive training on their rights. (also see 1.4.3 and 4.3.2)
(1) VF states that its suppliers should inform workers about the workplace standards “orally and through the posting of standards in a prominent place and undertake other efforts to educate employees about the standards on a regular basis.”
(2) VF states that it participated in a pilot project in </t>
    </r>
    <r>
      <rPr>
        <b/>
        <sz val="11"/>
        <rFont val="Calibri"/>
        <family val="2"/>
        <scheme val="minor"/>
      </rPr>
      <t>Vietnam</t>
    </r>
    <r>
      <rPr>
        <sz val="11"/>
        <rFont val="Calibri"/>
        <family val="2"/>
        <scheme val="minor"/>
      </rPr>
      <t xml:space="preserve"> "to educate factory staff on recruiting tactics and dangers to be aware of if approached by a labor broker." No further details are disclosed.
VF states that after assessments identified freedom of association concerns it “funded an Industrial Relations Leadership pilot in collaboration with Growth Squared LLC to enhance collaboration and communication at VF’s strategic factories and build capacity for workers, their representation and management.” The project took place in one VF and </t>
    </r>
    <r>
      <rPr>
        <u/>
        <sz val="11"/>
        <rFont val="Calibri"/>
        <family val="2"/>
        <scheme val="minor"/>
      </rPr>
      <t>one supplier factory</t>
    </r>
    <r>
      <rPr>
        <sz val="11"/>
        <rFont val="Calibri"/>
        <family val="2"/>
        <scheme val="minor"/>
      </rPr>
      <t xml:space="preserve"> in </t>
    </r>
    <r>
      <rPr>
        <b/>
        <sz val="11"/>
        <rFont val="Calibri"/>
        <family val="2"/>
        <scheme val="minor"/>
      </rPr>
      <t>Cambodia</t>
    </r>
    <r>
      <rPr>
        <sz val="11"/>
        <rFont val="Calibri"/>
        <family val="2"/>
        <scheme val="minor"/>
      </rPr>
      <t xml:space="preserve">, and will be expanded to a supplier in Cambodia and a supplier in Vietnam. 
The company discloses that it is a member of the </t>
    </r>
    <r>
      <rPr>
        <b/>
        <sz val="11"/>
        <rFont val="Calibri"/>
        <family val="2"/>
        <scheme val="minor"/>
      </rPr>
      <t>MekongClub</t>
    </r>
    <r>
      <rPr>
        <sz val="11"/>
        <rFont val="Calibri"/>
        <family val="2"/>
        <scheme val="minor"/>
      </rPr>
      <t xml:space="preserve">, an industry association focused on fighting modern slavery. It states that through this partnership, it has been "educat[ing] workers in factories on the challenges and dangers of partnering with brokers." It does not provide further details, e.g. on the sourcing country where this was implemented.
[It states that it collaborated with BSR to develop educational courses on Menstrual Hygiene Management as part of the HER Project in Chennai and Bangalore. It also discloses that it has a Worker &amp; Community Development initiative operating in Bangladesh, Cambodia, India, Vietnam, China and the Dominican Republic with a focus on access to water and sanitation, adequate health and nutrition, accessible childcare and education. The initiative does not seem to focus on labor rights.]
(3) Not disclosed.
(4) Not disclosed. See (2). However the company does not disclose sufficient detail on a second example. </t>
    </r>
  </si>
  <si>
    <t>(1) Not disclosed. VF states that “Labor issues can be reported through the VF Ethics Helpline” and that “[e]ach report is reviewed by a member of [its] Ethics and Compliance team and assigned to an appropriate investigation.” It states that this team ensures that issues are "addressed and remediated in a thorough, timely and consistent manner." However, it does not disclose details on engagement with affected stakeholders, responsible parties, approval procedures and the mechanism seems to be intended to raise grievances regarding its own code only, which does not cover labor rights in its supply chains (see 5.3).</t>
  </si>
  <si>
    <t xml:space="preserve">(1) Walmart discloses that as part of two supplier roundtables with the Consumer Goods Forum and the Leadership Group, it has participated in discussion with key officials of the Thai and Malaysian governments. It states it advocated for better government regulation of recruitment agencies. It does not disclose a second example participating at two events.
Uyghur forced labor: Walmart does not disclose engaging with expert stakeholders on the issue of Uyghur forced labor or sourcing from Xinjiang. 
[In its 2021 additional disclosure the company refers to its work in the seafood sector, however this falls outside the scope of this benchmark as it does not apply to the apparel and footwear sector.]
(2) Walmart discloses that it is on the steering committee of the Leadership Group for Responsible Recruitment. It discloses that it works with other peers in the initiative to "create demand for and availability of ethically-recruited workers in Thailand and Malaysia." 
The company states it engages with government through the Bali Process Government and Business Forum, an initiative in which business leaders advise governments on how to prevent and combat human trafficking and related abuses. [It does not disclose details on its participation.]
[The company also reports that it is the co-chair of the Consumer Goods Forum Social Sustainability Initiative's Social Sustainability Committee and helped create the forced labor Priority Industry Principles and collaboration around those principles.] </t>
  </si>
  <si>
    <t>(1) The company discloses that textiles are one of its 20 key commodities to source sustainably by 2025 and names cotton apparel specifically. It states that this includes cotton sourcing from certification programs such as the Better Cotton Initiative, but does not disclose a percentage of BCI cotton sourced. The company does not disclose further information as to how it addresses forced labor risks in cotton sourcing at raw material level, or for other commodities. 
Xinjiang: Furthermore, the company does not disclose information on how it is preventing cotton sourcing from the Xinjiang region.
(2) The company states that its "Responsible Sourcing Business Enablement teams are embedded with our retail market buying offices and sourcing hubs to help integrate responsible sourcing practices into merchant strategies, processes, systems and buying decisions."
Walmart discloses that its merchants and sourcing associates "participate in training to understand how their decisions can potentially influence supply chain conditions and how they can reinforce positive facility working practices with suppliers." 
However, the company does not disclose information on planning and forecasting. Further, seems that the company's subsidiary Asda has requested retroactive discounts during the Covid pandemic, and it is unclear whether the company is paying for all in-production and completed orders and whether it has extended its payment times during the pandemic.
(3) Not disclosed. 
(4) Not disclosed. 
[In its 2021 additional disclosure the company provides information on the number of its employees trained on responsible buying/responsible sourcing but does not disclose data on its purchasing practices.]</t>
  </si>
  <si>
    <t xml:space="preserve">(1) Walmart, "2020 Environmental, Social and Governance Report," https://cdn.corporate.walmart.com/90/0b/22715fd34947927eed86a72c788e/walmart-esg-report-2020.pdf, p. 40. Accessed 27 October 2020.
*Walmart (2021), "Additional Disclosure," https://knowthechain.org/wp-content/uploads/2021-02-KTC-AF-Benchmark-Research_Additional-Disclosure_Walmart.xlsx. Accessed 9 March 2021. 
*Walmart, "Sustainable Textiles," https://www.walmartsustainabilityhub.com/sustainable-textiles. Accessed 9 March 2021. 
(2) * Walmart, "Using our size and scale for positive change," https://corporate.walmart.com/responsible-sourcing/using-our-size-and-scale-for-positive-change. Accessed 27 October 2020.
* Walmart, "Subject: Invitation to respond - Walmart in our COVID-19 tracker, "https://media.business-humanrights.org/media/documents/files/documents/Walmart_response.pdf. Accessed 25 November 2020.
(4) *Walmart (2021), "Additional Disclosure." </t>
  </si>
  <si>
    <r>
      <t xml:space="preserve">(1) Not disclosed. Zalando states that it has a partnership with Swasti Health Catalyst in two factories in India to “empower women through training on health, financial literacy and gender-related topics.” It does not disclose engagement with local stakeholders on forced labor and human trafficking in sourcing countries. [See also 5.1(2)]
</t>
    </r>
    <r>
      <rPr>
        <b/>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The company is a partner of </t>
    </r>
    <r>
      <rPr>
        <b/>
        <sz val="11"/>
        <rFont val="Calibri"/>
        <family val="2"/>
        <scheme val="minor"/>
      </rPr>
      <t>Better Work</t>
    </r>
    <r>
      <rPr>
        <sz val="11"/>
        <rFont val="Calibri"/>
        <family val="2"/>
        <scheme val="minor"/>
      </rPr>
      <t xml:space="preserve"> [but does not specify the country program], a collaboration between ILO, IFC, companies, factories, and national stakeholders (unions, governments, etc) to improve working conditions. 
Zalando states that it is a member of the </t>
    </r>
    <r>
      <rPr>
        <b/>
        <sz val="11"/>
        <rFont val="Calibri"/>
        <family val="2"/>
        <scheme val="minor"/>
      </rPr>
      <t>Social and Labor Convergence Project</t>
    </r>
    <r>
      <rPr>
        <sz val="11"/>
        <rFont val="Calibri"/>
        <family val="2"/>
        <scheme val="minor"/>
      </rPr>
      <t xml:space="preserve"> “to support long-term factory improvement and reduce audit fatigue.” 
It states that it partners with the Better Cotton Initiative and that it is a member of the </t>
    </r>
    <r>
      <rPr>
        <b/>
        <sz val="11"/>
        <rFont val="Calibri"/>
        <family val="2"/>
        <scheme val="minor"/>
      </rPr>
      <t>Sustainable Apparel Coalition.</t>
    </r>
    <r>
      <rPr>
        <sz val="11"/>
        <rFont val="Calibri"/>
        <family val="2"/>
        <scheme val="minor"/>
      </rPr>
      <t xml:space="preserve">
However, it does not disclose active engagement on forced labor with any of the initiatives.</t>
    </r>
  </si>
  <si>
    <r>
      <t xml:space="preserve">(1) Zalando discloses a list of its "strategic Tier 1 suppliers" which represents 80% of its sourcing volume [and 100% of its Tier one suppliers for its brand, ZIGN.] It discloses the name and address of each of these factories.
</t>
    </r>
    <r>
      <rPr>
        <b/>
        <sz val="11"/>
        <rFont val="Calibri"/>
        <family val="2"/>
        <scheme val="minor"/>
      </rPr>
      <t>Uyghur forced labor</t>
    </r>
    <r>
      <rPr>
        <sz val="11"/>
        <rFont val="Calibri"/>
        <family val="2"/>
        <scheme val="minor"/>
      </rPr>
      <t xml:space="preserve">: As the company does not disclose a list of 100% of its first-tier suppliers it is unclear whether the company sources from the Xinjiang Uyghur Autonomous Region. 
(2) Not disclosed. 
</t>
    </r>
    <r>
      <rPr>
        <b/>
        <sz val="11"/>
        <rFont val="Calibri"/>
        <family val="2"/>
        <scheme val="minor"/>
      </rPr>
      <t>Uyghur forced labor</t>
    </r>
    <r>
      <rPr>
        <sz val="11"/>
        <rFont val="Calibri"/>
        <family val="2"/>
        <scheme val="minor"/>
      </rPr>
      <t>: The company also does not disclose whether its suppliers source from the Xinjiang Uyghur Autonomous Region. 
(3) Not disclosed. It states that it has started to map its supply chain for man-made cellulosic fabrics including  rayon,</t>
    </r>
    <r>
      <rPr>
        <b/>
        <sz val="11"/>
        <rFont val="Calibri"/>
        <family val="2"/>
        <scheme val="minor"/>
      </rPr>
      <t xml:space="preserve"> viscose</t>
    </r>
    <r>
      <rPr>
        <sz val="11"/>
        <rFont val="Calibri"/>
        <family val="2"/>
        <scheme val="minor"/>
      </rPr>
      <t xml:space="preserve">, lyocell, modal in partnership with the not-for-profit, Canopy. It does not disclose details nor traceability for other raw materials at risk of forced labor (such as cotton, silk, or wool) nor the sourcing countries of such materials.
</t>
    </r>
    <r>
      <rPr>
        <b/>
        <sz val="11"/>
        <rFont val="Calibri"/>
        <family val="2"/>
        <scheme val="minor"/>
      </rPr>
      <t>Uyghur forced labor</t>
    </r>
    <r>
      <rPr>
        <sz val="11"/>
        <rFont val="Calibri"/>
        <family val="2"/>
        <scheme val="minor"/>
      </rPr>
      <t>: The company also does not disclose whether its raw materials originate from the Xinjiang Uyghur Autonomous Region. 
(4) It states that there are around 65,000 workers in factories of first tier suppliers of its private label products. In its supplier database it discloses the number of workers per factory and the percentage breakdown of men and women workers per factory.</t>
    </r>
  </si>
  <si>
    <t>(1) It states in its code of conduct which addresses forced labor that suppliers are expected to establish a “feedback mechanism, whereby any violation of the law or this Code of Conduct can be reported anonymously, without risk to the identity of the whistleblower or of otherwise negative repercussions.” However it is unclear whether it requires the mechanism to be open only to their workers or also to their legitimate representatives. 
[Zalando states in its code of conduct, that "[s]uppliers are asked to report any suspicious action or actual acts of non-compliance or bribery immediately to compliance@zalando.de." However this appears to be intended for suppliers only, not their workers.]
(2)-(5) Not disclosed.</t>
  </si>
  <si>
    <t>(1) Zalando states that where a critical non-compliance is found at a supplier factory, the factory has seven months to remediate the issue and carry out another audit. It states that it requires evidence of improvement. It states that in 2019 it evaluated 283 audit reports for both new and existing factories. It states that a corrective plan is provided “if necessary.” It states that its team conducts factory visits and works closely with suppliers “to develop customized improvement plans to address specific social challenges.” It states that it concluded a “factory improvement plan” in 2019 which incorporated the “China Factory Improvement Collaboration program and Benefits for Business and Workers.”
(2) Not disclosed.
(3) Not disclosed. Zalando states that relationships with suppliers who do not comply with its supplier code will be terminated at the supplier's own cost. It is unclear whether the company first attempts to support improvements at the supplier before terminating relationships (i.e., whether it only terminates relationships where corrective actions were not taken, or whether relationships are immediately terminated upon finding non-compliances.) 
(4) Not disclosed.</t>
  </si>
  <si>
    <t>(1) Not disclosed. Eclat Textile discloses that its Human Resources team of the CSR Committee focuses on issues of human trafficking and forced labor. Eclat reports that its Corporate Social Responsibility Committee, which identifies sustainability topics, executes action plans, and provides advice. It also reports to the board of directors to ensure the implementation of the company's CSR Policy, which addresses economic, environmental, and social risks. It is unclear whether the CSR Committee is responsible for the day-to-day implementation of policies addressing forced labor in supply chains. 
(2) Not disclosed. Eclat Textile reports that the CSR Committee is composed of three directors and focuses on the areas of "Environment and Sustainable Development", "Human Resources", "Corporate Governance", "Products and Services", and "Social Participations". It does not disclose board-level oversight of supply chain policies that address forced labor.</t>
  </si>
  <si>
    <t xml:space="preserve">(1) Page Industries states that it has a mission team and a unit committee for each focus area of its sustainability strategy. It also states that a sustainability steering committee comprised of functional heads drives the sustainability strategy and implements it across the organization. 
It discloses that Haris Faiz Jalaludeen is the head of the mission team responsible for supply chains targets, including supplier assessment which are based on environmental, ethical and social factors (i.e. child labor, forced labor, human rights, etc.).  
Page Industries also discloses that it has a CSR Committee. [The company's Corporate Social Responsibility Policy includes a guiding principle on forced labor.] It states that its "sustainability committee, mission team and unit teams are responsible for all ESG related aspects including formalizing policies, deployment, implementation, monitoring and reporting." It states that "focus areas include supply chain and it is being closely monitored along with the procurement team." It states that as its code of conduct addresses "aspects of child labour and forced labour… therefore [it] is monitored on a periodic basis internally."
(2) Not disclosed. Page Industries states that its CSR Committee has oversight of its board of directors. However, it is does not disclose whether anyone on the board of directors has oversight of its supply chain policies on forced labor and human trafficking. </t>
  </si>
  <si>
    <t>(1) Page Industries states that suppliers and vendors should create a mechanism for workers to submit their grievances anonymously and to protect whistleblower confidentiality. [It further discloses that it communicates with suppliers through its "grievance cell" and that it has established a grievance mechanism for employees.] Page Industries states that it intends to extend its "grievance mechanism and redressal systems" to suppliers" and that it is "exploring means along the lines of displaying [its] Code of Conduct at supplier locations and also making provisions for capturing grievances at their end." However, it does not report whether a grievance  mechanism is available to the legitimate representatives of workers in its supply chains.
(4) Not disclosed. [Page Industries  discloses that 0 complaints have been filed regarding child labor, forced labor, involuntary labor, sexual harassment, and discriminatory employment. However, it is unclear whether any grievances have been submitted by supply chain workers or their representatives.]</t>
  </si>
  <si>
    <t>(1) Not disclosed. [The company discloses that it has a grievance mechanism to "receive, address, and resolve any grievance from employees, with an escalation process if needed." Page Industries states that it intends to extend its "grievance mechanism and redressal systems" to suppliers" and that it is "exploring means along the lines of displaying [its] Code of Conduct at supplier locations and also making provisions for capturing grievances at their end." However it does not disclose a remedy process that is currently in use that deals with grievances from supply chain workers and provides details such as responsible parties, engagement with affected stakeholders and timelines for remediation.</t>
  </si>
  <si>
    <t xml:space="preserve">(1) Salvatore Ferragamo discloses that its direct suppliers are required to guarantee their compliance with the Supplier Code of Conduct. The Supplier Code of Conduct states that "recipients [suppliers of raw materials, manufacturing services, and finished products] are required to respect human rights...as enshrined in...the fundamental Conventions of the International Labour Organizations". The document also refers to individual ILO core labor standards (i.e. child labor, forced and compulsory labor, non-discrimination, and freedom of association and collective bargaining). While it refers to ILO standards in relation to forced labor, child labor, and discrimination, the rights to freedom of association and collective bargaining seem to be limited to local laws. The code states, "The recipients are required to guarantee the right of workers to form trade unions and to bargain collectively, without discrimination and without fear of repercussions, in accordance with applicable laws and regulations." </t>
  </si>
  <si>
    <t xml:space="preserve">(1) Not disclosed. Salvatore Ferragamo reports that it identifies business risks and implements instruments to manage them with the Enterprise Risk Management model. It further states that it monitors risks connected to the violation of labor laws as well as inadequate procurement and supply chain model. However, it does not provide details on how it conducts human rights supply chain risks or impact assessment that include forced labor risks. 
(2) Not disclosed. Salvatore Ferragamo states that it "believes that the risk of modern slavery within its organization is almost non-existent and that it is generally low in its production supply chain." As such, it does not disclose details on forced labor risks identified in different tiers of its supply chains. 
Uyghur forced labor: Salvatore Ferragamo does not disclose whether it identified risks of Uyghur forced labor in its supply chains. </t>
  </si>
  <si>
    <t>Zhejiang Semir Garment (undated), "About Us", http://www.semir.com/en/about.html. Accessed 14 September 2020.
[Semir, "2019 Annual Report, "http://www.semir.com/investor-relations-detail.html?id=865, p. 58.]</t>
  </si>
  <si>
    <t>(1) American Eagle's code of conduct which applies to suppliers prohibits forced labor, child labor under the age of 15 or according to the local minimum age if higher than 15, and discrimination. It also states that "[w]orkers have the right to join or not join any organization of their choice and to bargain collectively." For jurisdictions in which workers' rights to freely associate and bargain collectively are restricted by local law, it states that "effective communication methods must be established between workers and management."</t>
  </si>
  <si>
    <t>(1) Not disclosed. American Eagle states that its responsible sourcing team reviews audit results with suppliers and provides targeted training to help them improve the working conditions at factories. It states that if it discovers a breach of its code of conduct by a supplier with which it has an already approved relationship “including evidence of human trafficking or slavery, [it] take[s] steps up to and including the severance of [its] business relationship, depending on the specific situation.” It also notes that it works with suppliers on remediation plans. However, it does not disclose how it handles complaints of labor rights violations raised by workers, their legitimate representatives, or third parties.</t>
  </si>
  <si>
    <t>(1) &amp; (4) Not disclosed. While the company's supplier code recognises the right to freedom of association, the company does not provide evidence of implementation.</t>
  </si>
  <si>
    <t>(1) Deckers states in its supplier code of conduct that suppliers are required to respect the ILO core labor standards and explicitly refers to forced labor, child labor, discrimination, and collective bargaining and freedom of association. It also clarifies that "in cases where either the Guidelines or the applicable laws are stricter, the higher of the two shall apply." Specifically in relation to freedom of association and collective bargaining, the company states "where these rights are restricted under law, parallel means for the representation of workers are encouraged."</t>
  </si>
  <si>
    <r>
      <t xml:space="preserve">(1) Not disclosed. Deckers' website does not provide examples of stakeholder engagement on forced labor and human trafficking in countries where its suppliers operate.  
</t>
    </r>
    <r>
      <rPr>
        <u/>
        <sz val="11"/>
        <rFont val="Calibri"/>
        <family val="2"/>
        <scheme val="minor"/>
      </rPr>
      <t>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[The company notes in its 2021 additional disclosure that it has updated its audit questionnaire to include pointed questions regarding Uyghur forced labor.]
(2) Not disclosed. Deckers is a member of the </t>
    </r>
    <r>
      <rPr>
        <b/>
        <sz val="11"/>
        <rFont val="Calibri"/>
        <family val="2"/>
        <scheme val="minor"/>
      </rPr>
      <t>Better Cotton Initiative</t>
    </r>
    <r>
      <rPr>
        <sz val="11"/>
        <rFont val="Calibri"/>
        <family val="2"/>
        <scheme val="minor"/>
      </rPr>
      <t xml:space="preserve"> (BCI), a multistakeholder governance group that promotes better standards in cotton farming and practices. As a BCI member, it states that it signed the </t>
    </r>
    <r>
      <rPr>
        <b/>
        <sz val="11"/>
        <rFont val="Calibri"/>
        <family val="2"/>
        <scheme val="minor"/>
      </rPr>
      <t>Sourcing Network’s Turkmenistan</t>
    </r>
    <r>
      <rPr>
        <sz val="11"/>
        <rFont val="Calibri"/>
        <family val="2"/>
        <scheme val="minor"/>
      </rPr>
      <t xml:space="preserve"> and </t>
    </r>
    <r>
      <rPr>
        <b/>
        <sz val="11"/>
        <rFont val="Calibri"/>
        <family val="2"/>
        <scheme val="minor"/>
      </rPr>
      <t>Uzbekistan</t>
    </r>
    <r>
      <rPr>
        <sz val="11"/>
        <rFont val="Calibri"/>
        <family val="2"/>
        <scheme val="minor"/>
      </rPr>
      <t xml:space="preserve"> cotton pledges, which opposes the use of forced labor in cotton production in these two countries. Signatories commit to not knowingly sourcing cotton from these countries for the manufacturing of any of their products. However, it is not clear how the company actively participates in this initiative. Deckers states that it works with the  ILO Better Work program but does not appear to be a partner, and it does not disclose how it engages on forced labor with the initiative.
In its 2021 additional disclosure the company states that it has worked with BSR, Better Work, and the Apparel and Footwear Brands Collaboration Forum, but does not disclose how it engages with these initiatives on the topic of forced labor. </t>
    </r>
  </si>
  <si>
    <r>
      <t>(2) Not disclosed. 
(3) The company states that results of supplier audits are incorporated into scorecards, which are reviewed with each supplier. It states this includes social performance and forced labor criteria. The company states that 91% scored 70-100% in their audit (which is recorded on the scorecard). Deckers states in its 2021 additional disclosure that "top performers are rewarded with continued business." 
However, it does not disclose detail on the implementation of this process, such as % of suppliers that received higher prices or longer term contracts due to strong labor practices, nor whether suppliers with strong labor performance with incentives beyond "continued business".</t>
    </r>
    <r>
      <rPr>
        <sz val="11"/>
        <color rgb="FFFF0000"/>
        <rFont val="Calibri"/>
        <family val="2"/>
        <scheme val="minor"/>
      </rPr>
      <t xml:space="preserve"> </t>
    </r>
  </si>
  <si>
    <r>
      <t xml:space="preserve">(1) Not disclosed. Although Dick's mentions that it engages with industry and NGO stakeholders to identify strategic opportunities to improve working conditions, it does not disclose specific examples of stakeholder engagements on forced labor and human trafficking in countries where its suppliers operate. 
</t>
    </r>
    <r>
      <rPr>
        <u/>
        <sz val="11"/>
        <rFont val="Calibri"/>
        <family val="2"/>
        <scheme val="minor"/>
      </rPr>
      <t>Uyghur forced labor</t>
    </r>
    <r>
      <rPr>
        <sz val="11"/>
        <rFont val="Calibri"/>
        <family val="2"/>
        <scheme val="minor"/>
      </rPr>
      <t>: The company also does not disclose how it works with relevant groups to prevent and remediate Uyghur forced labor, such as exiled Uyghur groups or the Coalition to End Uyghur Forced Labor.
(2) Dick's states that it is a partner in the</t>
    </r>
    <r>
      <rPr>
        <b/>
        <sz val="11"/>
        <rFont val="Calibri"/>
        <family val="2"/>
        <scheme val="minor"/>
      </rPr>
      <t xml:space="preserve"> ILO Better Work</t>
    </r>
    <r>
      <rPr>
        <sz val="11"/>
        <rFont val="Calibri"/>
        <family val="2"/>
        <scheme val="minor"/>
      </rPr>
      <t xml:space="preserve"> program (Bangladesh, Haiti, Indonesia, Jordan, and Vietnam) a collaboration between ILO, IFC, companies, factories, and national stakeholders (unions, governments, etc) to improve working conditions. However, it does not disclose active engagement on forced labor with the initiative.
The company discloses that it is part of "the Americas Group" which it states is a multi-stakeholder association of brands, NGOs and right groups focusing on women workers in garment factories in the Americas. However, it is not clear that this includes a focus on forced labor. 
The company states that it is part of the Responsible Sourcing Group which is a Retail Industry Leaders Association sub-group, but it is not clear how it focuses on forced labor. 
It does not disclose active participation on the topic of forced labor as part of any of the initiatives.</t>
    </r>
  </si>
  <si>
    <r>
      <t>(2) The company takes part in the</t>
    </r>
    <r>
      <rPr>
        <b/>
        <sz val="11"/>
        <rFont val="Calibri"/>
        <family val="2"/>
        <scheme val="minor"/>
      </rPr>
      <t xml:space="preserve"> Better Work</t>
    </r>
    <r>
      <rPr>
        <sz val="11"/>
        <rFont val="Calibri"/>
        <family val="2"/>
        <scheme val="minor"/>
      </rPr>
      <t xml:space="preserve"> program and discloses that it participates in the following countries: Bangladesh, Haiti, Indonesia, Jordan, and Vietnam. As such, Dick's is required to refrain from terminating or reducing orders at non-compliant factories found (provided factories make sufficient progress) and to review internal buying practices that may impact compliance at supplier facilities. It does not provide further details of engaging in responsible purchasing practices with its first-tier suppliers.
Dick's also states that it is a member of the Better Buying initiative and is working with suppliers to identify areas of risk in its purchasing practices. 
It does not disclose information on planning and forecasting. 
(3) Not disclosed. </t>
    </r>
  </si>
  <si>
    <t>(1) JD Sports discloses its escalation process for modern slavery risks identified in its supply chain, which starts with "Welfare Champions." The "Welfare Champions Sponsors" provide support to "Welfare Champions" and provide first-line advice. The sponsor then reports to the "Strategic Response Team" which manages key stakeholders to ensure the documented escalation process is followed in consultation with the critical response team. The strategic response team consists of the HR Manager, Supply Chain Manager, and the Site Security Manager. Finally, the Strategic Response Team reports to the "Critical Response Team" which alerts the company's directors and notify/liaise with authorities as appropriate. The critical response team consists of the head of Sourcing QA &amp; Ethics, Head of HR Operations, Senior Group Security Manager, and Distribution Logistics. In addition to this structure, JD Sports states that its own label brand teams regularly visit factories to check production to spot any red flags that may indicate modern slavery and to reinforce its Code of Practice, which prohibit forced labor. In addition, the company trains all products teams from the senior sourcing team to identify potential risks back to the escalation team in the UK. [Finally, JD Sports discloses that senior members of the Sourcing &amp; Supply Chain team will roll out head office practices on recruitment and worker welfare to all UK/Europe subsidiaries and third-party warehouses (date of this initiative is not mentioned).] 
(2) Not disclosed. Information is not available on the company's website.</t>
  </si>
  <si>
    <t xml:space="preserve">(1) Not disclosed. JD Sports discloses its escalation process for labor issues, including modern slavery, which starts with Welfare Champions. The Welfare Champions report to Welfare Champion Sponsors, who provide support and first-line advice. The Welfare Champion Sponsors then report to the Strategic Response Team, which is composed of an HR manager, supply chain manager, and site security manager. This team is responsible for ensuring the documented escalation process is followed in consultation with the critical response team. Finally, the Strategic Response Team reports to the Critical Response Team, which is composed of the Head of Sourcing, QA &amp; Ethics; Head of HR Operations; Senior Group Security Manager; and Distribution Logistics. This team alerts the Directors of the issue and notifies/liaises with authorities when necessary. However, it is unclear whether this escalation process is relevant to grievances that can be raised by workers and their representatives across its supply chain (the company mentions that Welfare Champions are selected across UK business).  </t>
  </si>
  <si>
    <r>
      <t>(1) Not disclosed.</t>
    </r>
    <r>
      <rPr>
        <b/>
        <sz val="11"/>
        <rFont val="Calibri"/>
        <family val="2"/>
        <scheme val="minor"/>
      </rPr>
      <t xml:space="preserve">
Uyghur forced labor</t>
    </r>
    <r>
      <rPr>
        <sz val="11"/>
        <rFont val="Calibri"/>
        <family val="2"/>
        <scheme val="minor"/>
      </rPr>
      <t xml:space="preserve">: The company also does not disclose how it works with relevant groups to prevent and remediate Uyghur forced labor, such as exiled Uyghur groups or the Coalition to End Uyghur Forced Labor.
(2) Kohl's states that it is part of the joint American Apparel &amp; Footwear Association (AAFA), National Retail Federation (NRF), Retail Industry Leaders Association (RILA), the United States Fashion Industry Association (USFIA) Forced Labor </t>
    </r>
    <r>
      <rPr>
        <b/>
        <sz val="11"/>
        <rFont val="Calibri"/>
        <family val="2"/>
        <scheme val="minor"/>
      </rPr>
      <t xml:space="preserve">Working Group, </t>
    </r>
    <r>
      <rPr>
        <sz val="11"/>
        <rFont val="Calibri"/>
        <family val="2"/>
        <scheme val="minor"/>
      </rPr>
      <t xml:space="preserve">"a group of brands and associations working on </t>
    </r>
    <r>
      <rPr>
        <b/>
        <sz val="11"/>
        <rFont val="Calibri"/>
        <family val="2"/>
        <scheme val="minor"/>
      </rPr>
      <t>forced labor</t>
    </r>
    <r>
      <rPr>
        <sz val="11"/>
        <rFont val="Calibri"/>
        <family val="2"/>
        <scheme val="minor"/>
      </rPr>
      <t xml:space="preserve"> issues, including best practices and innovative approaches, communications, and lobbying and advocacy."
The company is a partner of </t>
    </r>
    <r>
      <rPr>
        <b/>
        <sz val="11"/>
        <rFont val="Calibri"/>
        <family val="2"/>
        <scheme val="minor"/>
      </rPr>
      <t>Better Work</t>
    </r>
    <r>
      <rPr>
        <sz val="11"/>
        <rFont val="Calibri"/>
        <family val="2"/>
        <scheme val="minor"/>
      </rPr>
      <t xml:space="preserve"> Vietnam, Nicaragua and Indonesia, a collaboration between ILO, IFC, companies, factories, and national stakeholders (unions, governments, etc) to improve working conditions. [However, it does not disclose active engagement on forced labor with the initiative.]</t>
    </r>
  </si>
  <si>
    <r>
      <t xml:space="preserve">(1) Not disclosed. Kohl's discloses limited information on its first-tier suppliers. It states that it is involved in the ILO Better Work programs in Vietnam, Nicaragua and Indonesia. It also states that in 2019 it conducted supplier training in Bangladesh, China, Guatemala, India, Indonesia, and Vietnam
</t>
    </r>
    <r>
      <rPr>
        <b/>
        <sz val="11"/>
        <rFont val="Calibri"/>
        <family val="2"/>
        <scheme val="minor"/>
      </rPr>
      <t>Uyghur forced labor</t>
    </r>
    <r>
      <rPr>
        <sz val="11"/>
        <rFont val="Calibri"/>
        <family val="2"/>
        <scheme val="minor"/>
      </rPr>
      <t>: The company discloses sourcing from China but does not disclose whether this includes the Xinjiang Uyghur Autonomous Region. 
(4) Not disclosed.</t>
    </r>
  </si>
  <si>
    <r>
      <t xml:space="preserve">(1) Not disclosed. Levi Strauss discloses that its Worker Well-being Initiative involves collaborations with suppliers, local service providers, workers, and local and national non-profits and NGOs to implement programs that meet the needs of workers in its supply chain. However, it is unclear whether this initiative involves engagements on forced labor nor details on any local groups it engages.
In its 2021 additional disclosure the company reports that as part of the American Apparel &amp; Footwear Association it has written to the Tamil Nadu Minimum Wages Committee "to establish a meaningful minimum wage for textile workers in Tamil Nadu" that aligns with ILO standards. It also disclosed the letter sent to the government. However it does not disclose focusing on forced labor specifically or give further information on its involvement.
The company does not disclose examples of engaging with stakeholders to forced labor risks in its supply chains. 
</t>
    </r>
    <r>
      <rPr>
        <b/>
        <sz val="11"/>
        <rFont val="Calibri"/>
        <family val="2"/>
        <scheme val="minor"/>
      </rPr>
      <t>Uyghur forced labor</t>
    </r>
    <r>
      <rPr>
        <sz val="11"/>
        <rFont val="Calibri"/>
        <family val="2"/>
        <scheme val="minor"/>
      </rPr>
      <t xml:space="preserve">: Levi Strauss also does not disclose how it works with relevant groups to prevent and remediate Uyghur forced labor.
(2) The company is a partner of </t>
    </r>
    <r>
      <rPr>
        <b/>
        <sz val="11"/>
        <rFont val="Calibri"/>
        <family val="2"/>
        <scheme val="minor"/>
      </rPr>
      <t>Better Work</t>
    </r>
    <r>
      <rPr>
        <sz val="11"/>
        <rFont val="Calibri"/>
        <family val="2"/>
        <scheme val="minor"/>
      </rPr>
      <t xml:space="preserve"> [Bangladesh, Cambodia, Indonesia, Nicaragua, and Vietnam], a collaboration between ILO, IFC, companies, factories, and national stakeholders (unions, governments, etc) to improve working conditions. However, it does not disclose active engagement on forced labor with the initiative or as part of other initiatives. [In its 2021 additional disclosure the company states that it has joined an Industry Summit that has some focus on human rights, but does not disclose any further information, nor engaging on the issue of forced labor. </t>
    </r>
  </si>
  <si>
    <t xml:space="preserve">(1)*Levi Strauss (undated), "Worker Well-being", https://www.levistrauss.com/how-we-do-business/worker-well-being/. Accessed 23 June 2020. 
*Levi Strauss (28 March 2019), "UK Modern Slavery Act Statement", https://www.levistrauss.com/wp-content/uploads/2019/03/UK-Modern-Slavery-Act_2019.pdf, p. 2.
*Levi Strauss (2021), "Additional Disclosure," https://knowthechain.org/wp-content/uploads/2021-02-KTC-AF-Benchmark-Research_Subset_Levi-Strauss.xlsx. Accessed 15 March 2021.
[American Apparel &amp; Footwear Association, "Brands Urge Minimum Wage for Textile Workers in Tamil Nadu," https://www.aafaglobal.org/AAFA/AAFA_News/2021_Letters_and_Comments/Brands_Urge_Minimum_Wage_for_Textile_Workers_in_Tamil_Nadu.aspx. Accessed 21 March 2021. 
(2) Levi Strauss (28 March 2019), "UK Modern Slavery Act Statement", https://www.levistrauss.com/wp-content/uploads/2019/03/UK-Modern-Slavery-Act_2019.pdf, p. 2-3.
*Levi Strauss (2021), "Additional Disclosure," https://knowthechain.org/wp-content/uploads/2021-02-KTC-AF-Benchmark-Research_Subset_Levi-Strauss.xlsx. Accessed 15 March 2021. </t>
  </si>
  <si>
    <r>
      <t xml:space="preserve">(1) Not disclosed. The company's global sourcing and operating guidelines state that they are made of two components which include "country assessment guidelines." It states that country assessments help it to analyze "opportunities and risks of doing business in a particular country" and states that these relate to external issues beyond the control of its business partners. However, no further information is closed on country assessments and whether this includes an analysis of forced labor and human rights risks across the company's supply chains. 
[Levi Strauss discloses that it conducts regular assessments of suppliers based on the conditions outlined in its Terms of Engagement. These assessments are based on the Global Sourcing and Operating Guidelines. In the Sustainability Guidebook, the company lists assessment findings that are considered non-compliance, which include forced or trafficked labor. Examples include workers stating that they are not working at the factory voluntarily, foreign migrant workers signing a contract which states that they cannot resign, and factories requiring workers to submit original copies of birth certificates or national ID documents to restrict freedom of movement. The assessments are conducted through on-site and off-site discussions with workers, management interviews, review of factory records (such as timecards and payroll), and health and environmental safety inspections. Further, the assessments identify areas for improvement and a detailed corrective action plan. It also conducts regular follow-up visits to ensure suppliers are completing their corrective action plans on a timely basis. However it does not disclose carrying out a forced labor risk assessment on its supply chains beyond monitoring.]
(2) Not disclosed. The company discloses sourcing bans but does not disclose forced labor risks identified in its own supply chains.
Levi Strauss discloses that it signed the </t>
    </r>
    <r>
      <rPr>
        <b/>
        <sz val="11"/>
        <rFont val="Calibri"/>
        <family val="2"/>
        <scheme val="minor"/>
      </rPr>
      <t>Turkmen Cotton Pledge</t>
    </r>
    <r>
      <rPr>
        <sz val="11"/>
        <rFont val="Calibri"/>
        <family val="2"/>
        <scheme val="minor"/>
      </rPr>
      <t xml:space="preserve">, which opposes the use of forced labor in Uzbekistan and Turkmenistan cotton production in 2018, implicitly recognizing forced labor risks. However it does not provide details on forced labor risks in different tiers of its own supply chains.
</t>
    </r>
    <r>
      <rPr>
        <b/>
        <sz val="11"/>
        <rFont val="Calibri"/>
        <family val="2"/>
        <scheme val="minor"/>
      </rPr>
      <t>Uyghur forced labor</t>
    </r>
    <r>
      <rPr>
        <sz val="11"/>
        <rFont val="Calibri"/>
        <family val="2"/>
        <scheme val="minor"/>
      </rPr>
      <t xml:space="preserve">: Levi Strauss also does not disclose whether it identified risks of Uyghur forced labor in its supply chains. </t>
    </r>
  </si>
  <si>
    <t>(1) Levi Strauss discloses that it signed on to the Commitment to Responsible Recruitment developed in conjunction with the American Apparel and Footwear Association and the Fair Labor Association. Under the pledge, the company states that workers should not pay for their job. Levi Strauss reports that these requirements have been included in its Terms of Engagement with suppliers. It also prohibits factories from deducting recruitment agency fees from workers' wages and states that no recruitment fees shall be charged to any foreign migrant workers. It also states that where a worker is charged recruitment fees, the corrective action should include the supplier ceasing the practice of charging recruitment fees and making back payments to workers for the amount deducted. 
(2) The company states that corrective actions for charging workers recruitment fees should include the repayment of fees to workers. 
Prevention: n/a
Remediation: 
On 28 July 2020, the New York Times reports the following: Following the Transparentem report on worker-paid recruitment fees, nine companies, including Levi Strauss, agreed to a "collective reimbursement plan:" "More than 1,400 workers from eight countries would receive payment from what TAL called a “substantial” collective action fund, distributed to workers in two installments — on July 24 and July 31." [see also allegation 3]</t>
  </si>
  <si>
    <t xml:space="preserve">(1) Levi Strauss states that factories must have confidential and secure communications channels for workers to raise concerns or grievances to management. The company further states that the  processes must be accessible, used and understood by workers, and include a mechanism to ensure responses to grievances. The company does not disclose whether the grievance mechanism at the factory or other mechanisms are  available to workers' legitimate representatives to raise grievances on behalf of workers. 
(4) Not disclosed. </t>
  </si>
  <si>
    <t>(1) Not disclosed. Levi Strauss discloses examples of corrective action for non-compliance on forced labor and human trafficking policies, which are categorized as Zero Tolerance Violation (ZTV), Immediate Action, or Continuous Improvement. An example of ZTV is requiring foreign migrant workers to sign a contract which states that they cannot resign; in this case, the factory is required to  immediately revise the contracts and remove the relevant clause. Workers will then sign the revised contracts and receive a copy of the newly signed contract. The company identifies policy violations through visual observation, records review, factory management interviews, information gathering from external resources, and/or information gathering from workers. However, other than detailing corrective actions, it does not disclose a process to respond to complaints or reported violations.</t>
  </si>
  <si>
    <t xml:space="preserve">(2) The company states that it is committed to fair purchasing practices. It states that it has "formally established and met payment deadlines to suppliers, supporting their financial predictability, and [that it has] previously negotiated the deadlines ... for delivery of orders." It does not disclose payment times or how it suports financial predictability.
Lojas Renner discloses that it conducts annual surveys with suppliers in which it states in 2019 "92% partially or totally agreed that negotiations with the commercial area are conducted fairly." 
It also discloses that it conducts training on "practices to promote compliance and responsibility in our supply chain with the teams that develop the products and the purchasing teams that choose the suppliers for production." It is unclear whether this training focuses on its own responsibilities as a buyer.
It states that it has a group of resale suppliers who have formed a Supplier Council and it states that its average relationship with these suppliers is 10 years. It states in 2019, 12 strategic suppliers representing 29% of its purchase volume took part in the Council. The company states that the Council meet quarterly and this allows the company to evolve its purchasing practices based on feedback from the suppliers. 
The company does not disclose more information on its purchasing practices, such as planning and forecasting. 
(3) Not disclosed. 
Lojas Renner states that it has a supplier global development index "that defines our sourcing matrix that considers good labor practices." It states that its procurement teams value suppliers that have "the highest score and therefore the highest commitment to best practices." It is not clear to what extent this influences business decisions and the company does not provide further information on implementation. </t>
  </si>
  <si>
    <t xml:space="preserve">(1) Not disclosed. 
The company's supplier code states that "workers may not…be obliged to make deposits as a condition for their hiring." 
The company's audit criteria state: "the facility avoids collecting monetary deposits as a condition of employment unless the fees are allowed by applicable laws and regulations." It also states "the facility does not bind employee to employment as a condition of fulfilling terms of a debt to a third party or to the facility" and that personal loans where repayment terms could be construed as debt bondage or forced labor are prohibited. 
However, the company does not disclose a supplier policy which clearly incorporates the Employer Pays Principle which requires the employer instead of the worker to pay for recruitment fees. 
(2) Not disclosed.
The company states in its 2021 additional disclosure that it has never found this problem in its supply chains. </t>
  </si>
  <si>
    <t>(1) Macy's states that its supply and legal executives meet on an annual basis and informally as needed to assess the risk of human trafficking and modern slavery in its supply chains and to assess whether policies and procedures address those risks. However it does not disclose further detail on the responsibility for the day-to-day implementation of the supplier code specifically. [The company also discloses that it has a Sustainability Working Group, led by the senior vice president of Corporate Communications, which sets sustainability goals. This Working Group is supported by the Macy's Private Brand Sustainability Committee, which includes members of the Macy's Private Brand organization who are accountable for responsible sourcing, social compliance, and other initiatives. However, it is unclear whether the Working Group and the Sustainability Committee are responsible for implementing supply chain policies on forced labor and human trafficking.]
(2) Not disclosed. Macy's reports that the Nominating and Corporate Governance Committee of the Board of Directors oversees policies and practices related to human rights issues, initiatives, and reporting. However, it is unclear whether this committee has oversight of the company's supply chain policies on forced labor and human trafficking.</t>
  </si>
  <si>
    <r>
      <t xml:space="preserve">(1) Marks and Spencer states that it has partnered with MUDEM, a refugee support association in Turkey on a cooperation protocol for the “remediation of </t>
    </r>
    <r>
      <rPr>
        <b/>
        <sz val="11"/>
        <rFont val="Calibri"/>
        <family val="2"/>
        <scheme val="minor"/>
      </rPr>
      <t>working conditions</t>
    </r>
    <r>
      <rPr>
        <sz val="11"/>
        <rFont val="Calibri"/>
        <family val="2"/>
        <scheme val="minor"/>
      </rPr>
      <t xml:space="preserve"> </t>
    </r>
    <r>
      <rPr>
        <b/>
        <sz val="11"/>
        <rFont val="Calibri"/>
        <family val="2"/>
        <scheme val="minor"/>
      </rPr>
      <t>of refugees</t>
    </r>
    <r>
      <rPr>
        <sz val="11"/>
        <rFont val="Calibri"/>
        <family val="2"/>
        <scheme val="minor"/>
      </rPr>
      <t xml:space="preserve">.” It states that this organisation provides a confidential mechanism to refugees to raise grievances or other issues at supplier factories and works with Marks and Spencer to resolve the issues. 
It states that it is a member of the "ETI TMNS </t>
    </r>
    <r>
      <rPr>
        <b/>
        <sz val="11"/>
        <rFont val="Calibri"/>
        <family val="2"/>
        <scheme val="minor"/>
      </rPr>
      <t>Tamil Nadu</t>
    </r>
    <r>
      <rPr>
        <sz val="11"/>
        <rFont val="Calibri"/>
        <family val="2"/>
        <scheme val="minor"/>
      </rPr>
      <t xml:space="preserve"> Multistakeholder initiative" [which includes unions and NGOs] and the "</t>
    </r>
    <r>
      <rPr>
        <b/>
        <sz val="11"/>
        <rFont val="Calibri"/>
        <family val="2"/>
        <scheme val="minor"/>
      </rPr>
      <t>Turkey</t>
    </r>
    <r>
      <rPr>
        <sz val="11"/>
        <rFont val="Calibri"/>
        <family val="2"/>
        <scheme val="minor"/>
      </rPr>
      <t xml:space="preserve"> platform Syrian refugees and </t>
    </r>
    <r>
      <rPr>
        <b/>
        <sz val="11"/>
        <rFont val="Calibri"/>
        <family val="2"/>
        <scheme val="minor"/>
      </rPr>
      <t>recruitment fees</t>
    </r>
    <r>
      <rPr>
        <sz val="11"/>
        <rFont val="Calibri"/>
        <family val="2"/>
        <scheme val="minor"/>
      </rPr>
      <t xml:space="preserve">."
</t>
    </r>
    <r>
      <rPr>
        <b/>
        <sz val="11"/>
        <rFont val="Calibri"/>
        <family val="2"/>
        <scheme val="minor"/>
      </rPr>
      <t>Uyghur forced labor:</t>
    </r>
    <r>
      <rPr>
        <sz val="11"/>
        <rFont val="Calibri"/>
        <family val="2"/>
        <scheme val="minor"/>
      </rPr>
      <t xml:space="preserve"> M&amp;S states that it "has become one of the first companies to formally sign the Call to Action on human rights abuses: Brand Commitment to Exit the Uyghur Region" of the Coalition to End Uyghur Forced Labor. [The company is also listed on the Coalition's website as a signatory. The call to action is focused on action across supply chain tiers.]
[It states that it is a member of the BSR HER Project working group and has run programs on women’s health awareness and access to health services in China, Indonesia, Vietnam and Bangladesh, training 10,000 women. However this training does not relate to workers rights or forced labor risks.
It states it engages the organisation Fast Forward to train suppliers and that its Clothing and Home team ran a supplier conference in Vietnam on modern slavery but it is unclear whether this was carried out with this organisation. ]
(2) Marks &amp; Spencer states that it has recently joined the </t>
    </r>
    <r>
      <rPr>
        <b/>
        <sz val="11"/>
        <rFont val="Calibri"/>
        <family val="2"/>
        <scheme val="minor"/>
      </rPr>
      <t>Steering Committee</t>
    </r>
    <r>
      <rPr>
        <sz val="11"/>
        <rFont val="Calibri"/>
        <family val="2"/>
        <scheme val="minor"/>
      </rPr>
      <t xml:space="preserve"> of the </t>
    </r>
    <r>
      <rPr>
        <b/>
        <sz val="11"/>
        <rFont val="Calibri"/>
        <family val="2"/>
        <scheme val="minor"/>
      </rPr>
      <t>Leadership Group for Responsible Recruitment</t>
    </r>
    <r>
      <rPr>
        <sz val="11"/>
        <rFont val="Calibri"/>
        <family val="2"/>
        <scheme val="minor"/>
      </rPr>
      <t xml:space="preserve"> and its core membership. 
[It states that it has established a Human Rights Stakeholder Advisory Group of leading experts from the Institute for Business and Human Rights, Shift, BSR, Impactt and Oxfam and from its own Sustainable Retail Advisory Board. 
It states that it was a founding member of Sedex, that it was on the Sedex Board from 2001 to 2017 and that through this it has shared data, assessments, training of auditors and the quality of audits. It states that it is an active member of the ETI, BSR, the Consumer Goods Forum Sustainability Group which is implementing a Forced Labour Resolution and of the ILO Better work program.] 
It states that it </t>
    </r>
    <r>
      <rPr>
        <b/>
        <sz val="11"/>
        <rFont val="Calibri"/>
        <family val="2"/>
        <scheme val="minor"/>
      </rPr>
      <t xml:space="preserve">played a key role in the development of the Consumer Goods Forum’s Social Resolution on Forced Labour </t>
    </r>
    <r>
      <rPr>
        <sz val="11"/>
        <rFont val="Calibri"/>
        <family val="2"/>
        <scheme val="minor"/>
      </rPr>
      <t xml:space="preserve">which aims to eradicate forced labour from members’ supply chains. It states that its membership of the Consumer Goods Forum Social Mission on Forced Labour enables it to “co-chair the sustainability pillar until April 2019,” to contribute to a Forced Labour Booklet and the Consumer Goods Forum’s blog, to co-host a responsible recruitment event with IHRB. It states that it is a member of the steering group of the </t>
    </r>
    <r>
      <rPr>
        <b/>
        <sz val="11"/>
        <rFont val="Calibri"/>
        <family val="2"/>
        <scheme val="minor"/>
      </rPr>
      <t>UK Fast Forward program</t>
    </r>
    <r>
      <rPr>
        <sz val="11"/>
        <rFont val="Calibri"/>
        <family val="2"/>
        <scheme val="minor"/>
      </rPr>
      <t xml:space="preserve"> “which has specific audit methodology designed to identify potential triggers of modern slavery” and that all of its UK clothing suppliers have completed its training.  
[It states that it supports the ILO’s Better Factories Cambodia program and that it has been a participant in Better Work since 2007. This is a collaboration between ILO, IFC, companies, factories, and national stakeholders (unions, governments, etc) to improve working conditions. [However, it does not disclose active engagement on forced labor with the initiative.] </t>
    </r>
  </si>
  <si>
    <t>(1) Marks and Spencer states that it has worked with external experts to map its supply chains to assess the human rights risks and impacts by industry/sector and geography. It states that this involved building on its experience of managing ethical trade in its clothing supply chains to identify human rights issues to classify business areas as high, medium or low risk and to identify the risks in different geographies. It states that it then determined the severity and likelihood of potential risks and impacts considering the geography, industry/ sector, national law, vulnerability of particular groups and known issues and risks and that it drew on sources such as auditor data, stakeholder views, including those of Oxfam, ETI and Verité, and desktop research, including an analysis of human rights indices including UN Gender Inequality Index, ITUC Global Rights Index and World Bank's World Governance Indicators. It states that it has defined seven key issues on the basis of this assessment - one of which is forced labor. It states that it develops specific actions and targets for each of its key areas and that combatting forced labor in this context this is achieved through engaging in multi-stakeholder initiatives. It states in its Global Sourcing Principles that suppliers are expected to complete their own risk assessments and due diligence for countries from which they source and that they are expected to refer to the company’s business unit risk sourcing policy.
(2) It states that the highest risk locations for its clothing and home departments are Pakistan, India, Turkey, China, Myanmar and Vietnam. The company does not disclose further detail on forced labor risks identified across the tiers of its supply chains. 
[It states that it undertook research to understand the recruitment practices in Romania and Bulgaria to identify the risk for workers of becoming indebted to loan sharks and criminal gangs for costs associated with working in the UK. However, it is unclear whether this applies only to the fresh produce sector or also to apparel and footwear. 
The company also discloses audit findings, but not further details on the results of its risk assessments.] 
Uyghur forced labor: The company states that it is engaging with the Coalition to End Forced Labor in the Uyghur Region, a coalition of civil society organizations and trade unions. It states that it supports its goals and call to action on abuses in the Uyghur Region. [This is an implicit recognition of forced labor risks in the region.]</t>
  </si>
  <si>
    <t xml:space="preserve">M&amp;S stated that it planned to investigate this issue and that it "ha[s]... arranged for a compliance manager to visit as soon as possible." It states that there has been  "regular M&amp;S presence at the factory, [and that it] work[s] with the factory on a number of programmes including gender equality and healthcare projects.” However it does not disclose engaging in dialogue with affected stakeholders, nor does it disclose outcomes of the remedy process or evidence that the process is satisfactory to victims.
(2)-(4) Not disclosed. </t>
  </si>
  <si>
    <r>
      <t xml:space="preserve">(1) Next discloses a full list of the names and addresses of its first-tier suppliers on its website.  
</t>
    </r>
    <r>
      <rPr>
        <b/>
        <sz val="11"/>
        <rFont val="Calibri"/>
        <family val="2"/>
        <scheme val="minor"/>
      </rPr>
      <t xml:space="preserve">Uyghur forced labor: </t>
    </r>
    <r>
      <rPr>
        <sz val="11"/>
        <rFont val="Calibri"/>
        <family val="2"/>
        <scheme val="minor"/>
      </rPr>
      <t xml:space="preserve">The company discloses a list of names and addresses of its suppliers which allows stakeholders to assess whether the company sources from the Xinjiang Uyghur Autonomous Region.
(4) Next discloses the  number of workers per supplier. However, it does not provide another data point on its suppliers' workforce. </t>
    </r>
  </si>
  <si>
    <t>(1) Next states that workers in its supply chains must have access to appropriate grievance procedure and be given the opportunity to discuss their concerns with a third party in an appropriate manner. It also discloses its Code of Practice Auditing Standards, which states that suppliers are required to have written grievance and disciplinary procedures for the workplace and communicate them to employees. However, the company does not disclose further details about suppliers' grievance mechanism, such as whether it is available to workers' legitimate representatives. 
[Next discloses that it is developing an approach to grievance mechanisms for workers within its supply chain.]
(4) Not disclosed. The company notes that a program on "worker empowerment" at a supplier in Pakistan led to "50% reduction in employee grievances – evidenced through worker feedback surveys and improved access to remedy for raised grievances." No further evidence of supply chain workers using grievance mechanisms is reported.
[It also states that it works with the NGO save to support suppliers of Indian spinning mills in "procedures such as grievance handling."]</t>
  </si>
  <si>
    <t xml:space="preserve">(1) Not disclosed. The company provides some information as to how allegations from "audits, whistleblowing, or employee or third party communications" are addressed, but does not disclose how grievances raised by workers, their representatives, or third parties, such as NGOs are addressed. [Next states that concerns regarding modern slavery generally originate from Code of Practice audits, whistleblowing, or employee or third party communications. It reports that it has been able to implement an appropriate response or action plan when concerns have been raised. The company states that it reviews concerns and action plans, producing internal incident reporting to provide visibility to risks, both geographically and categorically. Incidents and associated reporting are reviewed by the Modern Slavery Steering Group where actions are agreed and progress tracked. However, the company does not disclose timeframes, engagement with affected stakeholders, approval procedures, etc.] </t>
  </si>
  <si>
    <t xml:space="preserve">(1) Nordstrom publishes a supplier map, which shows sourcing countries but not the names and addresses of suppliers. It states on the map that in 2019 its Nordstrom Product Group designs were manufactured in 492 factories across 27 countries. The top five countries by volume are China (311), India (46), Vietnam (28), USA (6), and Colombia (5). 
Uyghur forced labor: Nordstrom discloses sourcing from China and does not disclose whether it sources from Xinjiang Uyghur Autonomous Region. 
(4) Not disclosed. </t>
  </si>
  <si>
    <t xml:space="preserve">(1) Not disclosed. On its Ethical Labor Practices webpage, Nordstrom discloses the link to its anonymous ethics hotline, which can be accessed by "employees, customers, suppliers, agents, and communities". The hotline is operated by NAVEX Global, which states that it maintains anonymity and confidentiality of reports. However, the hotline is geared towards the company's own employees, and grievances can be submitted in relation to the company's Code of Business Conduct and Ethics, which does not cover the supply chain.
(4) Not disclosed. Nordstrom discloses that in 2019 it received 243 submissions and closed 163 of the reports submitted on its ethics hotline, but provides no evidence that any grievances were raised by supply chain workers or their representatives. </t>
  </si>
  <si>
    <t xml:space="preserve">(1) &amp; (4) Not disclosed. Urban Outfitters states that its associates can make complaints on a confidential or anonymous basis to the Internal Audit Department. However, it does not provide information on whether it has a formal grievance mechanism for workers and their legitimate representatives in its supply chains. It also does not disclose details about the practical operation of a grievance mechanism for workers in its supply chains. </t>
  </si>
  <si>
    <t xml:space="preserve">(1) Wolverine World Wide states in its CA Supply Chain Transparency/Modern Slavery Act Disclosure that it requires direct suppliers to abide by its Production Code of Conduct. The Production Code of Conduct clarifies minimum standards that factories and suppliers must meet and prohibits forced labor. The company further states that "there must be no recruitment of 'child labor'" and that "comply with all local laws and ILO standards regarding the working conditions and restrictions
for “young persons.” Wolverine World Wide also states that "Production Partners shall not engage in support or tolerate discrimination in employment." Finally, the company refers to workers' freedom of association right to collectively bargain. [It states: "Collective Bargaining The rights of workers to freely and peacefully associate and collectively bargain must be respected."] </t>
  </si>
  <si>
    <r>
      <t>Indicator Score</t>
    </r>
    <r>
      <rPr>
        <b/>
        <sz val="10"/>
        <color theme="5"/>
        <rFont val="Calibri"/>
        <family val="2"/>
      </rPr>
      <t xml:space="preserve">
</t>
    </r>
  </si>
  <si>
    <t>A(2) Not disclosed. The company points to one finding in its report where a factory had "a procedure for using restroom" and states that this was remediated through the removal of that policy, but no detail is provided. 
C(1) Not disclosed. Deckers amended its ethical sourcing policy to remove the following: “suppliers… must… not source from textile mills in Xinjiang,… manufacturer in the Xinjiang region of China and… only use cotton sourced via a responsible cotton scheme…” It does not disclose any steps it has taken to address the risks of alleged Uyghur forced labor across its supply chain tiers.
[Deckers previously stated that it has "prohibited partners from using textile mills, manufacturing facilities or sourcing cotton from Xinjiang." 
It stated it will not "source, or accept, cotton originating from...the Xinjiang region of China." Its Ethical Sourcing Policy previously stated: 
"Approved suppliers, factory-sourced suppliers, licensees and agents must (1) not source from textile mills in Xinjiang, (2) manufacturer in the Xinjiang region of China and (3) only use cotton sourced via a responsible cotton scheme including the following:
• Better Cotton Initiative (BCI) Cotton
• Organic Cotton
• Recycled Cotton."
This information is no longer available.]</t>
  </si>
  <si>
    <r>
      <t xml:space="preserve">(1) Not disclosed. Although Deckers states that it audits factories on their compliance with fair labor standards, it does not provide details on whether it conducts a comprehensive risks assessment of forced labor in its supply chains (such as that which identifies particular materials, workers, or sourcing locations as high risk).
(2) Not disclosed. The company discloses sourcing bans but does not disclose forced labor risks identified in its own supply chains.
Deckers states that it signed the Sourcing Network’s </t>
    </r>
    <r>
      <rPr>
        <b/>
        <sz val="11"/>
        <rFont val="Calibri"/>
        <family val="2"/>
        <scheme val="minor"/>
      </rPr>
      <t>Turkmenistan</t>
    </r>
    <r>
      <rPr>
        <sz val="11"/>
        <rFont val="Calibri"/>
        <family val="2"/>
        <scheme val="minor"/>
      </rPr>
      <t xml:space="preserve"> and </t>
    </r>
    <r>
      <rPr>
        <b/>
        <sz val="11"/>
        <rFont val="Calibri"/>
        <family val="2"/>
        <scheme val="minor"/>
      </rPr>
      <t>Uzbekistan</t>
    </r>
    <r>
      <rPr>
        <sz val="11"/>
        <rFont val="Calibri"/>
        <family val="2"/>
        <scheme val="minor"/>
      </rPr>
      <t xml:space="preserve"> cotton pledges, which oppose the use of forced labor in cotton production in these two countries, implicitly recognizing the forced labor risks. However it does not disclose forced labor risks across the tiers of its supply chains. 
</t>
    </r>
    <r>
      <rPr>
        <u/>
        <sz val="11"/>
        <rFont val="Calibri"/>
        <family val="2"/>
        <scheme val="minor"/>
      </rPr>
      <t>Uyghur forced labor</t>
    </r>
    <r>
      <rPr>
        <sz val="11"/>
        <rFont val="Calibri"/>
        <family val="2"/>
        <scheme val="minor"/>
      </rPr>
      <t>: 
Deckers amended its ethical sourcing policy to remove the following: “suppliers… must… not source from textile mills in Xinjiang,… manufacturer in the Xinjiang region of China and… only use cotton sourced via a responsible cotton scheme…” It no longer discloses any steps it has taken to address the risks of alleged Uyghur forced labor across its supply chain tiers.
[Deckers previously stated that it has "prohibited partners from using textile mills, manufacturing facilities or sourcing cotton from Xinjiang." 
It states it will not "source, or accept, cotton originating from...the Xinjiang region of China." Its Ethical Sourcing Policy previously stated: 
"Approved suppliers, factory-sourced suppliers, licensees and agents must (1) not source from textile mills in Xinjiang, (2) manufacturer in the Xinjiang region of China and (3) only use cotton sourced via a responsible cotton scheme including the following:
• Better Cotton Initiative (BCI) Cotton
• Organic Cotton
• Recycled Cotton."]</t>
    </r>
  </si>
  <si>
    <t>Total 2018</t>
  </si>
  <si>
    <t>Rank 2018</t>
  </si>
  <si>
    <r>
      <t xml:space="preserve">Provided Additional Disclosure in 2020
</t>
    </r>
    <r>
      <rPr>
        <sz val="11"/>
        <rFont val="Calibri"/>
        <family val="2"/>
        <scheme val="minor"/>
      </rPr>
      <t>(yes / no / sent links)</t>
    </r>
  </si>
  <si>
    <t>This file includes the research data for the 37 apparel and footwear companies benchmarked by KnowTheChain in 2021 and an additional 27 companies that were assessed against a subset of indicators only. Research on company websites was undertaken through November 2020 or through February 2021, where companies provided additional disclosure or links. Over a period of three months, benchmarked companies were given the opportunity to review the initial research findings, and provide additional disclosure. This additional disclosure was also included in this benchmark and can be found here: https://knowthechain.org/apparel-and-footwear-sector-company-disclosure/. 
To paint a fuller picture of a company’s performance and where it is heading, KnowTheChain assessed whether companies have forward looking specific targets in place to addressing forced labor risks in their supply chains, and, where relevant, whether companies have published disclosures under the California Transparency in Supply Chains Act and the UK Modern Slavery Act, and whether a company addresses risks in relation to third party products it is selling. This information is provided on a company’s scorecard, but not included in companies’ scores for the benchmark. 
KnowTheChain also undertook comprehensive desktop research for allegations of forced labor. KnowTheChain only included allegations that met at least the threshold of the Corporate Human Rights Benchmark, and several of the forced labor indicators of the International Labour Organization.
Lastly, KnowTheChain encourages companies’ participation in multi-stakeholder or industry initiatives focused on forced labor and human trafficking, and hence gives some credit for participation in relevant initiatives. Benchmarked companies receive details on how participation in relevant initiatives counts towards their benchmark score. For further details, please contact info@knowthechain.org.</t>
  </si>
  <si>
    <t>KnowTheChain 2021 Apparel and Footwear Benchmark</t>
  </si>
  <si>
    <t>Year of Inclusion
in Benchmark</t>
  </si>
  <si>
    <t>Full benchmark analysis (vs subset analysis only)</t>
  </si>
  <si>
    <r>
      <t xml:space="preserve">5) </t>
    </r>
    <r>
      <rPr>
        <u/>
        <sz val="11"/>
        <color theme="1"/>
        <rFont val="Calibri"/>
        <family val="2"/>
        <scheme val="minor"/>
      </rPr>
      <t>Company Findings</t>
    </r>
    <r>
      <rPr>
        <sz val="11"/>
        <color theme="1"/>
        <rFont val="Calibri"/>
        <family val="2"/>
        <scheme val="minor"/>
      </rPr>
      <t>: Overview of findings by company</t>
    </r>
  </si>
  <si>
    <r>
      <t xml:space="preserve">2) </t>
    </r>
    <r>
      <rPr>
        <u/>
        <sz val="11"/>
        <rFont val="Calibri"/>
        <family val="2"/>
        <scheme val="minor"/>
      </rPr>
      <t>Detailed Scoring &amp; Research</t>
    </r>
    <r>
      <rPr>
        <sz val="11"/>
        <rFont val="Calibri"/>
        <family val="2"/>
        <scheme val="minor"/>
      </rPr>
      <t>: Scores by indicator element, including information on forced labor allegations identified, comment text and sources</t>
    </r>
  </si>
  <si>
    <t>(1) Not disclosed. Fast Retailing states that it has signed the Commitment to Responsible Recruitment defined by the Fair Labor Association (FLA) and the American Apparel &amp; Footwear Association (AAFA) and that it “will work with suppliers” to implement this commitment. It states that in 2020 it developed "standards and guidelines on responsible recruitment of migrant workers for production partners" which includes a no fee policy, a requirement that workers are informed of the basic terms of their employment before signing employment contracts and which stipulates that workers retain control of their identity and travel documents. However, it does not appear to publicly disclose the policy.
(2) Not disclosed.</t>
  </si>
  <si>
    <r>
      <t>Denied Allegation:</t>
    </r>
    <r>
      <rPr>
        <sz val="11"/>
        <color theme="1"/>
        <rFont val="Calibri"/>
        <family val="2"/>
        <scheme val="minor"/>
      </rPr>
      <t xml:space="preserve">
The company denies the allegation and discloses:</t>
    </r>
  </si>
  <si>
    <t>Denied Allegation - Summary</t>
  </si>
  <si>
    <t>Targets to Address Forced Labor Risks in Supply Chains</t>
  </si>
  <si>
    <r>
      <t xml:space="preserve">The company is required to report under the UK MSA.
</t>
    </r>
    <r>
      <rPr>
        <sz val="11"/>
        <color theme="0"/>
        <rFont val="Calibri"/>
        <family val="2"/>
        <scheme val="minor"/>
      </rPr>
      <t>(* = company or subsidiary published statement)</t>
    </r>
  </si>
  <si>
    <r>
      <t xml:space="preserve">The company is required to report under the CTSTA
</t>
    </r>
    <r>
      <rPr>
        <sz val="11"/>
        <color theme="0"/>
        <rFont val="Calibri"/>
        <family val="2"/>
        <scheme val="minor"/>
      </rPr>
      <t>(* = company or subsidiary published disclosure).</t>
    </r>
  </si>
  <si>
    <r>
      <t>The company has relevant disclosure.</t>
    </r>
    <r>
      <rPr>
        <sz val="11"/>
        <color theme="0"/>
        <rFont val="Calibri"/>
        <family val="2"/>
        <scheme val="minor"/>
      </rPr>
      <t xml:space="preserve">
(Yes / No / Not applicable)</t>
    </r>
  </si>
  <si>
    <t xml:space="preserve">Addressing Forced Labor Risks Related to Third-Party Products </t>
  </si>
  <si>
    <r>
      <t xml:space="preserve">3) </t>
    </r>
    <r>
      <rPr>
        <u/>
        <sz val="11"/>
        <color theme="1"/>
        <rFont val="Calibri"/>
        <family val="2"/>
        <scheme val="minor"/>
      </rPr>
      <t>Non-Scored Research</t>
    </r>
    <r>
      <rPr>
        <sz val="11"/>
        <color theme="1"/>
        <rFont val="Calibri"/>
        <family val="2"/>
        <scheme val="minor"/>
      </rPr>
      <t xml:space="preserve">: Non-scored research, including time-bound targets to addressing forced labor, disclosures under California Transparency in Supply Chains Act / UK Modern Slavery Act (where relevant), information on how companies address forced labour risks related to third-party products (where relevant), and key data points. </t>
    </r>
  </si>
  <si>
    <t>Anta Sports Products Ltd.</t>
  </si>
  <si>
    <r>
      <t xml:space="preserve">Own operations
</t>
    </r>
    <r>
      <rPr>
        <sz val="11"/>
        <color theme="0"/>
        <rFont val="Calibri"/>
        <family val="2"/>
        <scheme val="minor"/>
      </rPr>
      <t>(Garment / Footwear Manufacturing)</t>
    </r>
  </si>
  <si>
    <t>UK Modern Slavery Act (UK MSA)</t>
  </si>
  <si>
    <t>The company discloses:</t>
  </si>
  <si>
    <t>The company publishes:</t>
  </si>
  <si>
    <t>California Transparency in Supply Chains Act (CTSCA)</t>
  </si>
  <si>
    <t>The Company has Significant Own Operations</t>
  </si>
  <si>
    <t>Company Overview</t>
  </si>
  <si>
    <t>Company Details</t>
  </si>
  <si>
    <t>Overview of Risk Exposure</t>
  </si>
  <si>
    <r>
      <rPr>
        <b/>
        <sz val="11"/>
        <color theme="1"/>
        <rFont val="Calibri"/>
        <family val="2"/>
        <scheme val="minor"/>
      </rPr>
      <t>Raw Materials and Sourcing Countries which may be linked to Forced Labor</t>
    </r>
    <r>
      <rPr>
        <sz val="11"/>
        <color theme="1"/>
        <rFont val="Calibri"/>
        <family val="2"/>
        <scheme val="minor"/>
      </rPr>
      <t xml:space="preserve">
(Data according to US Department of Labor's list of Goods Produced by Forced Labor website as of September 2020. Accessed October 2020. * = Risk factors identified based on publicly available sources and discussions with expert organisations.) For details see KnowTheChain's 2021 Apparel and Footwear Benchmark report at https://knowthechain.org/wp-content/uploads/2021-KTC-AF-Benchmark-Report.pdf.)</t>
    </r>
  </si>
  <si>
    <r>
      <rPr>
        <b/>
        <sz val="11"/>
        <rFont val="Calibri"/>
        <family val="2"/>
        <scheme val="minor"/>
      </rPr>
      <t>Sourcing Countries for Apparel Supply Chains</t>
    </r>
    <r>
      <rPr>
        <sz val="11"/>
        <rFont val="Calibri"/>
        <family val="2"/>
        <scheme val="minor"/>
      </rPr>
      <t xml:space="preserve"> (garments, textiles, etc)</t>
    </r>
  </si>
  <si>
    <t>n/a [No relevant disclosure could be identified.]</t>
  </si>
  <si>
    <t>Market Capitalization in US$ billion</t>
  </si>
  <si>
    <t>Number of Allegations</t>
  </si>
  <si>
    <t>Company Score</t>
  </si>
  <si>
    <t>Risk Exposure</t>
  </si>
  <si>
    <t>Number of High-Risk Raw Materials</t>
  </si>
  <si>
    <t>Number of High-Risk Sourcing Countries</t>
  </si>
  <si>
    <t>Not available</t>
  </si>
  <si>
    <t>Number of High-Risk Materials</t>
  </si>
  <si>
    <t>Disclosure of Supplier List</t>
  </si>
  <si>
    <t>Industry Average</t>
  </si>
  <si>
    <t>Theme Scores</t>
  </si>
  <si>
    <t>2021 Benchmark Score</t>
  </si>
  <si>
    <t>2018 Benchmark Score</t>
  </si>
  <si>
    <t>2021 Benchmark Rank
(out of 37)</t>
  </si>
  <si>
    <t>2018 Benchmark Rank
(out of 43)</t>
  </si>
  <si>
    <t xml:space="preserve"> Benchmark Score</t>
  </si>
  <si>
    <r>
      <t xml:space="preserve">(4) … the use of worker-driven monitoring (i.e., monitoring
undertaken by independent organizations that includes worker participation and is guided by workers’ rights and priorities); and 
</t>
    </r>
    <r>
      <rPr>
        <b/>
        <i/>
        <sz val="10"/>
        <color theme="0"/>
        <rFont val="Calibri"/>
        <family val="2"/>
      </rPr>
      <t>[note: information on the qualification of a
monitoring organization that does not undertaken worker-driven monitoring not counted]</t>
    </r>
  </si>
  <si>
    <r>
      <t xml:space="preserve">(2) … supports worker-led efforts on labor rights education;
</t>
    </r>
    <r>
      <rPr>
        <b/>
        <i/>
        <sz val="10"/>
        <color theme="0"/>
        <rFont val="Calibri"/>
        <family val="2"/>
      </rPr>
      <t>[note: information on labor rights education of supply chain workers that are not led by workers is not counted]</t>
    </r>
  </si>
  <si>
    <t>Indicator elements used to calculate the worker-centric score (100 = full points, 50 = partial points, 0 = no points in benchmark analaysis, see tab 2):</t>
  </si>
  <si>
    <t>Year of Inclusion in Benchmark</t>
  </si>
  <si>
    <t xml:space="preserve">Subset Tiering </t>
  </si>
  <si>
    <r>
      <t xml:space="preserve">Full benchmark analysis </t>
    </r>
    <r>
      <rPr>
        <sz val="11"/>
        <rFont val="Calibri"/>
        <family val="2"/>
        <scheme val="minor"/>
      </rPr>
      <t>(vs subset analysis only)</t>
    </r>
  </si>
  <si>
    <t>Includes assessment of indictors regarding responses to allegations - see tab 2 for details</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</si>
  <si>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For most indicator elements, a company may be able to receive partial points.
Points are cumulative: i.e. for an indicator with 5 elements, where the company fully fulfills two indicator elements, and partially fulfils an additional indicator element the company would receive 20+20+10=50 pts. Note that not all indicator elements have partial points. Indicator elements with partial points are indicated in yellow in row 4 of the research tab.</t>
  </si>
  <si>
    <t>Full points per indicator element</t>
  </si>
  <si>
    <t xml:space="preserve">Partial points per indicator element </t>
  </si>
  <si>
    <t>Number of indicator elements</t>
  </si>
  <si>
    <r>
      <t xml:space="preserve">4) </t>
    </r>
    <r>
      <rPr>
        <u/>
        <sz val="11"/>
        <color theme="1"/>
        <rFont val="Calibri"/>
        <family val="2"/>
        <scheme val="minor"/>
      </rPr>
      <t>High-Risk Sourcing</t>
    </r>
    <r>
      <rPr>
        <sz val="11"/>
        <color theme="1"/>
        <rFont val="Calibri"/>
        <family val="2"/>
        <scheme val="minor"/>
      </rPr>
      <t>: Includes information on where companies source from sourcing countries where apparel products may be made using forced labor and/or using raw materials which may be produced using forced labor.</t>
    </r>
  </si>
  <si>
    <r>
      <t xml:space="preserve">6) </t>
    </r>
    <r>
      <rPr>
        <u/>
        <sz val="11"/>
        <rFont val="Calibri"/>
        <family val="2"/>
        <scheme val="minor"/>
      </rPr>
      <t>Worker-Centric Scoring</t>
    </r>
    <r>
      <rPr>
        <sz val="11"/>
        <rFont val="Calibri"/>
        <family val="2"/>
        <scheme val="minor"/>
      </rPr>
      <t>: Indicators used to assess companies on worker-centric efforts (i.e., indicators that focus on due diligence processes based on worker participation and on concrete outcomes for workers).</t>
    </r>
  </si>
  <si>
    <r>
      <t xml:space="preserve">1) </t>
    </r>
    <r>
      <rPr>
        <u/>
        <sz val="11"/>
        <rFont val="Calibri"/>
        <family val="2"/>
        <scheme val="minor"/>
      </rPr>
      <t>Benchmark Scoring</t>
    </r>
    <r>
      <rPr>
        <sz val="11"/>
        <rFont val="Calibri"/>
        <family val="2"/>
        <scheme val="minor"/>
      </rPr>
      <t>: Scores for each of the 37 benchmarked companies, including benchmark score, scores by theme, and scores by indicator</t>
    </r>
  </si>
  <si>
    <r>
      <t xml:space="preserve">7) </t>
    </r>
    <r>
      <rPr>
        <u/>
        <sz val="11"/>
        <color theme="1"/>
        <rFont val="Calibri"/>
        <family val="2"/>
        <scheme val="minor"/>
      </rPr>
      <t>Subset</t>
    </r>
    <r>
      <rPr>
        <sz val="11"/>
        <color theme="1"/>
        <rFont val="Calibri"/>
        <family val="2"/>
        <scheme val="minor"/>
      </rPr>
      <t>: Assessessed 64 of the largest global companies in the sector against a subset of ten indicators 
(https://knowthechain.org/wp-content/uploads/KTC_Benchmark_Methodology_Subset_2020_2021.pdf)</t>
    </r>
  </si>
  <si>
    <r>
      <t xml:space="preserve">9) </t>
    </r>
    <r>
      <rPr>
        <u/>
        <sz val="11"/>
        <rFont val="Calibri"/>
        <family val="2"/>
        <scheme val="minor"/>
      </rPr>
      <t>Scoring Approach</t>
    </r>
    <r>
      <rPr>
        <sz val="11"/>
        <rFont val="Calibri"/>
        <family val="2"/>
        <scheme val="minor"/>
      </rPr>
      <t>: Information on how a company's score is determined</t>
    </r>
  </si>
  <si>
    <r>
      <t xml:space="preserve">8) </t>
    </r>
    <r>
      <rPr>
        <u/>
        <sz val="11"/>
        <color theme="1"/>
        <rFont val="Calibri"/>
        <family val="2"/>
        <scheme val="minor"/>
      </rPr>
      <t>Methodology</t>
    </r>
    <r>
      <rPr>
        <sz val="11"/>
        <color theme="1"/>
        <rFont val="Calibri"/>
        <family val="2"/>
        <scheme val="minor"/>
      </rPr>
      <t>: KnowTheChain's apparel and footwear benchmark methodology (Version 3, August 2019)</t>
    </r>
  </si>
  <si>
    <t>A(2) PVH (1 March 2021), "2021 Additional Disclosure," https://knowthechain.org/wp-content/uploads/2021-03-Disclosure_KnowTheChain-AF-Benchmark_PVH.pdf, pp. 8 and 9.
C(1) PVH, "2018 Additional Disclosure,"
https://www.business-humanrights.org/sites/default/files/2018%20KTC%20Additional%20Disclosure_PVH.pdf, p. 3. Accessed 7 October 2020. 
[*PVH, "Statement on Xinjiang," https://responsibility.pvh.com/wp-content/uploads/2020/08/PVH-Corp-Statement-on-Xinjiang-4.pdf. Accessed 12 March 2021. As of 21 May 2021 no longer available. Also see: Financial Times (9 April 2021), “Fashion, Xinjiang and the perils of supply chain transparency," https://www.ft.com/content/42cad61d-4672-48e9-867a-ae78d54233ee.]</t>
  </si>
  <si>
    <t xml:space="preserve">(2) Example 1: It discloses an example of a case involving a supplier in Thailand in relation to which it found that "112 Burmese migrant workers had paid recruitment fees amounting to a total reimbursement of $22,900." It states that fees related to visas, health checks, and work permits. It states that "the supplier took immediate action, interviewed all workers, and paid back in full the fees to the migrant workers, and evidence of payment was submitted to PVH." It states that the supplier changed its onboarding process to include interviewing migrant workers and to introduce training to determine whether fees had been paid. [Also see 4.2(2)]
It does not disclose a second example of remedy outcomes for workers.
[It also discloses remediating one finding of freedom of association, but does not disclose details. [Also see 4.4.2]]
(3) Not disclosed. 
Stakeholder engagement: It does not disclose engaging with groups representing the affected stakeholders.
Traceability: see 2.1
Remedy: Not disclosed.
Steps taken to address risks across supply chain tiers and raw materials: Not disclosed.
As of April 2021, the company seems to have deleted its "Statement on Xinjiang."
</t>
  </si>
  <si>
    <r>
      <t xml:space="preserve">A(2) Not disclosed. The company states that it found three facilities which had restrictions on workers' freedom of movement. It states workers were unable to freely access washrooms and take meal breaks. It states that "these issues have been remediated by the factories or in some cases the factory no longer manufacture our product." No further detail is provided on remedy outcomes for workers in this case.
C(1) </t>
    </r>
    <r>
      <rPr>
        <b/>
        <sz val="11"/>
        <rFont val="Calibri"/>
        <family val="2"/>
        <scheme val="minor"/>
      </rPr>
      <t xml:space="preserve">Engagement (e.g., with groups representing impacted rightsholders - also see 1.5) / Timebound targets and regular reporting / Remedy: </t>
    </r>
    <r>
      <rPr>
        <sz val="11"/>
        <rFont val="Calibri"/>
        <family val="2"/>
        <scheme val="minor"/>
      </rPr>
      <t xml:space="preserve">Engagement: It reports that it is engaging with industry trade groups and expert stakeholders, as well as working with its suppliers, to learn more. No further detail is provided on these engagements, such as which stakeholders the company is working with, including impacted stakeholders or their representatives. 
Targets: Not disclosed.
Remedy: Not disclosed.
</t>
    </r>
    <r>
      <rPr>
        <b/>
        <sz val="11"/>
        <rFont val="Calibri"/>
        <family val="2"/>
        <scheme val="minor"/>
      </rPr>
      <t>Traceability and supply chain transparency (also see 2.1):</t>
    </r>
    <r>
      <rPr>
        <sz val="11"/>
        <rFont val="Calibri"/>
        <family val="2"/>
        <scheme val="minor"/>
      </rPr>
      <t xml:space="preserve"> It also states that it can "confirm" that it does not source any garments from Xinjiang, but that it recognizes that a significant amount of the world's cotton supply is grown and spun there. It discloses that as such it is working to understand how its supply chain may be indirectly impacted. In addition, it reports that it is piloting a traceability technology that gives it deeper visibility into its supply chains and has begun "utilizing a survey for all of our garment and mill suppliers that asks them to declare country of origin for the yarn and cotton inputs that are being used in our branded apparel." It states that enforcement mechanisms for its policy prohibiting sourcing from Xinjiang are backed by country of origin declarations from suppliers, fiber-tracing technologies, and "the collection of various documents that provide visibility into the flow of cotton...that may enter our supply chain."
While the company discloses its first-tier supplier list, it does not disclose second-tier sourcing countries or the sourcing countries of high risk raw materials. 
</t>
    </r>
    <r>
      <rPr>
        <b/>
        <sz val="11"/>
        <rFont val="Calibri"/>
        <family val="2"/>
        <scheme val="minor"/>
      </rPr>
      <t xml:space="preserve">Steps taken (also see 3.1): </t>
    </r>
    <r>
      <rPr>
        <sz val="11"/>
        <rFont val="Calibri"/>
        <family val="2"/>
        <scheme val="minor"/>
      </rPr>
      <t>Gap discloses that it has implemented a new policy that "explicitly prohibits Gap Inc. vendors from directly or indirectly sourcing any products, components, or materials from Xinjiang in the process of manufacturing any orders for Gap Inc." However, it is unclear how this is implemented, nor does it disclose steps to address alleged forced labor risks through the use of labor transfer program. It does not disclose how it disengaged with any direct or indirect suppliers producing in the Xinjiang Uyghur Autonomous Region.</t>
    </r>
  </si>
  <si>
    <r>
      <t xml:space="preserve">A(2) In its 2018 additional disclosure, the company reports that it found that unlawful fees for Burmese workers at a supplier factory in Malaysia had been charged for transportation (wage deduction for air tickets) as well as forced savings. It states that it worked with the supplier to </t>
    </r>
    <r>
      <rPr>
        <b/>
        <sz val="11"/>
        <rFont val="Calibri"/>
        <family val="2"/>
        <scheme val="minor"/>
      </rPr>
      <t>repay workers</t>
    </r>
    <r>
      <rPr>
        <sz val="11"/>
        <rFont val="Calibri"/>
        <family val="2"/>
        <scheme val="minor"/>
      </rPr>
      <t xml:space="preserve"> RMB 4500 each. See also 4.2(2). 
Adidas discloses some outcomes for workers in its published summary of human rights complaints. It states that at a sub-contractor of a first-tier supplier in Myanmar, four workers had been dismissed as they had tried to form a union. It states that it initially asked for the workers to be </t>
    </r>
    <r>
      <rPr>
        <b/>
        <sz val="11"/>
        <rFont val="Calibri"/>
        <family val="2"/>
        <scheme val="minor"/>
      </rPr>
      <t>reinstated</t>
    </r>
    <r>
      <rPr>
        <sz val="11"/>
        <rFont val="Calibri"/>
        <family val="2"/>
        <scheme val="minor"/>
      </rPr>
      <t xml:space="preserve">, but the company then closed the factory. It states that compensation was instead sought, and a </t>
    </r>
    <r>
      <rPr>
        <b/>
        <sz val="11"/>
        <rFont val="Calibri"/>
        <family val="2"/>
        <scheme val="minor"/>
      </rPr>
      <t>severance package</t>
    </r>
    <r>
      <rPr>
        <sz val="11"/>
        <rFont val="Calibri"/>
        <family val="2"/>
        <scheme val="minor"/>
      </rPr>
      <t xml:space="preserve"> was agreed with the dismissed workers which included back-wages from the date of dismissal, annual leave, and other allowances. It states that the dismissed workers were reportedly satisfied with the settlement. 
C(1) Not disclosed. </t>
    </r>
    <r>
      <rPr>
        <b/>
        <sz val="11"/>
        <rFont val="Calibri"/>
        <family val="2"/>
        <scheme val="minor"/>
      </rPr>
      <t>Engagement (e.g., with groups representing impacted rightsholders - also see 1.5) / Timebound targets and regular reporting / Remedy:</t>
    </r>
    <r>
      <rPr>
        <sz val="11"/>
        <rFont val="Calibri"/>
        <family val="2"/>
        <scheme val="minor"/>
      </rPr>
      <t xml:space="preserve">  Engagement: The company states it has been engaging with the Fair Labor Association (and states it has contributed insights to FLA staff on Xinjiang advisories) and industry associations in North America. It states it has engaged with the Coalition to End Uyghur Forced Labour including the Workers' Rights Consortium, Responsible Sourcing Network, Uyghur Human Rights Project and Uyghur American Association. It states it has worked with these members of the Coalition  on an expert task force formed by the Better Cotton Initiative to improve its forced labor assurance program. See response from the Steering Committee of the Coalition to End Forced Labour in the Uyghur Region: https://knowthechain.org/wp-content/uploads/2021-04-Feedback-from-external-stakeholders_Adidas.pdf.
Targets: Not disclosed.
Remedy: Not disclosed. (It does not disclose remediation with regards to links to Xinjiang via former yarn producers.) The company states that governments and the FLA have said that effective due diligence is not possible in the Xinjiang region and "no active remediation is envisaged; only disassociation." It states given these limitations it has sought to reduce exposure to the region and banned sourcing from there. 
</t>
    </r>
    <r>
      <rPr>
        <b/>
        <sz val="11"/>
        <rFont val="Calibri"/>
        <family val="2"/>
        <scheme val="minor"/>
      </rPr>
      <t>Traceability and supply chain transparency (also see 2.1):</t>
    </r>
    <r>
      <rPr>
        <sz val="11"/>
        <rFont val="Calibri"/>
        <family val="2"/>
        <scheme val="minor"/>
      </rPr>
      <t xml:space="preserve"> The company states that "adidas has never manufactured goods in Xinjiang and has no contractual relationship with any Xinjiang supplier." The company discloses a tier 1 and tier 2 supplier list, and discloses sourcing countries of cotton (which do not include China, however it is unclear whether it is a full list). 
</t>
    </r>
    <r>
      <rPr>
        <b/>
        <sz val="11"/>
        <rFont val="Calibri"/>
        <family val="2"/>
        <scheme val="minor"/>
      </rPr>
      <t xml:space="preserve">Steps taken (also see 3.1):
* </t>
    </r>
    <r>
      <rPr>
        <sz val="11"/>
        <rFont val="Calibri"/>
        <family val="2"/>
        <scheme val="minor"/>
      </rPr>
      <t xml:space="preserve">Cotton: It states that it has engaged with Better Cotton Initiative and called on them to strengthen their assurance systems for cotton farms in Xinjiang. It states that it "supported a decision by the Better Cotton Initiative" to stop sourcing from the region. The company also discloses that to address forced labor risk in cotton-growing in Xinjiang, it engaged with Better Cotton Initiative and called for them to conduct a review of their local implementation partners. In its 2021 additional disclosure, the company states that it has "managed to source 100% sustainable cotton from the Better Cotton Initiative" by end of 2018. [However, sourcing 100% cotton from the Better Cotton Initiative (BCI) does not equate to full mitigation of the risk for the company, as BCI allows for the substitution of conventional cotton for Better Cotton if the conventional cotton originates in the same country. Further, its annual report notes that it sources 100% </t>
    </r>
    <r>
      <rPr>
        <i/>
        <sz val="11"/>
        <rFont val="Calibri"/>
        <family val="2"/>
        <scheme val="minor"/>
      </rPr>
      <t>"sustainable cotton"</t>
    </r>
    <r>
      <rPr>
        <sz val="11"/>
        <rFont val="Calibri"/>
        <family val="2"/>
        <scheme val="minor"/>
      </rPr>
      <t xml:space="preserve"> defined as " certified organic cotton or any other form of sustainably produced cotton that is currently available or might be in future, </t>
    </r>
    <r>
      <rPr>
        <i/>
        <sz val="11"/>
        <rFont val="Calibri"/>
        <family val="2"/>
        <scheme val="minor"/>
      </rPr>
      <t>and</t>
    </r>
    <r>
      <rPr>
        <sz val="11"/>
        <rFont val="Calibri"/>
        <family val="2"/>
        <scheme val="minor"/>
      </rPr>
      <t xml:space="preserve">   Better Cotton," i.e., no limited to Better Cotton Initiative.] 
* Yarn: The company states that "in spring 2019, we explicitly required our fabric suppliers not to source any yarn from the Xinjiang region." It does not disclose how it ensured this is implemented.
It further reports that this includes a prohibition on sourcing yarn from Huafu Top Dyed Melange Yarn Co. Ltd. which operates in the region. [It states that it does not have a direct contractual relationship with Huafu but asked for access to their spinning facilities for an audit, which it states found no evidence of forced labor but later stated that]  "there have been indirect linkages with the Xinjiang region with respect to the production of yarn" and states that it has eliminated these linkages (incl. to Huafu). 
* Labor transfers: Adidas also discloses that it does not permit suppliers to "hire dispatch workers, or any other forms of labor, through government-managed schemes in China, including those operated by the XUAR authorities." 
 It further notes that "with respect to forced labour entering employment in factories, adidas continues its regular monitoring activities in China, which for the past 10 years have included a requirement that auditors check for government-managed labour transfer schemes. The hiring of workers, including Uyghur and other ethnic minorities, through such schemes is strictly prohibited."
It does not disclose outcomes of this programmes in relation to ethnic minorities, neither additional steps on how it ensures alleged Uyghur forced labor is not used across its supply chains, such as targets or remediation. It also does not disclose steps taken to address risks related to other raw materials, such as viscose.
[*The company states it has been fully compliant with trade restrictions imposed on Xinjiang products and has conducted "due diligence to ensure all suppliers globally adhere to US sanctions."]
</t>
    </r>
  </si>
  <si>
    <t>7.2 C(1) a description of what actions it is taking to prevent and remediate the use of alleged forced Uyghur labor.</t>
  </si>
  <si>
    <r>
      <rPr>
        <sz val="11"/>
        <rFont val="Calibri"/>
        <family val="2"/>
        <scheme val="minor"/>
      </rPr>
      <t xml:space="preserve">
*A(2) VF, "2018 Additional Disclosure," https://www.business-humanrights.org/sites/default/files/2018-08%20KTC%20AF%20Additional%20disclosure%20-%20VF.pdf, p. 10.
*VF, "Human Rights Report 2020," https://d1io3yog0oux5.cloudfront.net/vfc/files/documents/Sustainability/VF_HumanRightsReport-020421+FINAL.pdf, p. 18. 
*VF, "2020 CHRB Supplemental Response," https://media.business-humanrights.org/media/documents/files/webform/VF_Corp_2020_CHRB_Supplemental_Response.pdf, pp. 7-8. 
C(1)*VF Statement Regarding ASPI Report Inaccuracies," </t>
    </r>
    <r>
      <rPr>
        <sz val="11"/>
        <color theme="1"/>
        <rFont val="Calibri"/>
        <family val="2"/>
        <scheme val="minor"/>
      </rPr>
      <t>https://www.vfc.com/sustainability-and-responsibility/news/sustainability-story/71139/vf-statement-regarding-aspi-report-inaccuracies. Accessed 6 November 2020 and 21 May 2021. 
*VF, "North Face/ VF Corp's Response," https://www.business-humanrights.org/en/latest-news/north-facevf-corps-response/. Accessed 29 September 2020.
*VF, "Written Evidence Submitted by VF Corporation," https://committees.parliament.uk/writtenevidence/13180/pdf/, p. 1. 
[Reuters (30 March 2021), “Exclusive: Investors press companies on human rights in Xinjiang,” https://www.reuters.com/article/us-china-xinjiang-shareholders-exclusive-idUSKBN2BM2FP]</t>
    </r>
  </si>
  <si>
    <r>
      <t xml:space="preserve">(2) </t>
    </r>
    <r>
      <rPr>
        <u/>
        <sz val="11"/>
        <rFont val="Calibri"/>
        <family val="2"/>
        <scheme val="minor"/>
      </rPr>
      <t>Example 1:</t>
    </r>
    <r>
      <rPr>
        <sz val="11"/>
        <rFont val="Calibri"/>
        <family val="2"/>
        <scheme val="minor"/>
      </rPr>
      <t xml:space="preserve"> It states that during an assessment in China it found that the supplier’s contribution for 70% of its workers was lower than their earnings and that it did not pay the legally required Housing Provident Fund for workers. It states that Nike worked with the supplier to </t>
    </r>
    <r>
      <rPr>
        <b/>
        <sz val="11"/>
        <rFont val="Calibri"/>
        <family val="2"/>
        <scheme val="minor"/>
      </rPr>
      <t>ensure that workers were provided with social insurance at the correct contribution level</t>
    </r>
    <r>
      <rPr>
        <sz val="11"/>
        <rFont val="Calibri"/>
        <family val="2"/>
        <scheme val="minor"/>
      </rPr>
      <t xml:space="preserve"> and that the factory paid into the Housing Provident Fund for workers. 
It does not disclose a second example of remedy outcomes for supply chain workers.
[It states that in 2020 it was alerted by a third party that workers one of its material production facilities were paying recruitment fees. It states that it "coordinated with other stakeholders to help the factory develop and implement a remediation plan" and that this "yielded key learnings…" It also discloses that it was "involved in specific factory remediation, in Malaysia and Taiwan, in collaboration with other brands, to advance responsible recruitment and employment practices across the sector and deeper within [its] supply chains." However it does not disclose remedy outcomes for workers in either case.]
C(1) Not disclosed.
</t>
    </r>
    <r>
      <rPr>
        <b/>
        <sz val="11"/>
        <rFont val="Calibri"/>
        <family val="2"/>
        <scheme val="minor"/>
      </rPr>
      <t xml:space="preserve">Engagement (e.g., with groups representing impacted rightsholders - also see 1.5) / Timebound targets and regular reporting / Remedy: Engagement: </t>
    </r>
    <r>
      <rPr>
        <sz val="11"/>
        <rFont val="Calibri"/>
        <family val="2"/>
        <scheme val="minor"/>
      </rPr>
      <t xml:space="preserve">Not disclosed. It states that it engages with the Retail Industry Leaders Association, American Apparel &amp; Footwear Association, National Retail Federation and U.S. Fashion Industry Association on the topic, but provides no detail nor discloses engagement with impacted rightsholders or their representatives. It also discloses engagement with the Task Force on Forced Labour and Decent Work of the Better Cotton Initiative, but provides no detail (see 1.5). 
Targets: Not disclosed.
Remedy: Not disclosed (It does not disclose remedy outcomes, e.g., for workers from XUAR formerly hired at the  Qingdao facility of Taekwang.)
</t>
    </r>
    <r>
      <rPr>
        <b/>
        <sz val="11"/>
        <rFont val="Calibri"/>
        <family val="2"/>
        <scheme val="minor"/>
      </rPr>
      <t>Traceability and supply chain transparency</t>
    </r>
    <r>
      <rPr>
        <sz val="11"/>
        <rFont val="Calibri"/>
        <family val="2"/>
        <scheme val="minor"/>
      </rPr>
      <t xml:space="preserve">: (see 2.1)
It states that it does not directly source from Xinjiang Uighur Autonomous Region. It discloses its first- and second-tier supplier lists and states that it "confirmed" with suppliers that they are not using yarn from the Xinjiang Uyghur Autonomous Region. However, it does not disclose further steps taken to trace raw materials, such as yarn/cotton and cashmere, and it does not disclose the sourcing countries of these materials.
</t>
    </r>
    <r>
      <rPr>
        <b/>
        <sz val="11"/>
        <rFont val="Calibri"/>
        <family val="2"/>
        <scheme val="minor"/>
      </rPr>
      <t xml:space="preserve">Steps taken </t>
    </r>
    <r>
      <rPr>
        <sz val="11"/>
        <rFont val="Calibri"/>
        <family val="2"/>
        <scheme val="minor"/>
      </rPr>
      <t xml:space="preserve">(also see 3.1): Nike posted a "Statement on Xinjiang" on its website.  
* It states that it is conducting ongoing due diligence with its suppliers in China “to identify and assess potential risks related to employment of Uyghurs, or other ethnic minorities from XUAR, in other parts of China.” It also states that it has been working on strengthening its audit protocols to identify emerging risks related to potential </t>
    </r>
    <r>
      <rPr>
        <b/>
        <sz val="11"/>
        <rFont val="Calibri"/>
        <family val="2"/>
        <scheme val="minor"/>
      </rPr>
      <t>labor transfer programs</t>
    </r>
    <r>
      <rPr>
        <sz val="11"/>
        <rFont val="Calibri"/>
        <family val="2"/>
        <scheme val="minor"/>
      </rPr>
      <t xml:space="preserve"> of Uyghurs and other ethnic minorities from the region. It notes that its supplier Taekwang since 2019 no longer recruits workers from Xinjiang, and it has not found evidence of Uyghur workers at other suppliers in China.
* The company states that it "confirmed" with its contract suppliers that they are not using textiles or spun </t>
    </r>
    <r>
      <rPr>
        <b/>
        <sz val="11"/>
        <rFont val="Calibri"/>
        <family val="2"/>
        <scheme val="minor"/>
      </rPr>
      <t>yarn</t>
    </r>
    <r>
      <rPr>
        <sz val="11"/>
        <rFont val="Calibri"/>
        <family val="2"/>
        <scheme val="minor"/>
      </rPr>
      <t xml:space="preserve"> from the Xinjiang Uyghur Autonomous Region. 
However, it does not provide detail on how it addresses alleged risks of Uyghur forced labor in relation to its raw material sourcing (yarn/ cotton, viscose, wool, or other materials.)
[It states that it does not have relationships with Haoyuanpeng Clothing Manufacturing, Qingdao Jifa Group, or Esquel facilities in XUAR. 
In March 2020, it stated that that Taekwang’s Qingdao facility has not recruited new workers from this region and that it is "seeking expert advice on the best and most responsible approach to conclude the employment of remaining employees from [this region]". It states that existing workers from this region are free to terminate their employment contract when they choose and that many have already chosen to do so.]</t>
    </r>
  </si>
  <si>
    <r>
      <t xml:space="preserve">A(2) </t>
    </r>
    <r>
      <rPr>
        <u/>
        <sz val="11"/>
        <rFont val="Calibri"/>
        <family val="2"/>
        <scheme val="minor"/>
      </rPr>
      <t>Example 1</t>
    </r>
    <r>
      <rPr>
        <sz val="11"/>
        <rFont val="Calibri"/>
        <family val="2"/>
        <scheme val="minor"/>
      </rPr>
      <t xml:space="preserve">: The FLA reports on actions to remediate child labor at a supplier in Vietnam. It stated that during an assessment it discovered an instance of 14 year-old children working at a factory. It states that it worked to remediate the issue and that “the companies and supplier followed guidance from CCR-CSR, an organization with expertise on child rights, as well as the guidance in each company’s respective standards, in order to develop an action plan” and that they provided </t>
    </r>
    <r>
      <rPr>
        <b/>
        <sz val="11"/>
        <rFont val="Calibri"/>
        <family val="2"/>
        <scheme val="minor"/>
      </rPr>
      <t>funding to one child to return to school</t>
    </r>
    <r>
      <rPr>
        <sz val="11"/>
        <rFont val="Calibri"/>
        <family val="2"/>
        <scheme val="minor"/>
      </rPr>
      <t xml:space="preserve">. 
</t>
    </r>
    <r>
      <rPr>
        <u/>
        <sz val="11"/>
        <rFont val="Calibri"/>
        <family val="2"/>
        <scheme val="minor"/>
      </rPr>
      <t>Example 2</t>
    </r>
    <r>
      <rPr>
        <sz val="11"/>
        <rFont val="Calibri"/>
        <family val="2"/>
        <scheme val="minor"/>
      </rPr>
      <t xml:space="preserve">: The FLA reports that its social sustainability team launched a worker voice program covering nine core suppliers in China. It states that it discovered a worker grievance relating to forced overtime and that it visited the factory and "and met directly with workers and factory management to resolve this issue." However, no remedy outcomes for workers are disclosed, such as compensation or similar. 
[The FLA also reports on a third-party complaint from the Garment Labor Union in Karnataka, India in 2017. It states that the company devised a remediation plan to address non-compliances and that issues have since been resolved. However it does not disclose detail on what has been resolved.]
C(1) </t>
    </r>
    <r>
      <rPr>
        <b/>
        <sz val="11"/>
        <rFont val="Calibri"/>
        <family val="2"/>
        <scheme val="minor"/>
      </rPr>
      <t xml:space="preserve">Engagement (e.g., with groups representing impacted rightsholders - also see 1.5) / Timebound targets and regular reporting / Remedy: </t>
    </r>
    <r>
      <rPr>
        <sz val="11"/>
        <rFont val="Calibri"/>
        <family val="2"/>
        <scheme val="minor"/>
      </rPr>
      <t xml:space="preserve">Engagement: Not disclosed.
Targets: It states that for 2020 it has asked all of its suppliers to exclusively source Better Cotton Initiative cotton for the production of Puma products. 
Remedy: Not disclosed. (It states that its lower tier suppliers source yarn from the one of the suppliers against which the allegation is made and it does not disclose action to remediate the issue.)
</t>
    </r>
    <r>
      <rPr>
        <b/>
        <sz val="11"/>
        <rFont val="Calibri"/>
        <family val="2"/>
        <scheme val="minor"/>
      </rPr>
      <t xml:space="preserve">Traceability and supply chain transparency (also see 2.1): </t>
    </r>
    <r>
      <rPr>
        <sz val="11"/>
        <rFont val="Calibri"/>
        <family val="2"/>
        <scheme val="minor"/>
      </rPr>
      <t xml:space="preserve">
It states that it “has no direct or indirect business relationship with any manufacturer in Xinjiang…” but that some of its suppliers source from Huafu. 
Puma states that it contacted its cotton-based garment manufacturers to map the yarn they are using. 
It discloses the names and addresses of its "core" first and second tier suppliers, but does not disclose the remaining supplier names, nor the sourcing countries of raw materials, such as cotton.
</t>
    </r>
    <r>
      <rPr>
        <b/>
        <sz val="11"/>
        <rFont val="Calibri"/>
        <family val="2"/>
        <scheme val="minor"/>
      </rPr>
      <t>Steps taken (also see 3.1):</t>
    </r>
    <r>
      <rPr>
        <sz val="11"/>
        <rFont val="Calibri"/>
        <family val="2"/>
        <scheme val="minor"/>
      </rPr>
      <t xml:space="preserve"> 
* It states that for 2020 it has asked all of its suppliers to exclusively source Better </t>
    </r>
    <r>
      <rPr>
        <b/>
        <sz val="11"/>
        <rFont val="Calibri"/>
        <family val="2"/>
        <scheme val="minor"/>
      </rPr>
      <t>Cotton</t>
    </r>
    <r>
      <rPr>
        <sz val="11"/>
        <rFont val="Calibri"/>
        <family val="2"/>
        <scheme val="minor"/>
      </rPr>
      <t xml:space="preserve"> Initiative cotton for the production of Puma products, but does not disclose details on how it ensures this is being implemented. [However, sourcing 100% BCI cotton does not equate to full mitigation of the risk for the company, as BCI allows for the substitution of conventional cotton for Better Cotton if the conventional cotton originates in the same country. ]
* It has no relationship with Huafu Top Dyed Melange Yarn Co. Ltd but that some of its suppliers buy </t>
    </r>
    <r>
      <rPr>
        <b/>
        <sz val="11"/>
        <rFont val="Calibri"/>
        <family val="2"/>
        <scheme val="minor"/>
      </rPr>
      <t>yarn</t>
    </r>
    <r>
      <rPr>
        <sz val="11"/>
        <rFont val="Calibri"/>
        <family val="2"/>
        <scheme val="minor"/>
      </rPr>
      <t xml:space="preserve"> from them. It states that it is closely monitoring the situation at Huafu Top Dyed Melange Yarn Co. Ltd. It states that no migrant workers from western China are employed at either of the Huafu facilities in its supply chains which are located in Zheijiang province in Eastern China and in Vietnam. It has been invited by Huafu to carry out an independent assessment and that it is considering carrying out such an assessment. 
Beyond this supplier, it does not disclose how  it otherwise ensures that risks of alleged forced Uyghur are addressed (for example in relation to labor sent via the government transfer program or in relation to raw materials such as the sourcing of viscose and wool.)</t>
    </r>
  </si>
  <si>
    <t>A(2) *Inditex (2018), "Additional Disclosure," https://media.business-humanrights.org/media/documents/files/2018-08_KTC_AF_Additional_disclosure_-_Inditex.pdf, p. 23. Accessed 8 October 2020.
*Inditex (2021), "Additional Disclosure," https://knowthechain.org/wp-content/uploads/2021-02_Disclosure_KnowTheChain_AF_Benchmark_Inditex.pdf, p. 25. Accessed 11 March 2021. 
C(1)  *Inditex (2021), "Additional Disclosure," https://knowthechain.org/wp-content/uploads/2021-02_Disclosure_KnowTheChain_AF_Benchmark_Inditex.pdf, pp. 25-26. 
[*Inditex, "Inditex's response," https://www.business-humanrights.org/en/latest-news/inditexs-response-2/. Accessed 9 October 2020. As of 5 April 2021 the statement is no longer available.]
*Inditex, "Written evidence submitted by Inditex," https://committees.parliament.uk/writtenevidence/13179/pdf/. Accessed 12 November 2020. 
*Inditex, "Zero-tolerance approach towards forced labour," https://www.inditex.com/zero-tolerance-towards-forced-labour. Accessed 21 March 2021. As of 21 May 2021 no longer availble.
[ Quartz (15 March 2021), “Under pressure in China, Zara deleted a statement about Xinjiang,” https://qz.com/1988896/under-pressure-in-china-zara-deleted-a-statement-about-xinjiang/.</t>
  </si>
  <si>
    <t>A(2) Not disclosed. [In its 2018 additional disclosure, Inditex discloses the following example - however this took place in 2015 and therefore falls outside the scope of the research: Inditex discloses that it received information from the NGO Global Labor and Human Rights regarding the factory Jeans Plus. It states that its sustainability team visited the factory and worked with its management to implement a corrective action plan. It states that thereafter it received a letter of commitment from the factory stating that workers would receive their Friday holiday off each week; the factory would remain open no later than 7pm, pregnant workers would receive full legal maternity benefits; all workers would receive legal sick leave and leave benefits; and the factory would undergo an audit in the coming days. It states that it was "informed by referred NGO about below measures implemented in the factory". 
It does not disclose a second example.]
[In its 2021 additional disclosure the company refers to corrective actions implemented for health and safety and states that it has formulated remediation plans for migrant workers in Turkey but it is not clear what the outcomes were for workers in these instances. Inditex also states that it is developing the Sankalp program in collaboration with NGO and has prevented 507 cases of unsafe migration, but provides no further detail.]
C(1) Not disclosed. In its 2021 additional disclosure, the company refers to a "Zero-tolerance approach towards forced labour" statement which however is no longer available. 
The company notes that it has strengthened its engagement with stakeholders (including the Ethical Trading Initiative [ETI], the Better Cotton Initiative, and the ILO) and that it conducted an “internal investigation” to confirm that it does not have commercial relations with any factory in Xinjiang, but does not disclose steps to address the risks of alleged Uyghur forced labor across its supply chain tiers and raw materials.</t>
  </si>
  <si>
    <t>C(1) [* H&amp;M, "H&amp;M Group statement on Xinjiang," https://hmgroup.com/content/dam/hmgroup/groupsite/documents/masterlanguage/CSR/Policies/2020/Xinjiang%20Statement.pdf. Accessed 22 October 2020. As of 21 May 2021 no longer available.]
*H&amp;M, "H&amp;M Group statement on due diligence," https://hmgroup.com/sustainability/fair-and-equal/human-rights/h-m-group-statement-on-due-diligence/. Accessed 21 May 2021.
* H&amp;M, "Sustainability Performance Report 2019," https://hmgroup.com/content/dam/hmgroup/groupsite/documents/masterlanguage/CSR/reports/2019_Sustainability_report/H%26M%20Group%20Sustainability%20Performance%20Report%202019.pdf, p. 26 and 54. Accessed 22 October 2020.
*H&amp;M (2 October 2020), "Written evidence submitted by H&amp;M Group," https://committees.parliament.uk/writtenevidence/13176/pdf/, p. 3. Accessed 10 November 2020.</t>
  </si>
  <si>
    <t>A(2) Not disclosed. 
C(1) Not disclosed. The company has taken down its "H&amp;M Group statement on Xinjiang." It since published a "H&amp;M Group statement on due diligence," noting that it is "deeply concerned by reports from civil society organisations and media that include accusations of forced labour and discrimination of ethnoreligious minorities in Xinjiang Uyghur Autonomous Region (XUAR)." The statement includes a section on "XUAR" which states: "We do not work with any garment manufacturing factories located in XUAR, and we do not source products from this region. We transparently disclose names and locations of manufacturing factories, mills and yarn producers in our public supplier list ... In addition, we have conducted an inquiry at all the garment manufacturing factories we work with in China aiming to ensure that workers are employed in accordance with our [... guidelines] XUAR is China’s largest cotton growing area, and up until now, our suppliers have sourced cotton from farms connected to Better Cotton Initiative (BCI) in the region. As it has become increasingly difficult to conduct credible due diligence in the region, BCI has decided to suspend licensing of BCI cotton in XUAR."
H&amp;M discloses for example efforts to trace its supply chains, in particular in relation to cotton, and to engage stakeholders. However, it does not disclose the steps it has taken to address the risks of alleged Uyghur forced labor across its supply chain tiers and raw materials, such as cashmere, viscose, and wool.</t>
  </si>
  <si>
    <r>
      <t>Puma states that it maintains a list of suppliers that includes details on previous labor disputes, incidents, accidents, and information on unions and worker representative structures, and that this list is maintained within Fair Factories Clearinghouse.
(1) Puma reports that it participates in the</t>
    </r>
    <r>
      <rPr>
        <b/>
        <sz val="11"/>
        <rFont val="Calibri"/>
        <family val="2"/>
        <scheme val="minor"/>
      </rPr>
      <t xml:space="preserve"> Indonesia Freedom of Association Protocol,</t>
    </r>
    <r>
      <rPr>
        <sz val="11"/>
        <rFont val="Calibri"/>
        <family val="2"/>
        <scheme val="minor"/>
      </rPr>
      <t xml:space="preserve"> “an historic protocol on freedom of association was signed by Indonesian trade unions, employers and multinational sportswear brands including PUMA.” It states that it “supports the rights of women and men producing for global brands in Indonesia to join unions and bargain collectively for better working conditions.” The FLA notes that “in practice PUMA works with unions and worker representatives on remediation plans.”
(2) The company is a signatory to the </t>
    </r>
    <r>
      <rPr>
        <b/>
        <sz val="11"/>
        <rFont val="Calibri"/>
        <family val="2"/>
        <scheme val="minor"/>
      </rPr>
      <t>Accord on Fire and Building Safety in Bangladesh</t>
    </r>
    <r>
      <rPr>
        <sz val="11"/>
        <rFont val="Calibri"/>
        <family val="2"/>
        <scheme val="minor"/>
      </rPr>
      <t>, an independent, legally binding agreement between brands and trade unions designed to work towards a safe and healthy Bangladeshi Ready-Made Garment Industry. The agreement is focuses only on health and safety in Bangladesh, however. The company does not disclose agreements focused on improving freedom of association in other sourcing countries.
(3) Not disclosed. Puma states that it recommends the formation of workers’ committees composed of representatives from factory management and workers. It also provides guidance on including worker organizations. It states that it requires suppliers to have “communication and dialogue systems in place that make use of… worker/ union representation… regular worker-management dialogues either through freely-elected worker representatives, such as union officials or shop stewards...” However, it does not disclose action taken to ensure the implementation of this policy.
(4) * The company is a signatory to the 2018 Accord on Fire and Building Safety in Bangladesh (“</t>
    </r>
    <r>
      <rPr>
        <b/>
        <sz val="11"/>
        <rFont val="Calibri"/>
        <family val="2"/>
        <scheme val="minor"/>
      </rPr>
      <t>Bangladesh Accord</t>
    </r>
    <r>
      <rPr>
        <sz val="11"/>
        <rFont val="Calibri"/>
        <family val="2"/>
        <scheme val="minor"/>
      </rPr>
      <t xml:space="preserve">”) and as such has committed to promoting respect for the right for workers to freedom of association and requiring its suppliers to  provide access for the Bangladesh Accord to conduct training in the factories. Such trainings, amongst health and safety topics, also cover the importance of freedom of association and the role of industrial relations. 
* The discloses additional aggregate data points on its suppliers’ workforce, including the percentage covered by collective bargaining agreements. The data is broken down by sourcing country and year-on-year data points are provided over a three-year period. The data showed that the percentage of workers covered by collective bargaining agreements increased from 22% in 2017 to 25% in 2019 (however, this decreased from 27% in 2018).
* Puma also discloses that in following a third-party complaint to the FLA in 2017 In 2017 regarding a factory in India where non-payments of wages for workers leaving the factory, abusive language, threats against workers who expressed an interest in joining the union, and factory management’s unwillingness to engage with unions were reported. Puma notes that "through a joint assessment with another [Fair Labor Association member company], PUMA devised a remediation plan with the factory to address the key non-compliance findings, and the third-party complaint has since been resolved." It does not disclose details on what the outcomes for workers were in relation to freedom of association. 
* Puma also discloses that it received third-party complaints on freedom of association, two of which were resolved.
[Puma also states that "the FLA conducted a Training Field Observation at a regional supplier roundtable in Indonesia in 2018 , which included presentations on PUMA’s sustainability strategy, training sessions on forced labor, modern-day slavery, and freedom of association" . see 1.4(2)] 
[see (1)]
</t>
    </r>
  </si>
  <si>
    <t xml:space="preserve">Puma (26 February 2021), "2021 Additional Disclosure," https://knowthechain.org/wp-content/uploads/2021-02-Disclosure-KnowTheChain-AF-Benchmark_PUMA.pdf, p. 6.  
(1) *Puma, "Social Compliance," https://about.puma.com/en/sustainability/social. Accessed 22 October 2020.
*FLA (June 2019), "Puma SE: Assessment for Reaccreditation," https://www.fairlabor.org/sites/default/files/documents/reports/puma_reaccreditation-report_2019.pdf, p. 4.  
(2) Puma, "Stakeholder Dialogue," https://about.puma.com/en/sustainability/stakeholder. Accessed 22 October 2020.
(3) Puma, "The Puma Forever Faster Sustainability Handbook: Social Standards," https://about.puma.com/-/media/files/pdf/sustainability/puma-sustainability-handbook_social-standards_1611.ashx, pp. 26 and 40. Accessed 22 October 2020.
(4) FLA (June 2019), "Puma SE: Assessment for Reaccreditation," https://www.fairlabor.org/sites/default/files/documents/reports/puma_reaccreditation-report_2019.pdf, p. 10. 
* Puma (26 February 2021), "2021 Additional Disclosure," https://knowthechain.org/wp-content/uploads/2021-02-Disclosure-KnowTheChain-AF-Benchmark_PUMA.pdf, p. 6.  
* Puma, "Annual Report 2019," https://annual-report-2019.puma.com/downloads/puma-ar-2019_annual-report.pdf, p. 65. Accessed 21 May 2021. </t>
  </si>
  <si>
    <t>A(2) JD Sports reports an example of remedy provided for labor rights violations in its supply chain. 
(1) In one instance, the company identified an issue with delayed payments in China through its new assessment process. It states that it immediately remedied the issue by working with the supplier and factory to align the payments. The company reports that all workers are now receiving payments in a timely manner and that it will continue to monitor the situation. 
It does not disclose a second example. [The company discusses a second example, which however did not turn out to be a case of child labor as suspected. It discusses a further case of around subcontracting, which is being investigated.]
C(1) Not disclosed.
The company discloses steps to tracing its supply chains, noting that it "completed the full mapping of our supply chain to our 4th Tier manufacturing base on private label," including tier 1 - main production sites (cut and sew/finished products), tier 2 fabric mills and tanneries, tier 3 - dying and fabric printing, and tier 4 -Trims (Buttons, Zips, Badges and Labels).
It does not outline steps taken to address the risks of alleged Uyghur forced labor across its supply chain tiers.</t>
  </si>
  <si>
    <t xml:space="preserve">A(2) Not disclosed. 
[It does not disclose examples beyond the remediation example already counted under 4.2.2 and allegation 3: Following an  allegation of gender related violence and harassment, the Workers’ Rights Consortium states that along with the other brands implicated, Levi Strauss has, “via enforceable agreements with the factories’ unions, leading Lesotho women’s organizations, and US labor rights organizations — established a robust independent mechanism with the power to document abuses, punish perpetrators, and protect women workers.” It also states that the supplier has agreed to sign MOUs with the factory’s unions to address violations of associational rights.]
C(1) Not disclosed. Levi Strauss discloses that at the end of 2019, 83 percent of its cotton came from the Better Cotton Initiative (BCI) farmers, organic cotton farms, or recycled cotton suppliers. (BCI is an ISEAL full member, which requires farms to adhere to a set of Principles and Standards including the promotion of decent work according to the ILO core conventions.”) In its 2021 additional disclosure, the company discloses that "XPCC is no longer BCI's implementing partner and BCI has suspended sourcing from XUAR." 
The company's Terms of Engagement also state that prison labor is a zero tolerance violation. [Levi Strauss gives the following example: "LS&amp;Co. [Levi Strauss &amp; Co.] contracts with a joint venture factory who is affiliated with the state. The factory purchases leather from a state-owned enterprise that employs prisoners." As corrective action, "the factory must discontinue the practice immediately, and identify for LS&amp;Co. all leather goods made by prisoners."] However, the company does not disclose any steps of how it ensures that alleged Uyghur forced labor is not used across its supply chains. </t>
  </si>
  <si>
    <t xml:space="preserve">A(2) Not disclosed.
C(1) Not disclosed. Li Ning states that it looks at forced labor, including prison labor, as part of its on-site supplier assessment, which is conducted annually for a "certain number of factories." However, the company does not disclose any steps of how it ensures that alleged Uyghur forced labor is not used across its supply chains. </t>
  </si>
  <si>
    <t xml:space="preserve">A(2) Not disclosed. 
C(1) Not disclosed. 
The company states that it does not have suppliers based in the Xinjiang region. It discloses a full supplier list for tier 1 and tier 2 suppliers. 
The company also states that "our main raw material - cotton - follows certifications like Better Cotton Initiative, that has stopped sourcing" from the Xinjiang region. It is not clear what proportion of the company's cotton is sourced through the Better Cotton Initiative and it does not disclose the sourcing countries. 
The company does not disclose steps taken to prevent and address alleged Uyghur forced labor across supply chain tiers, including in other parts of China. </t>
  </si>
  <si>
    <r>
      <t xml:space="preserve">A(2) </t>
    </r>
    <r>
      <rPr>
        <u/>
        <sz val="11"/>
        <rFont val="Calibri"/>
        <family val="2"/>
        <scheme val="minor"/>
      </rPr>
      <t xml:space="preserve">Example 1: </t>
    </r>
    <r>
      <rPr>
        <sz val="11"/>
        <rFont val="Calibri"/>
        <family val="2"/>
        <scheme val="minor"/>
      </rPr>
      <t xml:space="preserve">Marks and Spencer states that in SE Asia it found that a supplier was holding migrant workers' passports. It states that this issue was resolved when it intervened to ensure that </t>
    </r>
    <r>
      <rPr>
        <b/>
        <sz val="11"/>
        <rFont val="Calibri"/>
        <family val="2"/>
        <scheme val="minor"/>
      </rPr>
      <t xml:space="preserve">passports were returned to workers </t>
    </r>
    <r>
      <rPr>
        <sz val="11"/>
        <rFont val="Calibri"/>
        <family val="2"/>
        <scheme val="minor"/>
      </rPr>
      <t xml:space="preserve">and that secure personal lockers were installed for workers. It states that this supplier also developed a policy on passport retention and that management and workers received training on the new policy. 
</t>
    </r>
    <r>
      <rPr>
        <u/>
        <sz val="11"/>
        <rFont val="Calibri"/>
        <family val="2"/>
        <scheme val="minor"/>
      </rPr>
      <t>Example 2:</t>
    </r>
    <r>
      <rPr>
        <sz val="11"/>
        <rFont val="Calibri"/>
        <family val="2"/>
        <scheme val="minor"/>
      </rPr>
      <t xml:space="preserve"> Not disclosed. [It also states that in Sri Lanka it found that a supplier was using a labor provider for additional workers who were not provided with an employment contract or wage slips. It states that the labor provider was unwilling to amend these practices so the supplier ceased its relationship and that these workers were offered employment but declined. It does not disclose remedy outcomes for workers.]
C(1) </t>
    </r>
    <r>
      <rPr>
        <b/>
        <sz val="11"/>
        <rFont val="Calibri"/>
        <family val="2"/>
        <scheme val="minor"/>
      </rPr>
      <t>Engagement</t>
    </r>
    <r>
      <rPr>
        <sz val="11"/>
        <rFont val="Calibri"/>
        <family val="2"/>
        <scheme val="minor"/>
      </rPr>
      <t xml:space="preserve"> (e.g., with groups representing impacted rightsholders - also see 1.5): Marks and Spencer states that it "has become one of the first companies to formally sign the Call to Action on human rights abuses: Brand Commitment to Exit the Uyghur Region" of the Coalition to End Uyghur Forced Labor. In its submission to the UK parliamentary committee, it also "encourage[d] the Committee to closely consider the recommendations of the Call to Action, and that the Government implements the recommendations regarding trade and human rights law."
Targets: As a signatory to the call to Action, the company has provided a timeline with for implementation to the End Uyghur Forced Labor Coalition, and commits to implement relevant steps within one year of signing (i.e., by 5 January 2022).
Remedy: Not disclosed. 
</t>
    </r>
    <r>
      <rPr>
        <b/>
        <sz val="11"/>
        <rFont val="Calibri"/>
        <family val="2"/>
        <scheme val="minor"/>
      </rPr>
      <t>Traceability and supply chain transparency</t>
    </r>
    <r>
      <rPr>
        <sz val="11"/>
        <rFont val="Calibri"/>
        <family val="2"/>
        <scheme val="minor"/>
      </rPr>
      <t xml:space="preserve"> (also see 2.1): 
Marks and Spencer discloses an interactive map disclosing the names and addresses of suppliers by category including apparel and footwear suppliers. The company states that it does not work with suppliers in or source from Xinjiang. It discloses raw material suppliers of wool ("mainly" from New Zealand, Australia, South Africa and Uruguay) and viscose (various countries including China). It does not disclose sourcing countries of other materials such as cotton/yarn or cashmere.
</t>
    </r>
    <r>
      <rPr>
        <b/>
        <sz val="11"/>
        <rFont val="Calibri"/>
        <family val="2"/>
        <scheme val="minor"/>
      </rPr>
      <t>Steps taken</t>
    </r>
    <r>
      <rPr>
        <sz val="11"/>
        <rFont val="Calibri"/>
        <family val="2"/>
        <scheme val="minor"/>
      </rPr>
      <t xml:space="preserve">:
It states that it is aware of the </t>
    </r>
    <r>
      <rPr>
        <u/>
        <sz val="11"/>
        <rFont val="Calibri"/>
        <family val="2"/>
        <scheme val="minor"/>
      </rPr>
      <t>transfer of Uyghur workers</t>
    </r>
    <r>
      <rPr>
        <sz val="11"/>
        <rFont val="Calibri"/>
        <family val="2"/>
        <scheme val="minor"/>
      </rPr>
      <t xml:space="preserve"> and that as part of its annual audit process it identifies the demographics of workers in its own manufacturing sites and that it has been conducting additional assessments with suppliers to identify if they employ Uyghur people. 
It does not disclose how it is addressing risks of alleged Uyghur forced labor across its supply chain tiers, including in cotton sourcing.
[Mark &amp; Spencer states that it "does not source from Youngor Textile Holdings Co. Ltd., nor the Youngor’s Xinjiang company as claimed."] </t>
    </r>
  </si>
  <si>
    <r>
      <t xml:space="preserve">(2) </t>
    </r>
    <r>
      <rPr>
        <u/>
        <sz val="11"/>
        <rFont val="Calibri"/>
        <family val="2"/>
        <scheme val="minor"/>
      </rPr>
      <t>Wage retention</t>
    </r>
    <r>
      <rPr>
        <sz val="11"/>
        <rFont val="Calibri"/>
        <family val="2"/>
        <scheme val="minor"/>
      </rPr>
      <t xml:space="preserve">: The company discloses it has found 16 cases of wage retention in its supply chains and "successfully worked with suppliers to remediate 10 cases" (and "disengaged with 6 factories"). It describes  that its audits found wage retention concerning 4,000 workers in a factory in Bangladesh. An initial unannounced follow up visits showed that "most of the </t>
    </r>
    <r>
      <rPr>
        <b/>
        <sz val="11"/>
        <rFont val="Calibri"/>
        <family val="2"/>
        <scheme val="minor"/>
      </rPr>
      <t xml:space="preserve">workers’ wages had been repaid </t>
    </r>
    <r>
      <rPr>
        <sz val="11"/>
        <rFont val="Calibri"/>
        <family val="2"/>
        <scheme val="minor"/>
      </rPr>
      <t xml:space="preserve">but wages for 100 workers were still outstanding." A further unannounced follow up audit consisting of document reviews and worker interviews showed that the "the issue of wage retention had been resolved."
</t>
    </r>
    <r>
      <rPr>
        <u/>
        <sz val="11"/>
        <rFont val="Calibri"/>
        <family val="2"/>
        <scheme val="minor"/>
      </rPr>
      <t>Child labor:</t>
    </r>
    <r>
      <rPr>
        <sz val="11"/>
        <rFont val="Calibri"/>
        <family val="2"/>
        <scheme val="minor"/>
      </rPr>
      <t xml:space="preserve"> The company discusses a call of child labor in China. Next sent its NGO partner, LSN, to confirm that that two </t>
    </r>
    <r>
      <rPr>
        <b/>
        <sz val="11"/>
        <rFont val="Calibri"/>
        <family val="2"/>
        <scheme val="minor"/>
      </rPr>
      <t xml:space="preserve">children in question "had returned to school and were receiving monthly wage compensation </t>
    </r>
    <r>
      <rPr>
        <sz val="11"/>
        <rFont val="Calibri"/>
        <family val="2"/>
        <scheme val="minor"/>
      </rPr>
      <t xml:space="preserve">in accordance with our Child Labour Remediation Plan.  This will be paid until they reach legal working age (16 years in China)."
(3) Not disclosed. </t>
    </r>
    <r>
      <rPr>
        <b/>
        <sz val="11"/>
        <rFont val="Calibri"/>
        <family val="2"/>
        <scheme val="minor"/>
      </rPr>
      <t xml:space="preserve">Engagement (e.g., with groups representing impacted rightsholders - also see 1.5) / Timebound targets and regular reporting / Remedy: </t>
    </r>
    <r>
      <rPr>
        <sz val="11"/>
        <rFont val="Calibri"/>
        <family val="2"/>
        <scheme val="minor"/>
      </rPr>
      <t>Not disclosed.</t>
    </r>
    <r>
      <rPr>
        <b/>
        <sz val="11"/>
        <rFont val="Calibri"/>
        <family val="2"/>
        <scheme val="minor"/>
      </rPr>
      <t xml:space="preserve">
Traceability and supply chain transparency (also see 2.1): 
</t>
    </r>
    <r>
      <rPr>
        <sz val="11"/>
        <rFont val="Calibri"/>
        <family val="2"/>
        <scheme val="minor"/>
      </rPr>
      <t xml:space="preserve">Next discloses a full list of the names and addresses of its first-tier suppliers. It reports that through an online system, its suppliers provide visibility "of their extended Tier 2 supply chain such as component and packaging suppliers." The company also undertakes undertaking pilots audits of tier 3 suppliers of "fabrics, yarns and other materials." It further notes that it is " now focusing on understanding our Tier 4 &amp; 5 suppliers." </t>
    </r>
    <r>
      <rPr>
        <b/>
        <sz val="11"/>
        <rFont val="Calibri"/>
        <family val="2"/>
        <scheme val="minor"/>
      </rPr>
      <t xml:space="preserve">
Steps taken:
</t>
    </r>
    <r>
      <rPr>
        <sz val="11"/>
        <rFont val="Calibri"/>
        <family val="2"/>
        <scheme val="minor"/>
      </rPr>
      <t>* The company notes that its "suppliers are contractually required to declare to NEXT all Tier 1 and 2 sites where NEXT branded products or components will be manufactured to ensure the facility is audited and meets [its] requirements as unauthorised subcontracting is a major non-compliance indicator." 
* The company notes that in 2019 it sourced 34% of its cotton from the Better Cotton Initiative (an ISEAL full member, which requires farms to adhere to a set of Principles and Standards including the promotion of decent work according to the ILO core conventions.”) 
The company does not disclose any steps of how it addresses the risks of alleged Uyghur forced labor is not used across its supply chains, such as in factories in other regions of China, nor how it addresses risks at raw material level, such as cotton/yarn, cashmere, or wool.</t>
    </r>
  </si>
  <si>
    <t>A(2) Not disclosed.
C(1) Not disclosed. In a message to its suppliers dated November 2020, the company notes that it "prohibits the manufacture of any product or the use of any raw material from [Xinjiang]" but does not outline how it ensures suppliers adhere to this message, nor how risks of alleged forced Uyghur labor outside of Xinjiang are addressed.</t>
  </si>
  <si>
    <t>C(1) *ABC (4 November 2019), "Japanese brands Muji and Uniqlo flaunt 'Xinjiang Cotton' despite Uyghur human rights concerns", https://www.abc.net.au/news/2019-11-01/muji-uniqlo-flaunt-xinjiang-cotton-despite-uyghur-human-rights/11645612.
*Muji (24 February 2021), "Ryohin Keikaku Group Modern Slavery Statement," https://ryohin-keikaku.jp/sustainability/supply-chain/code-of-conduct/pdf/mss_2020_en.pdf, p. 5. 
*Muji, "2021 Additional Disclosure," https://knowthechain.org/wp-content/uploads/2021-02-KTC-AF-Benchmark-Research_Subset_Ryohin-Keikaku.xlsx. Accessed 15 March 2021. 
*Muji (14 April 2021), "About Muji's cotton and supply chain," https://ryohin-keikaku.jp/eng/news/2021_0414_e.html. Accessed 24 May 2021.</t>
  </si>
  <si>
    <t>A(2) Not disclosed. 
C(1) Not disclosed. ABC reports that a Muji pokesperson stated: "Although we do not directly do business with Huafu, we have confirmed — based on the organic cotton certificate — that Muji products have used Huafu yarn produced in areas other than Xinjiang." It states that all of its cotton is certified by a third-party organic cotton certification which "ensures the compliance with labor conditions stipulated by the International Labour Organization (ILO)" but does not disclose details of the certification.
Muji appears to be commenting on the alleged situation of Uyghur workers in Xinjiang where it states that "regarding the regions reported by media/NGOs as having a high level of risk in modern slavery, RK Group has conducted enhanced due diligence not only against primary suppliers but against the producers of raw materials," as it cross-references Xinjiang in its additional disclosure. It states that it commissioned an audit but found "no significant problem identified except for those issues that can be corrected by farms or ginning factories taking actions on their own to make improvements." The company also reports that through audits, it has "not identified any material violations of laws &amp; regulations or our Code of Conduct." It states that "going forward" it will engage with suppliers more to improve working conditions and implement due diligence measures. 
However, it does not disclose engaging with groups representing affected parties, nor details on how it addresses risks across supply chain tiers.</t>
  </si>
  <si>
    <r>
      <t xml:space="preserve">A(2) Not disclosed.
C(1) Not disclosed. </t>
    </r>
    <r>
      <rPr>
        <b/>
        <sz val="11"/>
        <rFont val="Calibri"/>
        <family val="2"/>
        <scheme val="minor"/>
      </rPr>
      <t>Engagement (e.g., with groups representing impacted rightsholders - also see 1.5) / Timebound targets and regular reporting / Remedy</t>
    </r>
    <r>
      <rPr>
        <sz val="11"/>
        <rFont val="Calibri"/>
        <family val="2"/>
        <scheme val="minor"/>
      </rPr>
      <t xml:space="preserve">: Not disclosed.
</t>
    </r>
    <r>
      <rPr>
        <b/>
        <sz val="11"/>
        <rFont val="Calibri"/>
        <family val="2"/>
        <scheme val="minor"/>
      </rPr>
      <t xml:space="preserve">Traceability and supply chain transparency (also see 2.1): </t>
    </r>
    <r>
      <rPr>
        <sz val="11"/>
        <rFont val="Calibri"/>
        <family val="2"/>
        <scheme val="minor"/>
      </rPr>
      <t xml:space="preserve">The company states that it "does not knowingly carry products originating from Xinjiang Uighur Autonomous Region (XUAR)." It does not disclose its sourcing countries for manufacturing  or raw materials suppliers.
</t>
    </r>
    <r>
      <rPr>
        <b/>
        <sz val="11"/>
        <rFont val="Calibri"/>
        <family val="2"/>
        <scheme val="minor"/>
      </rPr>
      <t xml:space="preserve">Steps taken: </t>
    </r>
    <r>
      <rPr>
        <sz val="11"/>
        <rFont val="Calibri"/>
        <family val="2"/>
        <scheme val="minor"/>
      </rPr>
      <t xml:space="preserve">
The company's supplier code has a section on sourcing from Xinjiang which states:
"URBN [Urban Outfitters] does not knowingly carry products originating from Xinjiang Uighur Autonomous Region (XUAR). URBN does not knowingly source any private label or own-brand products from XUAR and continues to take measures to ensure that cotton in URBN's products is not sourced from XUAR. [No further details are disclosed.] Vendors cannot supply goods made in XUAR or made from materials produced in XUAR. Vendors are expected to take reasonable precautions to ensure that their supply chain does not include any cotton from entities that have been sanctioned by the U.S. government.
Failure to strictly abide by URBN's policies may lead to termination of the business relationship with URBN." 
Beyond policies, the company does not disclose evidence of implementation of how it addresses the risk of alleged Uyghur forced labor across its supply chains, such as at factories in China via the government transfer program nor how it addresses risks at raw material level, such as cotton/yarn or wool. </t>
    </r>
  </si>
  <si>
    <t xml:space="preserve">A(2) Not disclosed.
C(1) Not disclosed. 
Engagement: Not disclosed. Amazon discloses that it "actively[s] collaborate with industry partners, subject matter experts, governments and other relevant stakeholders to further enhance our due diligence efforts in line with ASPI recommendations." It further states that it is "working closely with industry associations such as the Responsible Business Alliance and the National Retail Federation to explore all potential approaches to responsibly address this situation and support both of their recent statement." It does not provide further detail, nor information on whether it engaged rightsholder groups:
Targets: Not disclosed.
Remedy: Not disclosed.
Traceability: It discloses a supplier map, but no details on lower tier suppliers, nor sourcing countries and regions of raw material suppliers.
Steps taken:
* Direct sourcing from Xinjiang: The company states that it undertook an investigation that concluded that it did not source from 3 of the 4 entities alleged by ASPI and that ASPI updated its report accordingly and that it stopped sourcing from the fourth entity (based outside of Xinjiang) in July 2020. 
* It does not disclose disclose how it addresses risks of alleged Uyghur forced labor in relation to government transfers in China, as well as in lower tiers of its supply chains, including raw materials.
</t>
  </si>
  <si>
    <t xml:space="preserve">A(2) Burberry discloses that through audits in FY2019/20 it identified instances at 11 facilities where workers paid recruitment-related fees "specifically for pre-employment health checks." It reports that it worked with the facility management teams to ensure workers were repaid. [See also 4.2.]
It does not disclose another example of remedy outcomes for supply chain workers. 
C(1) Not disclosed. Burberry states "We do not work with any suppliers in Xinjiang or source any raw materials from the region." The company does not disclose evidence of implementation of the steps it is taking to address and prevent the use of alleged Uyghur forced labor across its supply chains. </t>
  </si>
  <si>
    <t xml:space="preserve">A(2) Not disclosed. 
C(1) Not disclosed. Carter's states that its "products are not manufactured in Xinjiang and we have taken steps to ensure that our products do not include materials produced by entities that may use forced labor." However, it does not disclose any further information on how it prevents and addresses the risks of alleged Uyghur forced labor across its supply chains and does not disclose engagement with expert stakeholder groups such as exiled Uyghur groups or the Coalition to End Uyghur Forced Labor. </t>
  </si>
  <si>
    <r>
      <t xml:space="preserve">A(2) Fast retailing discloses four examples of grievances received (e.g., from workers or worker organizations) at suppliers in China, Myanmar and Cambodia, and discloses remediation measures. 
* Example 1: It states that it worked with a supplier in Myanmar who had dismissed worker representatives after going on strike. It states that it worked to re-establish a dialogue with the trade union to "build resolutions" including the </t>
    </r>
    <r>
      <rPr>
        <b/>
        <sz val="11"/>
        <rFont val="Calibri"/>
        <family val="2"/>
        <scheme val="minor"/>
      </rPr>
      <t xml:space="preserve">reinstatement of dismissed workers and the payment of allowances </t>
    </r>
    <r>
      <rPr>
        <sz val="11"/>
        <rFont val="Calibri"/>
        <family val="2"/>
        <scheme val="minor"/>
      </rPr>
      <t xml:space="preserve">and states that the factory management was enrolled in a social dialogue program.
* Example 2: Fast Retailing states that in 2020 a worker contacted it with a query in relation to wages and social insurance deductions. It states that it asked the supplier to confirm the payment to the worker, and that the </t>
    </r>
    <r>
      <rPr>
        <b/>
        <sz val="11"/>
        <rFont val="Calibri"/>
        <family val="2"/>
        <scheme val="minor"/>
      </rPr>
      <t>supplier admitted an error in calculation and paid the difference to the worker</t>
    </r>
    <r>
      <rPr>
        <sz val="11"/>
        <rFont val="Calibri"/>
        <family val="2"/>
        <scheme val="minor"/>
      </rPr>
      <t>. It states that it</t>
    </r>
    <r>
      <rPr>
        <b/>
        <sz val="11"/>
        <rFont val="Calibri"/>
        <family val="2"/>
        <scheme val="minor"/>
      </rPr>
      <t xml:space="preserve"> confirmed with the worker that the payment was complete</t>
    </r>
    <r>
      <rPr>
        <sz val="11"/>
        <rFont val="Calibri"/>
        <family val="2"/>
        <scheme val="minor"/>
      </rPr>
      <t xml:space="preserve"> and requested the factory to strengthen its verification processes. 
C(1) Not disclosed. Fast Retailing states that “no Uniqlo product is manufactured in the Xinjiang region” and that no Uniqlo supplier subcontracts to a fabric or spinning mill in the region. However, it does how this is achieved, or how it works with relevant groups to prevent and remediate alleged Uyghur forced labor across supply chain tiers, nor does it disclose how it addresses risks at raw material level, such as through cotton sourcing from the region.
[It states that going forward, it aims to strengthen its due diligence and traceability measures in its supply chain</t>
    </r>
    <r>
      <rPr>
        <b/>
        <sz val="11"/>
        <rFont val="Calibri"/>
        <family val="2"/>
        <scheme val="minor"/>
      </rPr>
      <t xml:space="preserve"> generally</t>
    </r>
    <r>
      <rPr>
        <sz val="11"/>
        <rFont val="Calibri"/>
        <family val="2"/>
        <scheme val="minor"/>
      </rPr>
      <t xml:space="preserve"> and that it will map out its second-tier suppliers – “material factories and other upstream processes…” It also states that it has a target to source 100% “sustainable cotton” by 2025. It states that it confirms that it does not have a business relationship with Youngor Textile Holdings Co. Ltd and Qingdao Jifa Huajin Garment Co. Ltd.]</t>
    </r>
  </si>
  <si>
    <r>
      <t xml:space="preserve">A(2) The company discloses that it has found "a number of occasions" suppliers that have wrongly fired employees for "exercising their right to freedom of association" and have </t>
    </r>
    <r>
      <rPr>
        <b/>
        <sz val="11"/>
        <rFont val="Calibri"/>
        <family val="2"/>
        <scheme val="minor"/>
      </rPr>
      <t>required reinstatement of the employee "with backpay" in these cases.</t>
    </r>
    <r>
      <rPr>
        <sz val="11"/>
        <rFont val="Calibri"/>
        <family val="2"/>
        <scheme val="minor"/>
      </rPr>
      <t xml:space="preserve"> (The company further discloses that "as a result [of identifying these cases, it has] instituted direct training on freedom of association at a range of contractor facilities at risk.")
The company does not disclose a second example. 
C(1) Not disclosed. Hanesbrands states that in relation to alleged Uyghur forced labor, it is doing "extensive due diligence and training to ensure that [it is] fully compliant with US laws and restrictions on the use of Xinjiang cotton and other materials from Xinjiang and restrictions on engaging in business with XPCC." However, it does not disclose details of this process.  </t>
    </r>
  </si>
  <si>
    <t xml:space="preserve">A(2) Not disclosed. See 7.1.(4) While the company discloses an example of a supplier that had "applied a contract containing exceptions to the minimum wages." While the supplier "now applies the Italian collective bargaining agreement, with the statutory minimum wages," it is unclear whether supply chain workers were repaid outstanding wages.
C(1) Not disclosed. The company does not disclose the steps it is taking to address and prevent the use of alleged Uyghur forced labor across its supply chains.
Furthermore, the company discloses that it has a project sourcing cotton from two plantations in China's Xinjiang region. The company reports in its 2021 additional disclosure that it does not use cotton produced in its project in the region in its products. It states that this is a study to scale up organic farming. 
The company notes its goal of achieving 100% traceability in its supply chains by 2025. </t>
  </si>
  <si>
    <t>A(2) L Brands discloses two instances of discovering violations at supplier factories involving indicators of forced labor. 
Example 1: It states that it noted that in one factory in Thailand workers were required to have a gate pass, signed and approved by human resources or a supervisor prior to leaving the premises during lunch hours. It states that it worked with the supplier who committed to cease the practice, "revise the procedure and conduct meetings with workers about the policy change."
Example 2: It states that at another supplier in the Philippines, a factory required "signed approval to restrict workers’ movement and workers could not refuse overtime." It states that it engaged with the supplier and the supplier "immediately abandoned the practice on the day of the audit and made an announcement to workers about the policy change and that overtime would be on voluntary basis".
However, it does not disclose further examples with clear outcomes for workers (e.g., repayment of recruitment fees or unpaid wages) or, where are outcomes are limited to policy changes at the supplier, evidence that the revised policy has led to tangible changes for workers in practice.
C(1) Not disclosed. L Brands states that it requires suppliers to certify that they have "received, read and understand" its forced labor policy including on the prohibition of the use of cotton from Xinjiang. 
It states that in 2019 it "evaluated its factory database which confirmed that no production of [its] finished goods occurs in the XUAR." It states that this process revealed that it "obtained a de minimus amount of cotton yarn from one supplier who has ties to the XUAR" and that it ended the relationship with this supplier in 2020. It states that it utilized a mapping platform, Sourcemap to map the first to third tiers of its "core supply chain" and that it did not identify sub-tier suppliers in the region, linked to the region, or related to the Xinjiang Production &amp; Construction Corps.
It states that it attends training to ensure that it stays updated on "emerging risks regarding reports of forced labor in and connected to, the Xinjiang Uyghur Autonomous Region…"
However, the company does not disclose as how it works with relevant groups to prevent and remediate alleged Uyghur forced labor, such as exiled Uyghur groups or the Coalition to End Uyghur Forced Labor, or addressing risks at raw material level across commodities.</t>
  </si>
  <si>
    <t xml:space="preserve">A(2) The company discloses that in 2019, it found two Taiwanese suppliers had not repaid airfare costs to workers, contrary to labor contracts. It states that it partnered with another brand to ensure that the migrant workers were reimbursed. [See also 4.2]
Lululemon states that during 2018 and 2019 an industrial dispute led to the dismissal of 4 workers in the Americas. It states that with other buying brands in the facility, it engaged with the local union and one of the individuals dismissed was re-hired as a result. See also 5.2. 
C(1) Not disclosed. While the company discloses some information on tracing of its cotton supply chains, and states it does not have tier 1 or 2 production in Xinjiang.
Lululemon states that it follows the advice of the Fair Labor Association on sourcing from Xinjiang. It states that it has prioritized addressing forced labor in cotton supply chains. 
The company states that it does not have any tier 1 or 2 production in Xinjiang. It states that it has "provided specific forced labor training to 100% of our suppliers globally, completed in April 2020."
It notes that most of its raw materials are synthetic and that natural raw material inputs comprise less than 15% of its raw materials, and consist of cotton, regenerated cellulose, wool, and natural rubber. It further notes that the t the majority of its cotton is sourced from outside of Asia. It reports that it has "carried out additional due diligence research" for suppliers in its upstream cotton supply chain in China, but provides no further detail. 
It states it redirects production to alternative sources where there are concerns, citing an example whereby it did not engage in an innovation program due to concerns related to lack of traceability of raw materials, but provides no further detail. 
However, it does not it disclose engagement with rightsholder groups or their representatives to prevent and remediate alleged risks of Uyghur forced labor, or timebound targets in relation to the tracing/sourcing of cotton. 
</t>
  </si>
  <si>
    <t>A(2) Not disclosed. As a participating supplier of the Fair Labor Association (FLA), the company uses audits and audit follow-up provided by the FLA. The resulting publicly available “Workplace Monitoring Reports” provide evidence of outcomes of these remediation efforts. However, this process includes the company's own operations only. 
C(1) Not disclosed. The company does not disclose the steps it is taking to address and prevent the use of alleged Uyghur forced labor across its supply chains.</t>
  </si>
  <si>
    <r>
      <t>A(2) In its 2020 modern slavery statement, the company states that at one supplier in Turkey it ensured that women who were pregnant or breastfeeding would receive equal pay, as their pay was reduced in line with Turkish national law which was based on a reduction of hours. It states "resulted in women receiving the same amount of pay as they would have been had they not been pregnant or breastfeeding."
In its 2017 modern slavery statement, Primark discloses a case in which it discovered that a supplier had breached its Code of Conduct. Two workers recruited from Romania reported that deductions were made from their salary for recruitment fees, transportation and accommodation. Primark states that it investigated the claims with the supplier and the labor provider. The labor provider had sub-contracted to a third party, who had further sub-contracted to a third party in Romania. The company states that its team worked with the supplier and the sub-contractors to address the issue of poor due diligence, and</t>
    </r>
    <r>
      <rPr>
        <b/>
        <sz val="11"/>
        <rFont val="Calibri"/>
        <family val="2"/>
        <scheme val="minor"/>
      </rPr>
      <t xml:space="preserve"> full compensation was paid to the workers </t>
    </r>
    <r>
      <rPr>
        <sz val="11"/>
        <rFont val="Calibri"/>
        <family val="2"/>
        <scheme val="minor"/>
      </rPr>
      <t xml:space="preserve">involved. An agency labor process and policy was also implemented in the supplier's supply chain. 
In addition, it reports in its 2018 additional disclosure that it was informed in 2017 by trade unions that three union members had been dismissed several years prior. It states that it worked with other retailers, trade unions, NGOs, ILO Better Work, and suppliers to successfully </t>
    </r>
    <r>
      <rPr>
        <b/>
        <sz val="11"/>
        <rFont val="Calibri"/>
        <family val="2"/>
        <scheme val="minor"/>
      </rPr>
      <t>reinstate the three workers.</t>
    </r>
    <r>
      <rPr>
        <sz val="11"/>
        <rFont val="Calibri"/>
        <family val="2"/>
        <scheme val="minor"/>
      </rPr>
      <t xml:space="preserve"> 
C(1) Not disclosed.
Engagement: Primark reports that on the issue of Uyghur forced labor in XUAR, it has engaged with the UK and US governments, the </t>
    </r>
    <r>
      <rPr>
        <b/>
        <sz val="11"/>
        <rFont val="Calibri"/>
        <family val="2"/>
        <scheme val="minor"/>
      </rPr>
      <t>Coalition to End Forced Labour in the Uighur Region</t>
    </r>
    <r>
      <rPr>
        <sz val="11"/>
        <rFont val="Calibri"/>
        <family val="2"/>
        <scheme val="minor"/>
      </rPr>
      <t xml:space="preserve">, ETI, and the American Apparel and Footwear Federation. It states it has sought to understand the issue better and establish a response. 
Targets: Not disclosed. 
Remediation: Not disclosed.
Traceability and supply chain transparency: The company states in its 2020 modern slavery statement that it has "banned all sourcing and production from all levels of the supply chain" from the Xinjiang Uyghur Autonomous Region. Further detail is not provided as to how the company verifies that its products are not produced in the region. 
No further detail is provided on the steps the company has taken to address alleged Uyghur forced labor risks across its supply chain tiers and raw materials (e.g., in relation to wool or viscose sourcing). </t>
    </r>
  </si>
  <si>
    <r>
      <t xml:space="preserve">A(2) Example 1: The company discloses an example of a remedy outcome which involved a worker who complained of forced overtime during an interview. "Auditors investigated, found evidence, and used the evidence instead of worker complaint and we rectified the problem by removing the mandatory overtime requirement.  We subsequently followed up to verify the change was made and is in effect." [country/type of supplier unclear]
Example 2: A second example involves workers that during an audit complained of forced labor due to permission slips to use restroom with inadequate daily limitations per factory section. It states "permission and limitations were removed and verified effective."  [country/type of supplier unclear]
However, it does not disclose further examples with clear outcomes for workers (e.g., repayment of recruitment fees or unpaid wages) or, where are outcomes are limited to policy changes at the supplier, evidence that the revised policy has led to tangible changes for workers in practice.
[It discloses an example of working with a supplier in Taiwan to ensure that they did not charge recruitment fees in violation of its policy and another example of a worker's contract not being compliant with its standards prohibiting forced labor. It states that in the second case that it "did not allow the factory to proceed with production until the issue was corrected and verified."]
C(1) </t>
    </r>
    <r>
      <rPr>
        <b/>
        <sz val="11"/>
        <rFont val="Calibri"/>
        <family val="2"/>
        <scheme val="minor"/>
      </rPr>
      <t>Engagement (e.g., with groups representing impacted rightsholders - also see 1.5):</t>
    </r>
    <r>
      <rPr>
        <sz val="11"/>
        <rFont val="Calibri"/>
        <family val="2"/>
        <scheme val="minor"/>
      </rPr>
      <t xml:space="preserve"> It states that it "the stance and actions expressed in the Joint Statements issued by our industry associations, including the American Apparel &amp; Footwear Association, Retail Industry Leaders Association, National Retail Federation and U.S. Fashion Industry Association..." However it does not disclose how it works with relevant groups to prevent and remediate alleged risks of Uyghur forced labor, such as exiled Uyghur groups or the Coalition to End Uyghur Forced Labor.
Targets: None.
Remedy: None.
</t>
    </r>
    <r>
      <rPr>
        <b/>
        <sz val="11"/>
        <rFont val="Calibri"/>
        <family val="2"/>
        <scheme val="minor"/>
      </rPr>
      <t xml:space="preserve">Traceability and supply chain transparency (also see 2.1): </t>
    </r>
    <r>
      <rPr>
        <sz val="11"/>
        <rFont val="Calibri"/>
        <family val="2"/>
        <scheme val="minor"/>
      </rPr>
      <t xml:space="preserve">Ralph Lauren states that it "does not source any yarn, textiles or products from Xinjiang. Our suppliers are prohibited from using any cotton grown in the Xinjiang region and we are working with our partners and other brands to identify an effective solution for raw material traceability and verification at the fiber level to ensure that the materials we use in our products are responsibly sourced. As part of our long-term, global supply chain strategy, we continue to diversify our sourcing locations" It does not disclose further details nor on traceability of other raw materials. It does not disclose a supplier list nor sourcing countries of raw materials.
</t>
    </r>
    <r>
      <rPr>
        <b/>
        <sz val="11"/>
        <rFont val="Calibri"/>
        <family val="2"/>
        <scheme val="minor"/>
      </rPr>
      <t xml:space="preserve">Steps taken (also see 3.1):
</t>
    </r>
    <r>
      <rPr>
        <sz val="11"/>
        <rFont val="Calibri"/>
        <family val="2"/>
        <scheme val="minor"/>
      </rPr>
      <t>In July 2020, the company published a statement on Xinjiang, in which it states that "beyond increased due diligence, unannounced audits and close monitoring of our suppliers, we are committed to working with our industry to advocate for a successful, sustainable solution to eradicate forced labor and other human rights violations from global supply chains."
It does not disclose evidence of how it ensures that alleged forced Uyghur labor sent via the government transfer program is not used in its supply chains, nor details of steps taken across different tiers of its supply chains, or remediation of workers.
[The company states that it does not source goods or products produced or manufactured in Xinjiang. The company previously disclosed that it will cease using yarn (or fabrics) from Xinjiang within the next 12 months.]</t>
    </r>
  </si>
  <si>
    <t xml:space="preserve">A(2) Not disclosed.
C(1) Not disclosed. The company discloses a "Statement of Skechers USA, Inc. on Uyghurs" outlining its response to the report of the Australian Strategic Policy Institute: It notes that while it sources from a supplier named in the ASPI report, both its previous and subsequent audits in 2020 "revealed any indications of the use of forced labor, either of Uyghurs or any other ethnic or religious group, nor did the audits raise any other concerns about general labor conditions." It notes the same applies to other factories.
[The company previously stated that none of its factories are sourcing cotton or other raw materials from Xinjiang, however it does not appear to disclose this anymore.] It states that "[i]f it were to encounter any violations, the factories are required to implement a Corrective Action Plan, and are audited again to ensure compliance." It states that if a factory were to use forced Uyghur labor it would "cease all activity with the supplier." 
However, it does not disclose details on how it is addressing risks of alleged forced Uyghur labor across raw materials, engaging with stakeholder groups representing the victims, or information on its traceability processes. </t>
  </si>
  <si>
    <r>
      <t>A(2) Not disclosed. [See 4.2(2) and 7.2 B(3) for examples which have already been credited under two other indicators.]
C(1)</t>
    </r>
    <r>
      <rPr>
        <b/>
        <sz val="11"/>
        <rFont val="Calibri"/>
        <family val="2"/>
        <scheme val="minor"/>
      </rPr>
      <t xml:space="preserve"> </t>
    </r>
    <r>
      <rPr>
        <sz val="11"/>
        <rFont val="Calibri"/>
        <family val="2"/>
        <scheme val="minor"/>
      </rPr>
      <t>Not disclosed.</t>
    </r>
    <r>
      <rPr>
        <b/>
        <sz val="11"/>
        <rFont val="Calibri"/>
        <family val="2"/>
        <scheme val="minor"/>
      </rPr>
      <t xml:space="preserve">
Engagement (e.g., with groups representing impacted rightsholders - see 1.5) / Timebound targets and regular reporting / Remedy: 
</t>
    </r>
    <r>
      <rPr>
        <sz val="11"/>
        <rFont val="Calibri"/>
        <family val="2"/>
        <scheme val="minor"/>
      </rPr>
      <t>Engagement:</t>
    </r>
    <r>
      <rPr>
        <b/>
        <sz val="11"/>
        <rFont val="Calibri"/>
        <family val="2"/>
        <scheme val="minor"/>
      </rPr>
      <t xml:space="preserve"> </t>
    </r>
    <r>
      <rPr>
        <sz val="11"/>
        <rFont val="Calibri"/>
        <family val="2"/>
        <scheme val="minor"/>
      </rPr>
      <t>Not disclosed.</t>
    </r>
    <r>
      <rPr>
        <b/>
        <sz val="11"/>
        <rFont val="Calibri"/>
        <family val="2"/>
        <scheme val="minor"/>
      </rPr>
      <t xml:space="preserve"> </t>
    </r>
    <r>
      <rPr>
        <sz val="11"/>
        <rFont val="Calibri"/>
        <family val="2"/>
        <scheme val="minor"/>
      </rPr>
      <t xml:space="preserve">In relation to Xinjiang, it states that it is working with the FLA and collaborating with the American Apparel and Footwear Association to “to identify sustainable solutions to the challenges common in [the] industry,” but provides no further detail. It does not disclose engagement with exiled Uyghur organizations or the Coalition to End Uyghur Forced Labor, nor time-bound targets or remediation.
Targets: Not disclosed.
Remedy: Not disclosed.
</t>
    </r>
    <r>
      <rPr>
        <b/>
        <sz val="11"/>
        <rFont val="Calibri"/>
        <family val="2"/>
        <scheme val="minor"/>
      </rPr>
      <t xml:space="preserve">Traceability and supply chain transparency (also see 2.1):
</t>
    </r>
    <r>
      <rPr>
        <sz val="11"/>
        <rFont val="Calibri"/>
        <family val="2"/>
        <scheme val="minor"/>
      </rPr>
      <t>Under Armour discloses a list of its first-tier suppliers accounting for over 90% of its business. It states that it “does not knowingly source any finished goods from XUAR." However, it does not disclose full transparency on its first tier, nor sourcing countries of lower tier suppliers and suppliers of raw materials such as cotton or yarn. (see 2.1)</t>
    </r>
    <r>
      <rPr>
        <b/>
        <sz val="11"/>
        <rFont val="Calibri"/>
        <family val="2"/>
        <scheme val="minor"/>
      </rPr>
      <t xml:space="preserve">
Steps taken (also see 3.1):</t>
    </r>
    <r>
      <rPr>
        <sz val="11"/>
        <rFont val="Calibri"/>
        <family val="2"/>
        <scheme val="minor"/>
      </rPr>
      <t xml:space="preserve">
* It states that it "require[s] all </t>
    </r>
    <r>
      <rPr>
        <u/>
        <sz val="11"/>
        <rFont val="Calibri"/>
        <family val="2"/>
        <scheme val="minor"/>
      </rPr>
      <t>tier one</t>
    </r>
    <r>
      <rPr>
        <sz val="11"/>
        <rFont val="Calibri"/>
        <family val="2"/>
        <scheme val="minor"/>
      </rPr>
      <t xml:space="preserve"> vendors to source materials and components only from approved suppliers.” It states that it does not have any approved suppliers in the Xinjiang region. 
* In relation to Xinjiang, it states that it is engaged in dialogue with suppliers throughout its supply chain (</t>
    </r>
    <r>
      <rPr>
        <u/>
        <sz val="11"/>
        <rFont val="Calibri"/>
        <family val="2"/>
        <scheme val="minor"/>
      </rPr>
      <t>including below the first-tier</t>
    </r>
    <r>
      <rPr>
        <sz val="11"/>
        <rFont val="Calibri"/>
        <family val="2"/>
        <scheme val="minor"/>
      </rPr>
      <t xml:space="preserve">) to ensure that they are informed of the reports that have emerged and understand their obligations, including relevant provisions of its supplier code. It further states that it is conducting due diligence with suppliers to assess their compliance, but does not provide further details.. 
* It also states that it has “implemented controls designed to guard against </t>
    </r>
    <r>
      <rPr>
        <u/>
        <sz val="11"/>
        <rFont val="Calibri"/>
        <family val="2"/>
        <scheme val="minor"/>
      </rPr>
      <t>cotton</t>
    </r>
    <r>
      <rPr>
        <sz val="11"/>
        <rFont val="Calibri"/>
        <family val="2"/>
        <scheme val="minor"/>
      </rPr>
      <t xml:space="preserve"> that originates in XUAR from being used to produce Under Armour branded merchandise anywhere in the world,” but does not disclose how it is achieving this.
It discloses taking steps across supply chain tiers, but does not disclose details, nor how it disengaged with potential direct or indirect suppliers producing in the region. It does not disclose steps to address alleged Uyghur forced labor through government transfers. </t>
    </r>
  </si>
  <si>
    <r>
      <t xml:space="preserve">A(2) </t>
    </r>
    <r>
      <rPr>
        <u/>
        <sz val="11"/>
        <rFont val="Calibri"/>
        <family val="2"/>
        <scheme val="minor"/>
      </rPr>
      <t>Example 1</t>
    </r>
    <r>
      <rPr>
        <sz val="11"/>
        <rFont val="Calibri"/>
        <family val="2"/>
        <scheme val="minor"/>
      </rPr>
      <t xml:space="preserve">: VF discloses that it conducted an assessment at a factory where it discovered that workers in the factory canteen were working under conditions of forced labor. It states that it brought the matter to the attention of the factory management, and the service provider for the canteen was terminated. HR staff from the factory were also fired. It states that </t>
    </r>
    <r>
      <rPr>
        <b/>
        <sz val="11"/>
        <rFont val="Calibri"/>
        <family val="2"/>
        <scheme val="minor"/>
      </rPr>
      <t>canteen staff were provided with back wages and "opportunities for proper employment."</t>
    </r>
    <r>
      <rPr>
        <sz val="11"/>
        <rFont val="Calibri"/>
        <family val="2"/>
        <scheme val="minor"/>
      </rPr>
      <t xml:space="preserve">  [country/type of supplier unclear]
</t>
    </r>
    <r>
      <rPr>
        <u/>
        <sz val="11"/>
        <rFont val="Calibri"/>
        <family val="2"/>
        <scheme val="minor"/>
      </rPr>
      <t>Example 2</t>
    </r>
    <r>
      <rPr>
        <sz val="11"/>
        <rFont val="Calibri"/>
        <family val="2"/>
        <scheme val="minor"/>
      </rPr>
      <t>: VF discloses an example of mass faintings in factories in Cambodia. It states that it partnered with Care International to improve the health, nutrition and financial literacy of workers and to help build the capacity of factory staff and management to provide improved services to workers. 
However, it does not disclose a second example with tangible outcomes for workers. 
[VF states that a supplier faced challenges in addressing and remediating grievances in a factory in El Salvador. It states that the supplier was assessed and that this included support from a third-party expert and trade union representatives. It states that the supplier developed new policies and training for employees but it does not disclose remedy outcomes for workers.
The company additionally discloses that in response to accusations that a factory was violating workers' right to freedom of association, it intervened to ensure that proper processes were put in place by factory management to ensure freedom of association. However, it does not disclose further details (e.g., country, type of supplier, how it achieved this, whether workers were involved in remediation, etc)]
C(1) Not disclosed. 
Engagement: Not disclosed. It references engageement with external stakeholders but does not refer to representatives of rightsholder groups.
Targets: None other than cotton sourcing.
Remedy: Not disclosed
Tracing: The company notes that "Our increased traceability diligence gives us visibility into Tier 3 and beyond including both the origination of raw materials and commodities" also see 2.1
Steps taken to address risks across supply chain tiers and sourcing countries: VF states that it does not source "source any products or materials from suppliers located in Xinjiang," but does not disclose details on how it ensures this. 
The company has taken down its "XUAR Public Statement." It also does not disclose detailed steps taken across supply chain tiers and raw materials as to how it addresses risks of alleged Uyghur forced labor.</t>
    </r>
  </si>
  <si>
    <t>Headline: Gender Based Violence in the H&amp;M Garment Supply Chain
Allegation regarding Coercion, physical and sexual violence, intimidation and threats, abusive working and living conditions, excessive overtime
Summary: A report by Asia Floor Wage Alliance, the Center for Alliance of Labor &amp; Human Rights, Global Labor Justice, Sedane Labour Resource Centre and SLD reports gender based violence in H&amp;M garment supply chains in Bangladesh, Cambodia, India, Indonesia, and Sri Lanka. The research included interviews with 331 workers employed in 32 named H&amp;M supplier factories. Allegations against specific suppliers include verbal and physical abuse associated with pressure to meet production targets, including slapping, beating, throwing heavy bundles of clothes and small sharp objects such as scissors, sexual violence and industrial discipline through physical and verbal abuse, coercion, threats and retaliation, forced overtime and excessive working hours of up to 50 or 60 hours per week. It reports workers suffering "sexual harassment, persistent and ongoing verbal harassment, retaliation for reporting sexual violence, and barriers to seeking relief, including management and state inaction in response to complaints." It also reports on the violent retaliation against women garment workers in Bangalore who had formed a union to demand safe drinking water, reliable transportation and living wages. 
Source: Asia Floor Wage Alliance &amp; ors. (1 May 2018), "Gender Based Violence in the H&amp;M Garment Supply Chain", https://www.globallaborjustice.org/wp-content/uploads/2018/05/GBV-HM-May-2018.pdf.</t>
  </si>
  <si>
    <r>
      <t>Headline: Gender Based Violence in the GAP Garment Supply Chain
Allegation regarding Coercion, Physical and sexual violence, intimidation and threats, abusive working and living conditions, excessive overtime
Summary: A report by Asia Floor Wage Alliance, the Center for Alliance of Labor &amp; Human Rights, Global Labor Justice, Sedane Labour Resource Centre and SLD reports gender based violence in Gap garment supply chains in Bangladesh, Cambodia, India, Indonesia, and Sri Lanka. The research included interviews with 238 workers employed in 23 named Gap supplier factories. Allegations against specific suppliers include intense pressure to complete production targets, often based on piece rates, enforced through threats of job loss and through actual verbal and physical abuse including slapping, throwing heavy bundles of clothes and sharp objects such as scissors at workers. It also documents workers being forced to work overtime, excessive working hours up to 50 or 60 hours per week, and being transferred between factories and buildings without the prior consent of workers. Women workers in Gap supply chains in Bangladesh, Cambodia, India, Indonesia, and Sri Lanka reportedly described "experiences of violence that inflict sexual harm and suffering; and forms of violence characteristic of industrial discipline practices, including physical violence, verbal abuse, coercion, threats and retaliation, and routine deprivations of liberty—including forced overtime." Workers in Sri Lanka and Cambodia reported sexual harassment by male co-workers. Workers from a Gap supplier in India reported that women are routinely fired during pregnancy and that permanent workers are forced to take leave without pay for the duration of their pregnancy.
Source: Asia Floor Wage Alliance &amp; ors. (1 May 2018), "Gender Based Violence in the GAP Garment Supply Chain", https://www.globallaborjustice.org/wp-content/uploads/2018/06/GBV-Gap-May-2018.pdf.</t>
    </r>
    <r>
      <rPr>
        <sz val="11"/>
        <color theme="5"/>
        <rFont val="Calibri"/>
        <family val="2"/>
        <scheme val="minor"/>
      </rPr>
      <t xml:space="preserve"> </t>
    </r>
  </si>
  <si>
    <t>Headline: Fashionista - New report uncovers labor abuses in Malaysian clothing factories — and shows how brands should respond
Allegation regarding retention of identity documents, debt bondage, deception
A Fashionista article reports about a Transparentem report, which implicates several brands, including Asics in sourcing from five Malaysian factories where workers had to pay recruitment fees ranging from $745 to $4,356. The articles notes that workers at the five factories reported being misled about how much they would be earning ("so much so that many came to regret taking the jobs in the first place.") Further, workers reportedly received deductions from their pay for broken machinery, made mistakes, or didn't achieve production targets. "Other problems include verbal abuse and the use of physical force (like kicking and punching) by managers and unsanitary or overcrowded living conditions." ["In one instance, 28 people were sharing a single toilet and living together in one room." Further, at four of the five factories, workers had their passports withheld.]
* Fashionista (25 June 2019), "New report uncovers labor abuses in Malaysian clothing factories — and shows how brands should respond," https://fashionista.com/2019/06/malaysian-garment-worker-labor-violations-transparentem.
[Also cited in: Apparel Resources (27 June 2019), "Transparentem takes the lid off on workers’ abuse in Malaysian garment factories," http://apparelresources.com/business-news/sustainability/transparentem-takes-lid-off-workers-abuse-malaysian-garment-factories/.]</t>
  </si>
  <si>
    <r>
      <t xml:space="preserve">Headline: Worker Rights Consortium Assessment re: Gender-Based Violence and Harassment at Nien Hsing Textile Co. Ltd. (Lesotho)
Allegation regarding Coercion, abuse of vulnerability, abusive working and living conditions, physical and sexual violence
</t>
    </r>
    <r>
      <rPr>
        <sz val="11"/>
        <rFont val="Calibri (Body)"/>
      </rPr>
      <t>Summary: A Workers Rights Consortium report states that gender-based violence and harassment and undermining of workers' associational rights were frequent occurrences at three garment factories in Lesotho, all owned by Taiwan based jeans supplier Nien Hsing Textile Co., Ltd. It states that sexual harassment and coercion of women workers by male workers</t>
    </r>
    <r>
      <rPr>
        <sz val="11"/>
        <rFont val="Calibri"/>
        <family val="2"/>
        <scheme val="minor"/>
      </rPr>
      <t xml:space="preserve"> affects many of the women workers at the factories. It reports that managers and supervisors</t>
    </r>
    <r>
      <rPr>
        <sz val="11"/>
        <rFont val="Calibri (Body)"/>
      </rPr>
      <t xml:space="preserve"> coerced women into sexual relationships to maintain or secure an employment contract or term of employment. Women also reported sexual harassment by both male workers and management and that management often failed to instigate disciplinary action against perpetrators, creating a culture of acceptance and fear. These violations were further enhanced by undermining workers' associational rights. It also reports that workers faced discrimination and retaliation for attempting to exercise such rights. It states that the brands implicated engaged with the supplier to remediate these issues.
</t>
    </r>
    <r>
      <rPr>
        <sz val="11"/>
        <rFont val="Calibri"/>
        <family val="2"/>
        <scheme val="minor"/>
      </rPr>
      <t xml:space="preserve">
The brands implicated in the report signed a binding agreement between the supplier, unions and women's rights organisations to tackle gender-based violence. 
*Workers Rights Consortium (15 August 2019), "Worker Rights Consortium Assessment re: Gender-Based Violence and Harassment at Nien Hsing Textile Co. Ltd. (Lesotho)", https://www.workersrights.org/wp-content/uploads/2019/08/WRC-Factory-Assessment-re-Nien-Hsing-08152019.pdf.
*Solidarity Centre (15 August 2019), "Pact Combats Gender Violence in Lesotho Factories", https://www.solidaritycenter.org/pact-combats-gender-violence-in-lesotho-factories/.</t>
    </r>
  </si>
  <si>
    <t>Headline: Workers making £88 Lululemon leggings claim they are beaten
Allegation regarding Coercion, physical and sexual violence, intimidation and threats, abusive working and living conditions
Summary: The Guardian reports that Lululemon is sourcing clothing from a supplier factory belonging to the Youngone Corporation at which Bangladeshi workers state that they are physically assaulted. Workers allege that those who break rules or leave earlier than permitted by management are verbally and physically abused and some workers report being required to work despite being in ill-health. Wages reportedly fall far short of living wage estimates and workers are reportedly forced to work overtime to reach targets, sometimes feeling "immense pressure not to leave their work stations." One female worker reported that she was slapped for leaving work early for being unwell. The same worker reported that female workers were called "prostitutes". She reported that, "a technician hit a label operator so hard on her chest" that she was lying in the back of the line for a number of hours but that management did not do anything about it. A male worker also reported that female workers were called "whore", "prostitute" and "slut" and stated that management beat male as well as female workers.
Source: The Guardian (14 October 2019), "Workers making £88 Lululemon leggings claim they are beaten",
https://www.theguardian.com/global-development/2019/oct/14/workers-making-lululemon-leggings-claim-they-are-beaten. Accessed 19 October 2020.</t>
  </si>
  <si>
    <t>Headline: Tesco, Mothercare and M&amp;S use factory paying workers 35p an hour
Allegation regarding Coercion, abuse of vulnerability, Intimidation and threats, excessive overtime
Summary: The Guardian reports that Marks &amp; Spencer source from a factory in Bangladesh belonging to Interstoff Apparels with whom it has been working for 13 years that pays the equivalent of 35p an hour to machinists sewing t-shirts sold to raise money for Comic Relief. It reports that the investigation revealed that workers who were predominantly female were subject to verbal abuse and harassment from management and working shifts of up to 16 hours. Workers reported being called "daughters of prostitutes" by managers where they did not meet "impossible" targets and they reported being forced to work even when they were ill. It states that Marks &amp; Spencer launched an investigation to look into the allegations.
Source: 
The Guardian (21 January 2019), "Tesco, Mothercare and M&amp;S use factory paying workers 35p an hour," https://www.theguardian.com/business/2019/jan/21/tesco-mothercare-marks-and-spencer-use-bangladesh-factory-spice-girls-tshirts.</t>
  </si>
  <si>
    <t>Headline: Workers held captive in Indian mills supplying Hugo Boss
Allegation regarding Coercion, Abuse of vulnerability, Restriction of movement, abusive working and living conditions, isolation (prohibition of/monitoring of mobile phones)
Summary: A Guardian investigation revealed the confinement of workers at factory premises belonging to Sulochana cotton mills and Sri Shanmugavel mills, both supplying to Primark. It undertook interviews with workers in Sri Shanmugavel which revealed that young women who both live and work at the factory are either not allowed mobile phones or, have their phone calls monitored by factory supervisors.
Source: The Guardian (4 January 2018), "Workers held captive in Indian mills supplying Hugo Boss", https://www.theguardian.com/global-development/2018/jan/04/workers-held-captive-indian-mills-supplying-hugo-boss. Accessed 9 October 2020.</t>
  </si>
  <si>
    <t xml:space="preserve">Headline: Indian factory workers supplying major brands allege routine exploitation
Allegation regarding Coercion, abusive working and living conditions, excessive overtime, intimidation and threats 
Summary: A BBC investigation reveals that women working at a supplier to Ralph Lauren "said that they had been forced to stay overnight to complete orders, sometimes requiring them to sleep on the factory floor." One woman stated, "[w]e're made to work continuously, often through the night, sleeping at 3am then waking up by 5am for another full day…" It reports that a number of women who spoke to the BBC "described a climate of fear." The women reported that mangers did not provide notice to workers to work additional hours and instead threatened that they would be fired if they were unable to work the additional hours. One women stated that the supervisor shouts at workers and that if they make an error in stitching, they are taken to a boss who will "start swearing and shouting," describing this as a "terrifying experience." Another woman states that she cannot feed her children at night because workers are asked to work so late. The BBC reports that all workers interviewed reported living in impoverished conditions and stated that they struggled to survive on their salaries.
The BBC reports that the factory supplying Ralph Lauren denied the workers' allegations
Source: BBC (17 November 2020), "Indian factory workers supplying major brands allege routine exploitation," https://www.bbc.co.uk/news/world-asia-54960346. Accessed 25 November 2020. </t>
  </si>
  <si>
    <t>Headline: Fashionista - New report uncovers labor abuses in Malaysian clothing factories — and shows how brands should respond
Allegation regarding retention of identity documents, debt bondage, deception
A Fashionista article reports about a Transparentem report, which implicates several brands, including Under Armour to sourcing from five Malaysian factories where workers had to pay recruitment fees ranging from $745 to $4,356. The articles notes that workers at the five factories reported being misled about how much they would be earning ("so much so that many came to regret taking the jobs in the first place.") Further, workers reportedly received deductions from their pay for broken machinery, made mistakes, or didn't achieve production targets. "Other problems include verbal abuse and the use of physical force (like kicking and punching) by managers and unsanitary or overcrowded living conditions." ["In one instance, 28 people were sharing a single toilet and living together in one room." Further, at four of the five factories, workers had their passports withheld.]
*Fashionista (25 June 2019), "New report uncovers labor abuses in Malaysian clothing factories — and shows how brands should respond," https://fashionista.com/2019/06/malaysian-garment-worker-labor-violations-transparentem.
[Also cited in: * Apparel Resources (27 June 2019), "Transparentem takes the lid off on workers’ abuse in Malaysian garment factories," http://apparelresources.com/business-news/sustainability/transparentem-takes-lid-off-workers-abuse-malaysian-garment-factories/.
*Outside (21 February 2020), "The Dark Secrets Lurking Inside Your Outdoor Gear," https://www.outsideonline.com/2405448/outdoor-gear-factory-abuse-labor-practices.]</t>
  </si>
  <si>
    <t>Headline: A Close Look at a Fashion Supply Chain is Not Pretty
Allegation regarding debt bondage / withholding of wages, deception, abusive working and living conditions, intimidation and threats
Summary: Over 18 months beginning in October 2018, Transparentem gathered evidence in Malaysia from about 40 of the migrant workers employed by TAL. Researchers found that many had paid substantial recruitment fees and related costs like visas and health checks in order to secure their jobs before they left their home countries.
At Imperial Garments, according to Transparentem, many workers said they were only being paid half of what they were promised (as they were not told that the TAL factory loans for the recruitment costs  would be deducted from their salaries in addition to fees they had already paid to agents). Transparentem also said it recorded accounts of deception, intimidation and unsafe living conditions from workers.
The New York Times contacted Walmart and others, as they are "known to be supplied by TAL’s Malaysian factories."
Source: The New York Times (28 July 2020), "A Close Look at a Fashion Supply Chain Is Not Pretty", https://www.nytimes.com/2020/07/28/style/malaysia-forced-labor-garment-workers.html.</t>
  </si>
  <si>
    <t>Headline: The Guardian - NGO's softly-softly tactics tackle labor abuses at Malaysia factories
Allegation regarding debt bondage, deception, withholding of wages, abusive working and living conditions
Summary:  A Guardian article provides details on a Transparentem report, stating that Wolverine "should discuss with [its supplier] Perindustrian how it could do more to support reimbursement". This is stated in the context of workers being charged recruitment fees. 
Headline: Fashionista - New report uncovers labor abuses in Malaysian clothing factories — and shows how brands should respond
A Fashionista article reports about a Transparentem report, which implicates several brands sourcing from Malaysia. Fashionista notes that the Transparentem report alleges that workers at all five Malaysian factories had to pay recruitment fees ranging from $745 to $4,356. The articles notes that workers at the five factories reported being misled about how much they would be earning ("so much so that many came to regret taking the jobs in the first place.") Further, workers reportedly received deductions from their pay for broken machinery, made mistakes, or didn't achieve production targets. "Other problems include verbal abuse and the use of physical force (like kicking and punching) by managers and unsanitary or overcrowded living conditions." ["In one instance, 28 people were sharing a single toilet and living together in one room." Further, at four of the five factories, workers had their passports withheld.]
Sources: * The Guardian (22 June 2019), "NGO's softly-softly tactics tackle labor abuses at Malaysia factories", https://www.theguardian.com/business/2019/jun/22/ngos-softly-softly-tactics-tackle-labor-abuses-at-malaysia-factories.
* Fashionista (25 June 2019), "New report uncovers labor abuses in Malaysian clothing factories — and shows how brands should respond," https://fashionista.com/2019/06/malaysian-garment-worker-labor-violations-transparentem.</t>
  </si>
  <si>
    <r>
      <t xml:space="preserve">Headline: Country Profile Bulgaria
Allegation regarding Coercion, intimidation and threats, withholding of wages, abusive working and living conditions
</t>
    </r>
    <r>
      <rPr>
        <sz val="11"/>
        <color theme="1"/>
        <rFont val="Calibri (Body)"/>
      </rPr>
      <t>Summary: Clean Clothes Campaign reports that after the supplier ended a collective bargaining process that was previously in place, "workers were pressed to sign new labour contracts"</t>
    </r>
    <r>
      <rPr>
        <sz val="11"/>
        <color theme="1"/>
        <rFont val="Calibri"/>
        <family val="2"/>
        <scheme val="minor"/>
      </rPr>
      <t xml:space="preserve">. It reports that </t>
    </r>
    <r>
      <rPr>
        <sz val="11"/>
        <color theme="1"/>
        <rFont val="Calibri (Body)"/>
      </rPr>
      <t xml:space="preserve">some workers were not permitted to enter the factory if they had not signed the new contract and states that workers who resisted doing so had their wages reduced. It reports that workers were also pressurised into signing the contract by their supervisors changing workers' assigned operations so that their performance and norm would fall. Workers were reportedly "constantly insulted, yelled at and dehumanized". Management were also reportedly intimidating union activists and trying to fire them. A rejection of sick leave was also reported, including management pressing local doctors to refuse to issue medical certificates. </t>
    </r>
    <r>
      <rPr>
        <u/>
        <sz val="11"/>
        <color theme="1"/>
        <rFont val="Calibri"/>
        <family val="2"/>
        <scheme val="minor"/>
      </rPr>
      <t xml:space="preserve">
</t>
    </r>
    <r>
      <rPr>
        <sz val="11"/>
        <color theme="1"/>
        <rFont val="Calibri"/>
        <family val="2"/>
        <scheme val="minor"/>
      </rPr>
      <t xml:space="preserve">Clean Clothes Campaign (21 November 2019), "Country Profile Bulgaria", https://cleanclothes.org/file-repository/2019_ccc-countryprofile-bulgaria_eng.pdf/view, pp. 9-10. 
</t>
    </r>
  </si>
  <si>
    <r>
      <t>Headline: A Close Look at a Fashion Supply Chain Is Not Pretty
Allegation regarding debt bondage / withholding of wages, deception, abusive working and living conditions, intimidation and threats
Summary: The New York Times reports on a multi-year investigation by Transparentem that uncovered allegations of potential forced labor among TAL Group's 2,600 migrant workers. The New York Times states that TAL's Malaysian factories are suppliers to Levi Strauss.
More specifically, findings include: 
*</t>
    </r>
    <r>
      <rPr>
        <u/>
        <sz val="11"/>
        <rFont val="Calibri"/>
        <family val="2"/>
        <scheme val="minor"/>
      </rPr>
      <t>Recruitment fees</t>
    </r>
    <r>
      <rPr>
        <sz val="11"/>
        <rFont val="Calibri"/>
        <family val="2"/>
        <scheme val="minor"/>
      </rPr>
      <t xml:space="preserve">: Migrant workers from Bangladesh paid recruitment agents an average of $2,450 to work in TAL factories in Malaysia. Once the workers arrived in Malaysia, they would pay a second set of fees, "which were effectively TAL's recruitment costs." Many workers reported that they were not aware these recruitment costs would be deducted from their paychecks.
</t>
    </r>
    <r>
      <rPr>
        <u/>
        <sz val="11"/>
        <rFont val="Calibri"/>
        <family val="2"/>
        <scheme val="minor"/>
      </rPr>
      <t>*Deception, intimidation, and unsafe living conditions</t>
    </r>
    <r>
      <rPr>
        <sz val="11"/>
        <rFont val="Calibri"/>
        <family val="2"/>
        <scheme val="minor"/>
      </rPr>
      <t xml:space="preserve">
Source: The New York Times (28 July 2020), "A Close Look at a Fashion Supply Chain Is Not Pretty", https://www.nytimes.com/2020/07/28/style/malaysia-forced-labor-garment-workers.html. Accessed 16 November 2020. </t>
    </r>
  </si>
  <si>
    <t>Headline: Gender Based Violence in the Walmart Garment Supply Chain
Allegation regarding Coercion, physical and sexual violence, intimidation and threats, abusive working and living conditions, excessive overtime
Summary: A report by Asia Floor Wage Alliance, the Center for Alliance of Labor &amp; Human Rights, Global Labor Justice, Sedane Labour Resource Centre and SLD reports gender based violence in the Walmart garment supply chains in Bangladesh, Cambodia, and Indonesia. The research included interviews with 250 workers employed in 60 named Walmart supplier factories. Allegations against specific suppliers include intense pressure to complete production targets, often based on piece rates, enforced through threats of job loss and through actual verbal and physical abuse including slapping, throwing heavy bundles of clothes and sharp objects such as scissors at workers. It also documents workers being forced to work overtime, working hours exceeding 50 hours per week, and being transferred between factories and buildings without the prior consent of workers. It reports that sexual harassment and abuse are common at supplier factories and reports on management retaliation where sexual advancements are refused.
Source: Asia Floor Wage Alliance &amp; ors. (1 May 2018), "Gender Based Violence in the Walmart Garment Supply Chain", https://www.globallaborjustice.org/wp-content/uploads/2018/06/GBV-Walmart-May-2018.pdf.</t>
  </si>
  <si>
    <t>Headline: Sourcing from Myanmar requires extraordinary due diligence. Here's why
Allegation regarding coercion (workers are required to work against their will/without pay), workers not being paid their wages in the context of overall poor working conditions (workers not paid for working on Sundays, Abuse of vulnerability, withholding of wages
Summary: JustStyle discusses a multi-year investigation of Transparentem, focused in child labor and audit deception at three garment factories in Yangon, allegedly supplying to seven companies, including Next and Primark (all allegedly source from one or more suppliers). The investigation included interviews with dozens of current and former workers from 2017-2019, analysis of shipping records, supplier lists, and clothing labels found in factories. The investigation found evidence of audit deception, isolated cases of child labor, and workers reporting to rely on excessive overtime or workplace loans "in order to survive".
Findings included
* contracts and payslips not understood by workers, some workers had not been given contracts
* child labor, hazardous labor in all three factories (insufficient protection from dust inhalation from down stuffing)
* wage and overtime: "Workers from each factory said managers sometimes required them to work against their will, or at two factories, without pay." At two factories workers said they were required to work on Sundays, without compensation.
* workplace loans and debt: "Workers at all factories said they borred money with interest from other employees, including supervisors and, at one factory, security guards," thus leaving them vulnerable to coercion
* audit deception (covering up of child labor, and evidence that factories told workers to lie) 
Source: JustStyle (1 September 2020), "Sourcing from Myanmar requires extraordinary due diligence. Here's why," https://www.just-style.com/analysis/sourcing-from-myanmar-requires-extraordinary-due-diligence-heres-why_id139386.aspx.</t>
  </si>
  <si>
    <t>Headline: Ethiopia is a North Star: Grim Conditions and Miserable Wages Guide Apparel Brands in their Race to the Bottom
Allegation regarding Coercion, Withholding of wages, Abusive working and living conditions, Excessive overtime
Summary: The Worker Rights Consortium states that managers at the supplier MAA have abused their power over issues such as granting promotions to coerce some women workers into providing sexual favors. It states that the supplier "subjects workers to draconian wage deductions, including penalties ranging from one to 10 days' pay, often for minor infractions, like arriving late or 'talking in the hallways'. Such inflated deductions are officially codified in the supplier's employee handbook. Additional measures are allegedly communicated verbally to workers, such as being deducted a day's wages for drinking water at their work station or for a production error. It also reports that workers can receive a "large punitive wage deduction" for requesting a day of leave, to which they have a legal right. It reports that managers regularly confiscate workers' mobile phones if caught using them during working hours and that they are not returned for two or three days, and that they sometimes cut workers' headphones in half if caught using them. Workers allege that the supplier requires them to work overtime as a mandatory aspect of their employment, reinforced through illegal wage deductions equaling two or three days work for workers who decline work beyond their assigned shifts. A certain amount of unpaid overtime is codified in the employee handbook which states that the first 20 minutes after a shift ends does not count as overtime, meaning that it stipulates that workers can perform unpaid labor of up to 8 hours per month. The Worker Rights Consortium gathered this information through comparing workers' detailed records of their working hours for a month with their official pay stubs. It states that workers performed up to 56 hours of overtime work per month which was neither recorded on workers' pay stubs nor included in workers' monthly wages. It states that workers sometimes were given late "makeup" payments which did not meet what workers were due. Workers reported that management harass pregnant workers by accusing them of abusing pregnancy benefits and generally workers reported that managers and supervisors addressed them with terms such as "stupid" and "trash" and with terms including "dumb", "deaf", and "worthless" and that managers yelled at workers if they request a day of leave or make complaints. Workers also reported restricted access to drinking water and restroom facilities. The industry certification WRAP certified the facility in question with the highest standard of platinum through November 2020.
Source: Worker Rights Consortium (31 December 2018), "Ethiopia is a North Star: Grim Conditions and Miserable Wages Guide Apparel Brands in their Race to the Bottom", https://www.workersrights.org/wp-content/uploads/2019/03/Ethiopia_isa_North_Star_FINAL.pdf.</t>
  </si>
  <si>
    <t>Headline: Workers held captive in Indian mills supplying Hugo Boss
Allegation regarding Cpercion, abuse of vulnerability, restriction of movement, abusive working and living conditions
Summary: An investigation following Hugo Boss' 2016 sustainability report (published in May 2017) which had raised concerns that young female workers were being held captive in garment factories and prevented from leaving factory premises of their own free will. The Guardian found that the same supplier, Best Corporation, also supplies Next. 
The supplier in question, Best Corporation, had been used by Next and still seems to be part of the company's supply chains, as the company denies that issues have been found during supplier audits (unclear from when this statement is).
Best Corporation reportedly acknowledged that it restricts workers' freedom of movement outside of the factory premises as it is in a rural location. 
Source: The Guardian (4 January 2018), "Workers held captive in Indian mills supplying Hugo Boss", https://www.theguardian.com/global-development/2018/jan/04/workers-held-captive-indian-mills-supplying-hugo-boss.</t>
  </si>
  <si>
    <t>Headline: Ethiopia is a North Star: Grim Conditions and Miserable Wages Guide Apparel Brands in their Race to the Bottom
Allegation regarding Intimidation and threats, withholding of wages, abusive working and living conditions
Summary: The Worker Rights Consortium reports that suppliers, Arvind Lifestyle Apparel and JP Textile Ethiopia Plc are suppliers of PVH and that both suppliers impose punitive wage deductions on workers for minor infractions. It states that JP Textile Ethiopia Plc. is responsible for the unpaid labor of workers. No workers at the factory received pay stubs detailing hours of pay and deductions from pay. Workers reported been required to frequently forego breaks. The supplier has an openly stated policy of not hiring pregnant women or women who state that they have a near-term intention of becoming pregnant. Some workers stated that managers "touch and inspect the stomachs of prospective employees for signs of pregnancy. Workers also reported being subjected to verbal abuse. It reports that   Arvind Lifestyle Apparel Manufacturing Plc., undermines workers' associational rights by having a clause in worker contracts that prevents them from communicating "to any person, firm, corporation, or other entity any information concerning matters affecting or relating to the business of Employer." Workers reported the confiscation of mobile phones by management for two or three days at a time. Workers reported being required to perform overtime work as a mandatory part of their employment and several workers reported not being paid for overtime.  Additionally, several cases of fainting reportedly occur every month, indicating poor working conditions at the supplier factory.
Source: Worker Rights Consortium (31 December 2018), "Ethiopia is a North Star: Grim Conditions and Miserable Wages Guide Apparel Brands in their Race to the Bottom", https://www.workersrights.org/wp-content/uploads/2019/03/Ethiopia_isa_North_Star_FINAL.pdf, pp. 27-29 and 23-24.</t>
  </si>
  <si>
    <r>
      <t>ASICS states that was sourcing from one of the five suppliers highlighted in the Transparentem report and that is creased sourcing from this suppliers at the end of 2020.
B1(2) Not disclosed.
B1(3) Asics discloses that together with "the other brands producing in this factory, [it] created an in-depth assessment, and follow ups that</t>
    </r>
    <r>
      <rPr>
        <b/>
        <sz val="11"/>
        <rFont val="Calibri"/>
        <family val="2"/>
        <scheme val="minor"/>
      </rPr>
      <t xml:space="preserve"> resulted in all the recruitment fees that migrant workers paid being to gain employment, repaid back by the factory</t>
    </r>
    <r>
      <rPr>
        <sz val="11"/>
        <rFont val="Calibri"/>
        <family val="2"/>
        <scheme val="minor"/>
      </rPr>
      <t xml:space="preserve">." [also see 4.2.2]
B1(4) Not disclosed. </t>
    </r>
  </si>
  <si>
    <t>Headline: Workers held captive in Indian mills supplying Hugo Boss
Allegation regarding Coercion, abuse of vulnerability, restriction of movement, abusive working and living conditions
Summary: A Guardian investigation reported the confinement of workers at factory premises belonging to Best Corporation. The investigation following Hugo Boss' 2016 sustainability report (published in May 2017) which had raised concerns of confinement of mill workers. The supplier in question, Best Corporation, was reportedly used by Hugo Boss and still seems to be part of the company's supply chains, as the company notes it is working to resolve the issues (date of statement unclear).
One young female worker stated: "“We are not allowed to leave the factory without wardens or whenever we want to. I work, when I am told to. I don’t complain. My family needs the money for my wedding dowry." It reports that the supplier acknowledged that it restricts workers' freedom of movement outside of the factory premises as it is in a rural location. It also stated that it has taken steps to address grievances including initiating a worker committee, engaging with local NGOs to train supervisors on labor rights, and funding a third-party telephone helpline for workers. 
Source: * The Guardian (4 January 2018), "Workers held captive in Indian mills supplying Hugo Boss", https://www.theguardian.com/global-development/2018/jan/04/workers-held-captive-indian-mills-supplying-hugo-boss.
* Hugo Boss (May 2017), "HUGO BOSS publishes 2016 Sustainability Report", https://group.hugoboss.com/en/responsibility/news-and-downloads/latest-topics/message/hugo-boss-publishes-2016-sustainability-report</t>
  </si>
  <si>
    <t>Headline: Sourcing from Myanmar requires extraordinary due diligence. Here's why
Allegation regarding coercion, workers not being paid their wages in the context of overall poor working conditions, abuse of vulnerability
Summary: JustStyle discusses a multi-year investigation of Transparentem, focused on child labor and audit deception at three garment factories in Yangon, allegedly supplying to seven companies, including Next and Primark (both allegedly source from one or more suppliers). The investigation included interviews with dozens of current and former workers from 2017-2019, analysis of shipping records, supplier lists, and clothing labels found in factories. The investigation found evidence of workers reporting to rely on excessive overtime or workplace loans "in order to survive".
More specifically, findings included
* wages and overtime: "Workers from each factory said managers sometimes required them to work against their will, or at two factories, without pay." At two factories workers said they were required to work on Sundays, without compensation.
* workplace loans and debt: "Workers at all factories said they borred money with interest from other employees, including supervisors and, at one factory, security guards," thus leaving them vulnerable to coercion
Source: JustStyle (1 September 2020), "Sourcing from Myanmar requires extraordinary due diligence. Here's why," https://www.just-style.com/analysis/sourcing-from-myanmar-requires-extraordinary-due-diligence-heres-why_id139386.aspx.</t>
  </si>
  <si>
    <t>Headline: The Guardian - NGO's softly-softly tactics tackle labor abuses at Malaysia factories
Allegation regarding debt bondage, deception, withholding of wages, abusive working and living conditions 
Summary: A Guardian article provides details on a Transparentem report, stating that Nike helped to address the issues of charging recruitment fees to workers "and other problems" at a factory of its supplier, Honsin Apparel. The Transparentem report is not publicly available and The Guardian article does not provide further details. 
Headline: Fashionista - New report uncovers labor abuses in Malaysian clothing factories — and shows how brands should respond
A Fashionista article reports on a Transparentem report, which implicates several brands, including Nike to sourcing from five Malaysian factories where workers had to pay recruitment fees ranging from $745 to $4,356. The articles notes that workers at the five factories reported being misled about how much they would be earning ("so much so that many came to regret taking the jobs in the first place.") Further, workers reportedly received deductions from their pay for broken machinery, made mistakes, or didn't achieve production targets. "Other problems include verbal abuse and the use of physical force (like kicking and punching) by managers and unsanitary or overcrowded living conditions." ["In one instance, 28 people were sharing a single toilet and living together in one room." Further, at four of the five factories, workers had their passports withheld.]
Sources: 
* The Guardian (22 June 2019), "NGO's softly-softly tactics tackle labor abuses at Malaysia factories", https://www.theguardian.com/business/2019/jun/22/ngos-softly-softly-tactics-tackle-labor-abuses-at-malaysia-factories. Accessed 18 March 2020.  
* Fashionista (25 June 2019), "New report uncovers labor abuses in Malaysian clothing factories — and shows how brands should respond," https://fashionista.com/2019/06/malaysian-garment-worker-labor-violations-transparentem.</t>
  </si>
  <si>
    <t>Headline: Ethiopia is a North Star: Grim Conditions and Miserable Wages Guide Apparel Brands in their Race to the Bottom
Allegation regarding intimidation and threats, abusive working and living conditions, withholding of wages, excessive overtime, isolation, physical and sexual violence 
Summary: The Worker Rights Consortium reports that management at three Ethiopian suppliers supplying to H&amp;M, Jay Jay Textiles, MAA and Arvind Lifestyle Apparel Manufacturing Plc have an illegal practice in place of imposing large wage deductions on workers ranging from one to ten days' pay as a disciplinary measure for minor infractions such as arriving late for work, production errors, or for requesting a day of leave to which they have a legal right. Workers at each of the suppliers allege confiscation of mobile phones for several days at a time, being shouted at and insulted. Workers at Jay Jay Textiles and MAA report restricted access to restroom facilities. MAA and Arvind Lifestyle Apparel Manufacturing report having to perform overtime work as a mandatory part of employment and Arvind Lifestyle Apparel additionally report unpaid overtime. At MAA this is enforced through illegal wage deductions equaling two or three days work for workers who decline work beyond their assigned shifts. Management at MAA have reportedly abused their power over issues such as granting promotions to coerce some women workers into providing sexual favors. It is reported that management at this supplier cut workers' headphones in half if caught using them. The Worker Rights Consortium gathered information on this supplier through comparing workers' detailed records of their working hours for a month with their official pay stubs. It states that workers performed up to 56 hours of overtime work per month which was neither recorded on workers' pay stubs nor included in workers' monthly wages. It states that workers sometimes were given late "makeup" payments which did not meet what workers were due. Workers at MAA reported that management harass pregnant workers by accusing them of abusing pregnancy benefits. The industry certification WRAP certified the facility in question with the highest standard of platinum through November 2020. Arvind Lifestyle Apparel reportedly undermine workers' associational rights by having a clause in worker contracts that prevents them from communicating "to any person, firm, corporation, or other entity any information concerning matters affecting or relating to the business of Employer."
Source: Worker Rights Consortium (31 December 2018), "Ethiopia is a North Star: Grim Conditions and Miserable Wages Guide Apparel Brands in their Race to the Bottom", https://www.workersrights.org/wp-content/uploads/2019/03/Ethiopia_isa_North_Star_FINAL.pdf</t>
  </si>
  <si>
    <t>Headline: NGO's softly-softly tactics tackle labor abuses at Malaysia factories
Allegation regarding retention of identity documents, debt bondage, restriction of movement, deception
Summary: A Guardian article provides details on a Transparentem report, stating that Primark and Target had sourced from a Whitex factory where workers were being charged "illegal recruitment fees" and where their passports were being retained. It states that while Primark and Target ceased to source from this supplier, they commissioned an audit of the factory "and both helped make sure Whitex ended recruitment fees and stopped withholding passports". A Fashionista article reports about a Transparentem report, which implicates several brands sourcing from five Malaysian factories where workers had to pay recruitment fees ranging from $745 to $4,356. The articles notes that workers at the five factories reported being misled about how much they would be earning ("so much so that many came to regret taking the jobs in the first place.") Further, workers reportedly received deductions from their pay for broken machinery, made mistakes, or didn't achieve production targets. "Other problems include verbal abuse and the use of physical force (like kicking and punching) by managers and unsanitary or overcrowded living conditions."
Sources: * The Guardian (22 June 2019), "NGO's softly-softly tactics tackle labor abuses at Malaysia factories", https://www.theguardian.com/business/2019/jun/22/ngos-softly-softly-tactics-tackle-labor-abuses-at-malaysia-factories. 
* Fashionista (25 June 2019), "New report uncovers labor abuses in Malaysian clothing factories — and shows how brands should respond," https://fashionista.com/2019/06/malaysian-garment-worker-labor-violations-transparentem.</t>
  </si>
  <si>
    <t>Market Cap
in US$ bn
(2019)</t>
  </si>
  <si>
    <t>Market Cap
in US$ bn
(2020)</t>
  </si>
  <si>
    <t>Market Cap
in US$bn
(2019)</t>
  </si>
  <si>
    <t>Market Cap
in US$bn
(2020)</t>
  </si>
  <si>
    <t>7.2 B2(2) a description of what actions it would take to prevent and remediate the alleged impacts; and</t>
  </si>
  <si>
    <t>7.2 B2(3)  that it engages in a dialogue with the stakeholders reportedly affected in the allegation or requires its supplier(s) to do so.</t>
  </si>
  <si>
    <t xml:space="preserve">(1) Columbia Sportswear states that using its audit or assessment results it works with suppliers to develop corrective action plans to remediate issues that arise. It states that as it “consider[s] [its] suppliers as partners, [its] approach to remediation is continuous improvement, working together to improve working conditions.” It states that it maintains an internal Corporate Responsibility database that includes factory information and audit and assessment results and remediation performance of suppliers to track progress over time.
(2) See (1). It also states that it expects that the corrective plan be submitted within 30 days and that it will reaudit the supplier to evaluate remediation.
(3) It states that in cases of non-compliance, if they are not resolved in a timely manner it may terminate the supplier relationship. 
(4) As a Category B Licensee of the Fair Labor Association (FLA), some of the company’s suppliers are audited by the FLA and outcomes are made publicly available. Each of these “Workplace Monitoring Reports” includes details of corrective actions taken by suppliers. </t>
  </si>
  <si>
    <t xml:space="preserve">(1) Walmart discloses that new supplier facilities in high-risk countries (which produce direct import products for which Walmart is the importer of record) must achieve a green or yellow audit rating before they can begin receiving orders or producing product for the company. As audits are conducted against the company's Standards for Suppliers, it is assumed that this covers forced labor risks. Walmart does not disclose outcomes of this process. 
(2) The company reports that it requires suppliers to disclose the facilities they use to produce "private brand products or products that are imported from suppliers by Walmart." 
Walmart's Standards for Supplier state "do not produce merchandise in non-compliant or unauthorized facilities." The company states that if it finds suppliers subcontracting to an unauthorized facility, it may become ineligible for business with Walmart. It has also published its Disclosure Policy which outlines the circumstances in which suppliers must disclose a facility to Walmart's responsible sourcing team. The policy states that consequences for non-compliance include a "strike", suspension, reduction, or termination of business. It states three strikes in a two-year period will result in suspension or termination of a business relationship. 
The company does not disclose outcomes related to this process. </t>
  </si>
  <si>
    <r>
      <t xml:space="preserve">(1) Not disclosed. Gildan Activewear discloses a list of partnerships including with the </t>
    </r>
    <r>
      <rPr>
        <b/>
        <sz val="11"/>
        <rFont val="Calibri"/>
        <family val="2"/>
        <scheme val="minor"/>
      </rPr>
      <t>Maqila Solidarity Network</t>
    </r>
    <r>
      <rPr>
        <sz val="11"/>
        <rFont val="Calibri"/>
        <family val="2"/>
        <scheme val="minor"/>
      </rPr>
      <t xml:space="preserve"> on “labor issues in Central America and Mexico” and the </t>
    </r>
    <r>
      <rPr>
        <b/>
        <sz val="11"/>
        <rFont val="Calibri"/>
        <family val="2"/>
        <scheme val="minor"/>
      </rPr>
      <t>Worker Rights Consortium</t>
    </r>
    <r>
      <rPr>
        <sz val="11"/>
        <rFont val="Calibri"/>
        <family val="2"/>
        <scheme val="minor"/>
      </rPr>
      <t xml:space="preserve"> on “labor issues in the Americas Region” and </t>
    </r>
    <r>
      <rPr>
        <b/>
        <sz val="11"/>
        <rFont val="Calibri"/>
        <family val="2"/>
        <scheme val="minor"/>
      </rPr>
      <t xml:space="preserve">Central General De Trabajadores Honduras </t>
    </r>
    <r>
      <rPr>
        <sz val="11"/>
        <rFont val="Calibri"/>
        <family val="2"/>
        <scheme val="minor"/>
      </rPr>
      <t xml:space="preserve">on freedom of association and collective bargaining. [also see 5.2] However, it does not specify whether it engages on forced labor related topics in its supply chains in this context. 
</t>
    </r>
    <r>
      <rPr>
        <b/>
        <sz val="11"/>
        <rFont val="Calibri"/>
        <family val="2"/>
        <scheme val="minor"/>
      </rPr>
      <t>Uyghur forced labor</t>
    </r>
    <r>
      <rPr>
        <sz val="11"/>
        <rFont val="Calibri"/>
        <family val="2"/>
        <scheme val="minor"/>
      </rPr>
      <t xml:space="preserve">: Gildan Activewear outlines some steps taken to reduce risks related to Uyghur forced labor, but it does not disclose how it works with relevant groups to prevent and remediate Uyghur forced labor, such as exiled Uyghur groups or the Coalition to End Uyghur Forced Labor.
(2) The company further states that is a partner of </t>
    </r>
    <r>
      <rPr>
        <b/>
        <sz val="11"/>
        <rFont val="Calibri"/>
        <family val="2"/>
        <scheme val="minor"/>
      </rPr>
      <t xml:space="preserve">Better Work </t>
    </r>
    <r>
      <rPr>
        <sz val="11"/>
        <rFont val="Calibri"/>
        <family val="2"/>
        <scheme val="minor"/>
      </rPr>
      <t xml:space="preserve">[Haiti and Nicaragua], a collaboration between ILO, IFC, companies, factories, and national stakeholders (unions, governments, etc) to improve working conditions. 
The company discloses that it is an accredited company of the </t>
    </r>
    <r>
      <rPr>
        <b/>
        <sz val="11"/>
        <rFont val="Calibri"/>
        <family val="2"/>
        <scheme val="minor"/>
      </rPr>
      <t>Fair Labor Association</t>
    </r>
    <r>
      <rPr>
        <sz val="11"/>
        <rFont val="Calibri"/>
        <family val="2"/>
        <scheme val="minor"/>
      </rPr>
      <t xml:space="preserve">, a multi-stakeholder initiative focused on improving labor conditions, whose members include colleges and universities, civil society organizations, as well as participating companies, and participating suppliers.  It states that "as an accredited member of the FLA, Gildan regularly attends its meetings and seminars, some of which address social issues related to forced labour." 
However it does not disclose active engagement on forced labor as part of the initiatives. 
[Gildan Activewear also states that it is a signatory to the Industry Commitment to Responsible Recruitment with the American Apparel and Footwear Association (AAFA) and FLA “to ensure migrant workers in the global supply chain are not subjected to forced labour.” However, this does not indicate active engagement with the initiative.] 
It discloses that its Vice President of Corporate Citizenship attended a panel discussion pertaining to the work of the Leading Group on Responsible Recruitment, the "no fees pledge," and discrimination against female migrant workers. It also discloses that it is a member of the Sustainable Apparel Coalition and the Supplier Ethical Data Exchange, but does not specify how it actively engages with regard to tackling forced labor in supply chains as part of these initiatives.]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</si>
</sst>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_(* \(#,##0\);_(* &quot;-&quot;??_);_(@_)"/>
  </numFmts>
  <fonts count="61">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b/>
      <sz val="11"/>
      <name val="Calibri"/>
      <family val="2"/>
      <scheme val="minor"/>
    </font>
    <font>
      <b/>
      <sz val="11"/>
      <color rgb="FFFF0000"/>
      <name val="Calibri"/>
      <family val="2"/>
      <scheme val="minor"/>
    </font>
    <font>
      <sz val="11"/>
      <name val="Calibri"/>
      <family val="2"/>
      <scheme val="minor"/>
    </font>
    <font>
      <b/>
      <sz val="12"/>
      <name val="Calibri"/>
      <family val="2"/>
      <scheme val="minor"/>
    </font>
    <font>
      <sz val="11"/>
      <color theme="1"/>
      <name val="Calibri"/>
      <family val="2"/>
    </font>
    <font>
      <b/>
      <sz val="11"/>
      <color theme="1"/>
      <name val="Calibri"/>
      <family val="2"/>
    </font>
    <font>
      <sz val="11"/>
      <name val="Calibri"/>
      <family val="2"/>
    </font>
    <font>
      <sz val="11"/>
      <color theme="9"/>
      <name val="Calibri"/>
      <family val="2"/>
      <scheme val="minor"/>
    </font>
    <font>
      <sz val="10"/>
      <name val="Calibri"/>
      <family val="2"/>
    </font>
    <font>
      <i/>
      <sz val="11"/>
      <color theme="1"/>
      <name val="Calibri"/>
      <family val="2"/>
      <scheme val="minor"/>
    </font>
    <font>
      <b/>
      <sz val="10"/>
      <name val="Calibri"/>
      <family val="2"/>
    </font>
    <font>
      <b/>
      <sz val="11"/>
      <name val="Calibri (Body)"/>
    </font>
    <font>
      <sz val="10"/>
      <name val="Calibri"/>
      <family val="2"/>
      <scheme val="minor"/>
    </font>
    <font>
      <sz val="8"/>
      <name val="Calibri"/>
      <family val="2"/>
      <scheme val="minor"/>
    </font>
    <font>
      <b/>
      <sz val="10"/>
      <color theme="5"/>
      <name val="Calibri"/>
      <family val="2"/>
    </font>
    <font>
      <sz val="11"/>
      <color theme="0"/>
      <name val="Calibri"/>
      <family val="2"/>
      <scheme val="minor"/>
    </font>
    <font>
      <strike/>
      <sz val="11"/>
      <name val="Calibri"/>
      <family val="2"/>
      <scheme val="minor"/>
    </font>
    <font>
      <b/>
      <strike/>
      <sz val="11"/>
      <name val="Calibri"/>
      <family val="2"/>
      <scheme val="minor"/>
    </font>
    <font>
      <sz val="11"/>
      <color rgb="FFFF0000"/>
      <name val="Calibri"/>
      <family val="2"/>
      <scheme val="minor"/>
    </font>
    <font>
      <u/>
      <sz val="11"/>
      <color theme="10"/>
      <name val="Calibri"/>
      <family val="2"/>
      <scheme val="minor"/>
    </font>
    <font>
      <sz val="11"/>
      <color theme="5"/>
      <name val="Calibri"/>
      <family val="2"/>
      <scheme val="minor"/>
    </font>
    <font>
      <sz val="11"/>
      <color rgb="FFFFC000"/>
      <name val="Calibri"/>
      <family val="2"/>
      <scheme val="minor"/>
    </font>
    <font>
      <sz val="11"/>
      <color rgb="FFFF0000"/>
      <name val="Calibri (Body)"/>
    </font>
    <font>
      <sz val="11"/>
      <color rgb="FF00B050"/>
      <name val="Calibri"/>
      <family val="2"/>
      <scheme val="minor"/>
    </font>
    <font>
      <i/>
      <sz val="11"/>
      <name val="Calibri"/>
      <family val="2"/>
      <scheme val="minor"/>
    </font>
    <font>
      <sz val="11"/>
      <name val="Calibri (Body)"/>
    </font>
    <font>
      <sz val="11"/>
      <color theme="9"/>
      <name val="Calibri (Body)"/>
    </font>
    <font>
      <sz val="11"/>
      <color rgb="FF000000"/>
      <name val="Calibri"/>
      <family val="2"/>
      <scheme val="minor"/>
    </font>
    <font>
      <b/>
      <sz val="10"/>
      <color rgb="FFFFFFFF"/>
      <name val="Calibri"/>
      <family val="2"/>
      <scheme val="minor"/>
    </font>
    <font>
      <b/>
      <sz val="10"/>
      <color theme="0"/>
      <name val="Calibri"/>
      <family val="2"/>
      <scheme val="minor"/>
    </font>
    <font>
      <b/>
      <sz val="10"/>
      <color theme="1"/>
      <name val="Calibri"/>
      <family val="2"/>
      <scheme val="minor"/>
    </font>
    <font>
      <b/>
      <sz val="10"/>
      <name val="Calibri"/>
      <family val="2"/>
      <scheme val="minor"/>
    </font>
    <font>
      <sz val="10"/>
      <color theme="0"/>
      <name val="Calibri"/>
      <family val="2"/>
      <scheme val="minor"/>
    </font>
    <font>
      <u/>
      <sz val="10"/>
      <color theme="10"/>
      <name val="Calibri"/>
      <family val="2"/>
      <scheme val="minor"/>
    </font>
    <font>
      <sz val="10"/>
      <color theme="5"/>
      <name val="Calibri"/>
      <family val="2"/>
      <scheme val="minor"/>
    </font>
    <font>
      <sz val="10"/>
      <color theme="9"/>
      <name val="Calibri"/>
      <family val="2"/>
      <scheme val="minor"/>
    </font>
    <font>
      <b/>
      <sz val="11"/>
      <color theme="9"/>
      <name val="Calibri"/>
      <family val="2"/>
      <scheme val="minor"/>
    </font>
    <font>
      <sz val="11"/>
      <color theme="3"/>
      <name val="Calibri"/>
      <family val="2"/>
      <scheme val="minor"/>
    </font>
    <font>
      <sz val="11"/>
      <color theme="9" tint="-0.249977111117893"/>
      <name val="Calibri (Body)"/>
    </font>
    <font>
      <sz val="11"/>
      <color theme="9" tint="-0.249977111117893"/>
      <name val="Calibri"/>
      <family val="2"/>
      <scheme val="minor"/>
    </font>
    <font>
      <u/>
      <sz val="11"/>
      <name val="Calibri"/>
      <family val="2"/>
      <scheme val="minor"/>
    </font>
    <font>
      <u/>
      <sz val="11"/>
      <color theme="1"/>
      <name val="Calibri"/>
      <family val="2"/>
      <scheme val="minor"/>
    </font>
    <font>
      <sz val="11"/>
      <color rgb="FF414042"/>
      <name val="Calibri"/>
      <family val="2"/>
      <scheme val="minor"/>
    </font>
    <font>
      <i/>
      <sz val="11"/>
      <color rgb="FF7F7F7F"/>
      <name val="Calibri"/>
      <family val="2"/>
      <scheme val="minor"/>
    </font>
    <font>
      <b/>
      <u/>
      <sz val="11"/>
      <name val="Calibri"/>
      <family val="2"/>
      <scheme val="minor"/>
    </font>
    <font>
      <b/>
      <sz val="8.8000000000000007"/>
      <name val="Calibri (Body)"/>
    </font>
    <font>
      <b/>
      <i/>
      <sz val="10"/>
      <color theme="0"/>
      <name val="Calibri"/>
      <family val="2"/>
    </font>
    <font>
      <b/>
      <sz val="14"/>
      <name val="Calibri"/>
      <family val="2"/>
      <scheme val="minor"/>
    </font>
    <font>
      <sz val="11"/>
      <color theme="1"/>
      <name val="Calibri (Body)"/>
    </font>
  </fonts>
  <fills count="50">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theme="5"/>
        <bgColor indexed="64"/>
      </patternFill>
    </fill>
    <fill>
      <patternFill patternType="solid">
        <fgColor theme="4"/>
        <bgColor indexed="64"/>
      </patternFill>
    </fill>
    <fill>
      <patternFill patternType="solid">
        <fgColor theme="2" tint="-0.249977111117893"/>
        <bgColor rgb="FF000000"/>
      </patternFill>
    </fill>
    <fill>
      <patternFill patternType="solid">
        <fgColor theme="4"/>
        <bgColor theme="6" tint="0.79998168889431442"/>
      </patternFill>
    </fill>
    <fill>
      <patternFill patternType="solid">
        <fgColor theme="0" tint="-4.9989318521683403E-2"/>
        <bgColor theme="6"/>
      </patternFill>
    </fill>
    <fill>
      <patternFill patternType="solid">
        <fgColor theme="5" tint="0.79998168889431442"/>
        <bgColor theme="6" tint="0.59999389629810485"/>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theme="6" tint="0.79998168889431442"/>
      </patternFill>
    </fill>
    <fill>
      <patternFill patternType="solid">
        <fgColor theme="7"/>
        <bgColor theme="6" tint="0.79998168889431442"/>
      </patternFill>
    </fill>
    <fill>
      <patternFill patternType="solid">
        <fgColor rgb="FFFF0000"/>
        <bgColor indexed="64"/>
      </patternFill>
    </fill>
    <fill>
      <patternFill patternType="solid">
        <fgColor rgb="FFFFFFFF"/>
        <bgColor rgb="FF000000"/>
      </patternFill>
    </fill>
    <fill>
      <patternFill patternType="solid">
        <fgColor theme="0"/>
        <bgColor rgb="FF000000"/>
      </patternFill>
    </fill>
    <fill>
      <patternFill patternType="solid">
        <fgColor theme="8"/>
        <bgColor rgb="FF000000"/>
      </patternFill>
    </fill>
    <fill>
      <patternFill patternType="solid">
        <fgColor theme="1" tint="0.499984740745262"/>
        <bgColor rgb="FF000000"/>
      </patternFill>
    </fill>
    <fill>
      <patternFill patternType="solid">
        <fgColor theme="2"/>
        <bgColor indexed="64"/>
      </patternFill>
    </fill>
    <fill>
      <patternFill patternType="solid">
        <fgColor theme="7"/>
        <bgColor theme="6"/>
      </patternFill>
    </fill>
    <fill>
      <patternFill patternType="solid">
        <fgColor theme="0" tint="-0.14999847407452621"/>
        <bgColor rgb="FF000000"/>
      </patternFill>
    </fill>
  </fills>
  <borders count="32">
    <border>
      <left/>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top/>
      <bottom/>
      <diagonal/>
    </border>
    <border>
      <left style="thin">
        <color rgb="FFFFFFFF"/>
      </left>
      <right style="thin">
        <color rgb="FFFFFFFF"/>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style="thin">
        <color auto="1"/>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right/>
      <top/>
      <bottom style="thin">
        <color rgb="FFFFFFFF"/>
      </bottom>
      <diagonal/>
    </border>
    <border>
      <left/>
      <right/>
      <top style="thin">
        <color rgb="FFFFFFFF"/>
      </top>
      <bottom/>
      <diagonal/>
    </border>
    <border>
      <left style="thin">
        <color auto="1"/>
      </left>
      <right style="thin">
        <color auto="1"/>
      </right>
      <top/>
      <bottom style="thin">
        <color auto="1"/>
      </bottom>
      <diagonal/>
    </border>
    <border>
      <left/>
      <right style="thin">
        <color auto="1"/>
      </right>
      <top/>
      <bottom/>
      <diagonal/>
    </border>
  </borders>
  <cellStyleXfs count="6">
    <xf numFmtId="0" fontId="0" fillId="0" borderId="0"/>
    <xf numFmtId="9"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0" fontId="31" fillId="0" borderId="0" applyNumberFormat="0" applyFill="0" applyBorder="0" applyAlignment="0" applyProtection="0"/>
    <xf numFmtId="0" fontId="55" fillId="0" borderId="0" applyNumberFormat="0" applyFill="0" applyBorder="0" applyAlignment="0" applyProtection="0"/>
  </cellStyleXfs>
  <cellXfs count="613">
    <xf numFmtId="0" fontId="0" fillId="0" borderId="0" xfId="0"/>
    <xf numFmtId="0" fontId="0" fillId="0" borderId="0" xfId="0" applyAlignment="1">
      <alignment horizont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17" borderId="0" xfId="0" applyFill="1" applyAlignment="1">
      <alignment horizontal="center" vertical="center"/>
    </xf>
    <xf numFmtId="0" fontId="0" fillId="17" borderId="0" xfId="0" applyFill="1" applyAlignment="1">
      <alignment horizontal="center" vertical="center" wrapText="1"/>
    </xf>
    <xf numFmtId="0" fontId="0" fillId="14" borderId="0" xfId="0" applyFill="1" applyAlignment="1">
      <alignment horizontal="center" vertical="center"/>
    </xf>
    <xf numFmtId="0" fontId="0" fillId="14" borderId="0" xfId="0" applyFill="1" applyAlignment="1">
      <alignment horizontal="center" vertical="center" wrapText="1"/>
    </xf>
    <xf numFmtId="0" fontId="0" fillId="4" borderId="0" xfId="0" applyFill="1" applyAlignment="1">
      <alignment horizontal="center" vertical="center"/>
    </xf>
    <xf numFmtId="0" fontId="0" fillId="0" borderId="0" xfId="0" applyAlignment="1">
      <alignment vertical="center"/>
    </xf>
    <xf numFmtId="0" fontId="0" fillId="19" borderId="0" xfId="0" applyFill="1" applyAlignment="1">
      <alignment horizontal="center" vertical="center"/>
    </xf>
    <xf numFmtId="0" fontId="0" fillId="19" borderId="0" xfId="0" applyFill="1" applyAlignment="1">
      <alignment horizontal="center" vertical="center" wrapText="1"/>
    </xf>
    <xf numFmtId="0" fontId="7" fillId="10" borderId="18" xfId="0" applyFont="1" applyFill="1" applyBorder="1" applyAlignment="1">
      <alignment horizontal="center" vertical="center" wrapText="1"/>
    </xf>
    <xf numFmtId="0" fontId="16" fillId="0" borderId="16" xfId="0" applyFont="1" applyBorder="1" applyAlignment="1">
      <alignment vertical="center" wrapText="1"/>
    </xf>
    <xf numFmtId="0" fontId="18" fillId="0" borderId="16" xfId="0" applyFont="1" applyBorder="1" applyAlignment="1">
      <alignment vertical="center" wrapText="1"/>
    </xf>
    <xf numFmtId="0" fontId="0" fillId="0" borderId="16" xfId="0" applyBorder="1" applyAlignment="1">
      <alignment vertical="center"/>
    </xf>
    <xf numFmtId="166" fontId="0" fillId="0" borderId="0" xfId="2" applyNumberFormat="1" applyFont="1" applyAlignment="1">
      <alignment horizontal="center" vertical="center"/>
    </xf>
    <xf numFmtId="0" fontId="0" fillId="0" borderId="0" xfId="0" applyAlignment="1">
      <alignment horizontal="center" vertical="center"/>
    </xf>
    <xf numFmtId="0" fontId="1" fillId="3" borderId="0" xfId="0" applyFont="1" applyFill="1" applyAlignment="1">
      <alignment horizontal="center" vertical="center"/>
    </xf>
    <xf numFmtId="0" fontId="0" fillId="0" borderId="16" xfId="0" applyBorder="1" applyAlignment="1">
      <alignment horizontal="center" vertical="center"/>
    </xf>
    <xf numFmtId="0" fontId="2" fillId="0" borderId="0" xfId="0" applyFont="1"/>
    <xf numFmtId="1" fontId="0" fillId="0" borderId="0" xfId="0" applyNumberFormat="1"/>
    <xf numFmtId="0" fontId="2" fillId="14" borderId="20" xfId="0" applyFont="1" applyFill="1" applyBorder="1" applyAlignment="1">
      <alignment horizontal="center" vertical="center"/>
    </xf>
    <xf numFmtId="1" fontId="2" fillId="17" borderId="16" xfId="0" applyNumberFormat="1" applyFont="1" applyFill="1" applyBorder="1" applyAlignment="1">
      <alignment horizontal="center" vertical="center"/>
    </xf>
    <xf numFmtId="0" fontId="0" fillId="4" borderId="0" xfId="0" applyFill="1" applyAlignment="1">
      <alignment horizontal="center" vertical="center" wrapText="1"/>
    </xf>
    <xf numFmtId="1" fontId="2" fillId="15" borderId="16" xfId="0" applyNumberFormat="1" applyFont="1" applyFill="1" applyBorder="1" applyAlignment="1">
      <alignment horizontal="center" vertical="center"/>
    </xf>
    <xf numFmtId="1" fontId="2" fillId="14" borderId="16" xfId="0" applyNumberFormat="1" applyFont="1" applyFill="1" applyBorder="1" applyAlignment="1">
      <alignment horizontal="center" vertical="center"/>
    </xf>
    <xf numFmtId="0" fontId="0" fillId="0" borderId="0" xfId="0" applyAlignment="1">
      <alignment wrapText="1"/>
    </xf>
    <xf numFmtId="1" fontId="0" fillId="0" borderId="0" xfId="0" applyNumberFormat="1" applyAlignment="1">
      <alignment horizontal="center"/>
    </xf>
    <xf numFmtId="0" fontId="8" fillId="0" borderId="0" xfId="0" applyFont="1"/>
    <xf numFmtId="0" fontId="2" fillId="0" borderId="0" xfId="0" applyFont="1" applyAlignment="1">
      <alignment horizontal="center"/>
    </xf>
    <xf numFmtId="0" fontId="21" fillId="0" borderId="0" xfId="0" applyFont="1"/>
    <xf numFmtId="0" fontId="2" fillId="27" borderId="16" xfId="0" applyFont="1" applyFill="1" applyBorder="1" applyAlignment="1">
      <alignment horizontal="center" vertical="center" wrapText="1"/>
    </xf>
    <xf numFmtId="0" fontId="2" fillId="14" borderId="16" xfId="0" applyFont="1" applyFill="1" applyBorder="1" applyAlignment="1">
      <alignment horizontal="center" vertical="center"/>
    </xf>
    <xf numFmtId="1" fontId="0" fillId="9" borderId="0" xfId="0" applyNumberFormat="1" applyFill="1" applyAlignment="1">
      <alignment horizontal="center" vertical="center"/>
    </xf>
    <xf numFmtId="1" fontId="0" fillId="0" borderId="16" xfId="0" applyNumberFormat="1" applyBorder="1" applyAlignment="1">
      <alignment horizontal="center" vertical="center"/>
    </xf>
    <xf numFmtId="0" fontId="14" fillId="20" borderId="16" xfId="0" applyFont="1" applyFill="1" applyBorder="1" applyAlignment="1">
      <alignment vertical="center"/>
    </xf>
    <xf numFmtId="0" fontId="6" fillId="9" borderId="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20" borderId="16" xfId="0" applyFont="1" applyFill="1" applyBorder="1" applyAlignment="1">
      <alignment horizontal="center" vertical="center"/>
    </xf>
    <xf numFmtId="0" fontId="2" fillId="0" borderId="16" xfId="0" applyFont="1" applyBorder="1"/>
    <xf numFmtId="1" fontId="2" fillId="27" borderId="16" xfId="0" applyNumberFormat="1" applyFont="1" applyFill="1" applyBorder="1" applyAlignment="1">
      <alignment horizontal="center" vertical="center"/>
    </xf>
    <xf numFmtId="0" fontId="14" fillId="20" borderId="0" xfId="0" applyFont="1" applyFill="1" applyAlignment="1">
      <alignment wrapText="1"/>
    </xf>
    <xf numFmtId="0" fontId="14" fillId="0" borderId="0" xfId="0" applyFont="1"/>
    <xf numFmtId="0" fontId="0" fillId="0" borderId="16" xfId="0" applyBorder="1" applyAlignment="1"/>
    <xf numFmtId="0" fontId="0" fillId="0" borderId="0" xfId="0" applyAlignment="1"/>
    <xf numFmtId="0" fontId="0" fillId="0" borderId="0" xfId="0" applyAlignment="1">
      <alignment horizontal="left"/>
    </xf>
    <xf numFmtId="0" fontId="2" fillId="0" borderId="13" xfId="0" applyFont="1" applyBorder="1" applyAlignment="1">
      <alignment horizontal="left" vertical="center"/>
    </xf>
    <xf numFmtId="0" fontId="2" fillId="0" borderId="14" xfId="0" applyFont="1" applyBorder="1" applyAlignment="1">
      <alignment horizontal="center" vertical="center"/>
    </xf>
    <xf numFmtId="0" fontId="14" fillId="20" borderId="16" xfId="0" applyFont="1" applyFill="1" applyBorder="1" applyAlignment="1">
      <alignment horizontal="left" vertical="center"/>
    </xf>
    <xf numFmtId="0" fontId="2" fillId="0" borderId="0" xfId="0" applyFont="1" applyAlignment="1">
      <alignment vertical="center" wrapText="1"/>
    </xf>
    <xf numFmtId="0" fontId="14" fillId="0" borderId="0" xfId="0" applyFont="1" applyAlignment="1">
      <alignment horizontal="center" vertical="center"/>
    </xf>
    <xf numFmtId="0" fontId="2" fillId="0" borderId="0" xfId="0" applyFont="1" applyAlignment="1">
      <alignment wrapText="1"/>
    </xf>
    <xf numFmtId="0" fontId="2" fillId="0" borderId="14" xfId="0" applyFont="1" applyBorder="1" applyAlignment="1">
      <alignment horizontal="left" vertical="center"/>
    </xf>
    <xf numFmtId="49" fontId="14" fillId="0" borderId="0" xfId="0" applyNumberFormat="1" applyFont="1" applyBorder="1" applyAlignment="1">
      <alignment vertical="top"/>
    </xf>
    <xf numFmtId="0" fontId="0" fillId="20" borderId="0" xfId="0" applyFont="1" applyFill="1" applyAlignment="1">
      <alignment horizontal="center" wrapText="1"/>
    </xf>
    <xf numFmtId="0" fontId="0" fillId="20" borderId="7" xfId="0" applyFont="1" applyFill="1" applyBorder="1" applyAlignment="1">
      <alignment horizontal="center" wrapText="1"/>
    </xf>
    <xf numFmtId="0" fontId="0" fillId="0" borderId="0" xfId="0" applyFont="1"/>
    <xf numFmtId="0" fontId="2" fillId="14" borderId="20" xfId="0" applyFont="1" applyFill="1" applyBorder="1" applyAlignment="1">
      <alignment horizontal="center" vertical="center" wrapText="1"/>
    </xf>
    <xf numFmtId="0" fontId="2" fillId="0" borderId="0" xfId="0" applyFont="1" applyAlignment="1"/>
    <xf numFmtId="0" fontId="0" fillId="0" borderId="0" xfId="0" applyFont="1" applyAlignment="1">
      <alignment horizontal="center"/>
    </xf>
    <xf numFmtId="1" fontId="0" fillId="30" borderId="16" xfId="0" applyNumberFormat="1" applyFont="1" applyFill="1" applyBorder="1" applyAlignment="1">
      <alignment horizontal="center" vertical="center"/>
    </xf>
    <xf numFmtId="0" fontId="0" fillId="20" borderId="16" xfId="0" applyFont="1" applyFill="1" applyBorder="1" applyAlignment="1">
      <alignment horizontal="center" vertical="center"/>
    </xf>
    <xf numFmtId="0" fontId="14" fillId="20" borderId="16" xfId="0" applyFont="1" applyFill="1" applyBorder="1" applyAlignment="1">
      <alignment horizontal="left"/>
    </xf>
    <xf numFmtId="166" fontId="14" fillId="20" borderId="16" xfId="2" applyNumberFormat="1" applyFont="1" applyFill="1" applyBorder="1" applyAlignment="1">
      <alignment horizontal="center" vertical="center"/>
    </xf>
    <xf numFmtId="0" fontId="24" fillId="30" borderId="16" xfId="0" applyFont="1" applyFill="1" applyBorder="1" applyAlignment="1">
      <alignment horizontal="center" vertical="center"/>
    </xf>
    <xf numFmtId="1" fontId="14" fillId="20" borderId="16" xfId="0" applyNumberFormat="1" applyFont="1" applyFill="1" applyBorder="1" applyAlignment="1">
      <alignment horizontal="center" vertical="center"/>
    </xf>
    <xf numFmtId="0" fontId="14" fillId="20" borderId="0" xfId="0" applyFont="1" applyFill="1" applyAlignment="1">
      <alignment horizontal="center" vertical="center"/>
    </xf>
    <xf numFmtId="0" fontId="14" fillId="20" borderId="0" xfId="0" applyFont="1" applyFill="1" applyAlignment="1">
      <alignment vertical="center"/>
    </xf>
    <xf numFmtId="0" fontId="24" fillId="31" borderId="16" xfId="0" applyFont="1" applyFill="1" applyBorder="1" applyAlignment="1">
      <alignment horizontal="center" vertical="center"/>
    </xf>
    <xf numFmtId="0" fontId="14" fillId="20" borderId="0" xfId="0" applyFont="1" applyFill="1"/>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2" fillId="17" borderId="0" xfId="0" applyFont="1" applyFill="1" applyAlignment="1">
      <alignment horizontal="center" vertical="center" wrapText="1"/>
    </xf>
    <xf numFmtId="0" fontId="0" fillId="0" borderId="0" xfId="0" pivotButton="1"/>
    <xf numFmtId="1" fontId="12" fillId="9" borderId="0" xfId="0" applyNumberFormat="1" applyFont="1" applyFill="1" applyBorder="1" applyAlignment="1">
      <alignment horizontal="center" vertical="center" wrapText="1"/>
    </xf>
    <xf numFmtId="0" fontId="14" fillId="20" borderId="16" xfId="0" applyFont="1" applyFill="1" applyBorder="1" applyAlignment="1">
      <alignment horizontal="center"/>
    </xf>
    <xf numFmtId="1" fontId="14" fillId="20" borderId="16" xfId="0" applyNumberFormat="1" applyFont="1" applyFill="1" applyBorder="1" applyAlignment="1">
      <alignment horizontal="center"/>
    </xf>
    <xf numFmtId="0" fontId="15" fillId="11" borderId="16" xfId="0" applyFont="1" applyFill="1" applyBorder="1" applyAlignment="1">
      <alignment horizontal="center" vertical="center" wrapText="1"/>
    </xf>
    <xf numFmtId="0" fontId="12" fillId="11" borderId="16" xfId="0" applyFont="1" applyFill="1" applyBorder="1" applyAlignment="1">
      <alignment horizontal="center" vertical="center" wrapText="1"/>
    </xf>
    <xf numFmtId="165" fontId="12" fillId="15" borderId="16" xfId="0" applyNumberFormat="1"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4" fillId="15" borderId="16" xfId="0" applyFont="1" applyFill="1" applyBorder="1" applyAlignment="1">
      <alignment horizontal="left" vertical="center" wrapText="1"/>
    </xf>
    <xf numFmtId="165" fontId="12" fillId="2" borderId="16" xfId="0" applyNumberFormat="1"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4" fillId="2" borderId="16" xfId="0" applyFont="1" applyFill="1" applyBorder="1" applyAlignment="1">
      <alignment horizontal="left" vertical="center" wrapText="1"/>
    </xf>
    <xf numFmtId="165" fontId="12" fillId="4" borderId="16" xfId="0" applyNumberFormat="1"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4" fillId="4" borderId="16" xfId="0" applyFont="1" applyFill="1" applyBorder="1" applyAlignment="1">
      <alignment horizontal="left" vertical="center" wrapText="1"/>
    </xf>
    <xf numFmtId="165" fontId="12" fillId="18" borderId="16" xfId="0" applyNumberFormat="1"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4" fillId="18" borderId="16" xfId="0" applyFont="1" applyFill="1" applyBorder="1" applyAlignment="1">
      <alignment horizontal="left" vertical="center" wrapText="1"/>
    </xf>
    <xf numFmtId="0" fontId="15" fillId="9" borderId="16" xfId="0" applyFont="1" applyFill="1" applyBorder="1" applyAlignment="1">
      <alignment horizontal="center" vertical="center" textRotation="90" wrapText="1"/>
    </xf>
    <xf numFmtId="0" fontId="0" fillId="20" borderId="16" xfId="0" applyFill="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1" fontId="0" fillId="0" borderId="0" xfId="0" applyNumberFormat="1" applyBorder="1" applyAlignment="1">
      <alignment horizontal="center" vertical="center"/>
    </xf>
    <xf numFmtId="1" fontId="2" fillId="0" borderId="14" xfId="0" applyNumberFormat="1" applyFont="1" applyBorder="1" applyAlignment="1">
      <alignment horizontal="center" vertical="center"/>
    </xf>
    <xf numFmtId="1" fontId="2" fillId="0" borderId="0" xfId="0" applyNumberFormat="1" applyFont="1"/>
    <xf numFmtId="0" fontId="2" fillId="27" borderId="16" xfId="0" applyFont="1" applyFill="1" applyBorder="1" applyAlignment="1">
      <alignment horizontal="center"/>
    </xf>
    <xf numFmtId="0" fontId="0" fillId="0" borderId="16" xfId="0" applyBorder="1" applyAlignment="1">
      <alignment wrapText="1"/>
    </xf>
    <xf numFmtId="0" fontId="0" fillId="0" borderId="16" xfId="0" applyBorder="1" applyAlignment="1">
      <alignment vertical="top" wrapText="1"/>
    </xf>
    <xf numFmtId="0" fontId="0" fillId="0" borderId="16" xfId="0" applyBorder="1" applyAlignment="1">
      <alignment vertical="center" wrapText="1"/>
    </xf>
    <xf numFmtId="0" fontId="0" fillId="0" borderId="16" xfId="0" applyFont="1" applyBorder="1" applyAlignment="1">
      <alignment vertical="center"/>
    </xf>
    <xf numFmtId="0" fontId="14" fillId="20" borderId="0" xfId="0" applyFont="1" applyFill="1" applyAlignment="1"/>
    <xf numFmtId="0" fontId="14" fillId="20" borderId="16" xfId="0" applyFont="1" applyFill="1" applyBorder="1" applyAlignment="1"/>
    <xf numFmtId="0" fontId="14" fillId="0" borderId="16" xfId="0" applyFont="1" applyBorder="1" applyAlignment="1">
      <alignment horizontal="center" vertical="center"/>
    </xf>
    <xf numFmtId="0" fontId="14" fillId="0" borderId="16" xfId="0" applyFont="1" applyBorder="1" applyAlignment="1">
      <alignment vertical="center"/>
    </xf>
    <xf numFmtId="0" fontId="14" fillId="0" borderId="16" xfId="0" applyFont="1" applyBorder="1" applyAlignment="1">
      <alignment horizontal="left" vertical="center"/>
    </xf>
    <xf numFmtId="0" fontId="14" fillId="33" borderId="16" xfId="0" applyFont="1" applyFill="1" applyBorder="1" applyAlignment="1">
      <alignment vertical="center"/>
    </xf>
    <xf numFmtId="0" fontId="14" fillId="20" borderId="16" xfId="0" applyFont="1" applyFill="1" applyBorder="1" applyAlignment="1">
      <alignment vertical="top"/>
    </xf>
    <xf numFmtId="0" fontId="14" fillId="20" borderId="16" xfId="4" applyFont="1" applyFill="1" applyBorder="1" applyAlignment="1">
      <alignment vertical="center"/>
    </xf>
    <xf numFmtId="0" fontId="0" fillId="20" borderId="7" xfId="0" applyFont="1" applyFill="1" applyBorder="1" applyAlignment="1">
      <alignment horizontal="center"/>
    </xf>
    <xf numFmtId="0" fontId="0" fillId="20" borderId="0" xfId="0" applyFont="1" applyFill="1" applyAlignment="1">
      <alignment horizontal="center"/>
    </xf>
    <xf numFmtId="0" fontId="0" fillId="0" borderId="0" xfId="0" applyFont="1" applyAlignment="1"/>
    <xf numFmtId="1" fontId="0" fillId="0" borderId="0" xfId="0" applyNumberFormat="1" applyAlignment="1"/>
    <xf numFmtId="165" fontId="14" fillId="20" borderId="16" xfId="0" applyNumberFormat="1" applyFont="1" applyFill="1" applyBorder="1" applyAlignment="1">
      <alignment horizontal="center" vertical="center"/>
    </xf>
    <xf numFmtId="0" fontId="12" fillId="36" borderId="10" xfId="0"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center" vertical="center"/>
    </xf>
    <xf numFmtId="0" fontId="8" fillId="17" borderId="0" xfId="0" applyFont="1" applyFill="1" applyBorder="1" applyAlignment="1">
      <alignment horizontal="center" vertical="center" wrapText="1"/>
    </xf>
    <xf numFmtId="0" fontId="41" fillId="26" borderId="0" xfId="0" applyFont="1" applyFill="1" applyAlignment="1">
      <alignment horizontal="center" vertical="center" wrapText="1"/>
    </xf>
    <xf numFmtId="0" fontId="43" fillId="36" borderId="0" xfId="0" applyFont="1" applyFill="1" applyAlignment="1">
      <alignment horizontal="center" vertical="center" wrapText="1"/>
    </xf>
    <xf numFmtId="0" fontId="41" fillId="26" borderId="10" xfId="0" applyFont="1" applyFill="1" applyBorder="1" applyAlignment="1">
      <alignment horizontal="center" vertical="center" wrapText="1"/>
    </xf>
    <xf numFmtId="0" fontId="41" fillId="26" borderId="10" xfId="0" applyFont="1" applyFill="1" applyBorder="1" applyAlignment="1">
      <alignment horizontal="center" vertical="top" wrapText="1"/>
    </xf>
    <xf numFmtId="0" fontId="43" fillId="36" borderId="10" xfId="0" applyFont="1" applyFill="1" applyBorder="1" applyAlignment="1">
      <alignment horizontal="center" vertical="center" wrapText="1"/>
    </xf>
    <xf numFmtId="0" fontId="41" fillId="26" borderId="10" xfId="0" applyFont="1" applyFill="1" applyBorder="1" applyAlignment="1">
      <alignment horizontal="center" vertical="center"/>
    </xf>
    <xf numFmtId="0" fontId="8" fillId="20" borderId="16" xfId="0" applyFont="1" applyFill="1" applyBorder="1" applyAlignment="1"/>
    <xf numFmtId="0" fontId="8" fillId="20" borderId="16" xfId="0" applyFont="1" applyFill="1" applyBorder="1"/>
    <xf numFmtId="0" fontId="8" fillId="30" borderId="16" xfId="0" applyFont="1" applyFill="1" applyBorder="1" applyAlignment="1">
      <alignment horizontal="center" vertical="center"/>
    </xf>
    <xf numFmtId="1" fontId="8" fillId="30" borderId="16" xfId="0" applyNumberFormat="1" applyFont="1" applyFill="1" applyBorder="1" applyAlignment="1">
      <alignment horizontal="center" vertical="center"/>
    </xf>
    <xf numFmtId="0" fontId="8" fillId="20" borderId="16" xfId="0" applyFont="1" applyFill="1" applyBorder="1" applyAlignment="1">
      <alignment horizontal="center" vertical="center"/>
    </xf>
    <xf numFmtId="0" fontId="8" fillId="20" borderId="16" xfId="0" applyFont="1" applyFill="1" applyBorder="1" applyAlignment="1">
      <alignment vertical="center"/>
    </xf>
    <xf numFmtId="0" fontId="8" fillId="20" borderId="16" xfId="0" applyFont="1" applyFill="1" applyBorder="1" applyAlignment="1">
      <alignment horizontal="center"/>
    </xf>
    <xf numFmtId="0" fontId="8" fillId="20" borderId="16" xfId="0" applyFont="1" applyFill="1" applyBorder="1" applyAlignment="1">
      <alignment horizontal="left" vertical="center"/>
    </xf>
    <xf numFmtId="0" fontId="8" fillId="31" borderId="16" xfId="0" applyFont="1" applyFill="1" applyBorder="1" applyAlignment="1">
      <alignment horizontal="center" vertical="center"/>
    </xf>
    <xf numFmtId="0" fontId="8" fillId="31" borderId="16" xfId="0" applyFont="1" applyFill="1" applyBorder="1" applyAlignment="1">
      <alignment horizontal="left" vertical="center"/>
    </xf>
    <xf numFmtId="0" fontId="8" fillId="31" borderId="16" xfId="0" applyFont="1" applyFill="1" applyBorder="1" applyAlignment="1">
      <alignment vertical="center"/>
    </xf>
    <xf numFmtId="0" fontId="8" fillId="20" borderId="16" xfId="0" applyFont="1" applyFill="1" applyBorder="1" applyAlignment="1">
      <alignment wrapText="1"/>
    </xf>
    <xf numFmtId="0" fontId="8" fillId="0" borderId="0" xfId="0" applyFont="1" applyAlignment="1">
      <alignment vertical="center"/>
    </xf>
    <xf numFmtId="0" fontId="42" fillId="30" borderId="16" xfId="0" applyFont="1" applyFill="1" applyBorder="1" applyAlignment="1">
      <alignment vertical="center"/>
    </xf>
    <xf numFmtId="0" fontId="8" fillId="0" borderId="16" xfId="0" applyFont="1" applyBorder="1" applyAlignment="1">
      <alignment vertical="center"/>
    </xf>
    <xf numFmtId="3" fontId="8" fillId="30" borderId="16" xfId="0" applyNumberFormat="1" applyFont="1" applyFill="1" applyBorder="1" applyAlignment="1">
      <alignment vertical="center"/>
    </xf>
    <xf numFmtId="0" fontId="8" fillId="30" borderId="16" xfId="0" applyFont="1" applyFill="1" applyBorder="1" applyAlignment="1">
      <alignment vertical="center"/>
    </xf>
    <xf numFmtId="0" fontId="24" fillId="20" borderId="16" xfId="0" applyFont="1" applyFill="1" applyBorder="1" applyAlignment="1" applyProtection="1">
      <alignment vertical="center"/>
      <protection locked="0"/>
    </xf>
    <xf numFmtId="0" fontId="42" fillId="31" borderId="16" xfId="0" applyFont="1" applyFill="1" applyBorder="1" applyAlignment="1">
      <alignment vertical="center"/>
    </xf>
    <xf numFmtId="3" fontId="8" fillId="31" borderId="16" xfId="0" applyNumberFormat="1" applyFont="1" applyFill="1" applyBorder="1" applyAlignment="1">
      <alignment vertical="center"/>
    </xf>
    <xf numFmtId="0" fontId="45" fillId="20" borderId="16" xfId="4" applyFont="1" applyFill="1" applyBorder="1"/>
    <xf numFmtId="0" fontId="45" fillId="20" borderId="16" xfId="4" applyFont="1" applyFill="1" applyBorder="1" applyAlignment="1">
      <alignment horizontal="left" vertical="center"/>
    </xf>
    <xf numFmtId="0" fontId="24" fillId="20" borderId="16" xfId="0" applyFont="1" applyFill="1" applyBorder="1" applyAlignment="1" applyProtection="1">
      <alignment horizontal="left" vertical="center"/>
      <protection locked="0"/>
    </xf>
    <xf numFmtId="0" fontId="45" fillId="20" borderId="16" xfId="4" applyFont="1" applyFill="1" applyBorder="1" applyAlignment="1">
      <alignment vertical="center"/>
    </xf>
    <xf numFmtId="0" fontId="42" fillId="20" borderId="16" xfId="0" applyFont="1" applyFill="1" applyBorder="1"/>
    <xf numFmtId="1" fontId="8" fillId="20" borderId="16" xfId="0" applyNumberFormat="1" applyFont="1" applyFill="1" applyBorder="1"/>
    <xf numFmtId="0" fontId="8" fillId="0" borderId="16" xfId="0" applyFont="1" applyBorder="1" applyAlignment="1">
      <alignment horizontal="left" vertical="top"/>
    </xf>
    <xf numFmtId="0" fontId="24" fillId="0" borderId="16" xfId="0" applyFont="1" applyBorder="1" applyAlignment="1" applyProtection="1">
      <alignment horizontal="left" vertical="center"/>
      <protection locked="0"/>
    </xf>
    <xf numFmtId="0" fontId="8" fillId="20" borderId="16" xfId="0" applyFont="1" applyFill="1" applyBorder="1" applyAlignment="1">
      <alignment horizontal="center" vertical="center" wrapText="1"/>
    </xf>
    <xf numFmtId="0" fontId="8" fillId="20" borderId="16" xfId="0" applyFont="1" applyFill="1" applyBorder="1" applyAlignment="1">
      <alignment horizontal="left" vertical="top"/>
    </xf>
    <xf numFmtId="0" fontId="24" fillId="20" borderId="16" xfId="0" applyFont="1" applyFill="1" applyBorder="1" applyAlignment="1" applyProtection="1">
      <alignment horizontal="left" vertical="top"/>
      <protection locked="0"/>
    </xf>
    <xf numFmtId="0" fontId="8" fillId="30" borderId="16" xfId="0" applyFont="1" applyFill="1" applyBorder="1" applyAlignment="1">
      <alignment horizontal="left" vertical="center"/>
    </xf>
    <xf numFmtId="0" fontId="24" fillId="20" borderId="16" xfId="0" applyFont="1" applyFill="1" applyBorder="1" applyAlignment="1">
      <alignment horizontal="left" vertical="center"/>
    </xf>
    <xf numFmtId="0" fontId="24" fillId="20" borderId="16" xfId="0" applyFont="1" applyFill="1" applyBorder="1" applyAlignment="1">
      <alignment vertical="center"/>
    </xf>
    <xf numFmtId="0" fontId="8" fillId="0" borderId="16" xfId="0" applyFont="1" applyBorder="1" applyAlignment="1">
      <alignment horizontal="left" vertical="center"/>
    </xf>
    <xf numFmtId="0" fontId="45" fillId="0" borderId="16" xfId="4" applyFont="1" applyBorder="1"/>
    <xf numFmtId="0" fontId="42" fillId="20" borderId="16" xfId="0" applyFont="1" applyFill="1" applyBorder="1" applyAlignment="1">
      <alignment vertical="center"/>
    </xf>
    <xf numFmtId="0" fontId="8" fillId="0" borderId="0" xfId="0" applyFont="1" applyAlignment="1"/>
    <xf numFmtId="0" fontId="8" fillId="35" borderId="16" xfId="0" applyFont="1" applyFill="1" applyBorder="1" applyAlignment="1">
      <alignment horizontal="center" vertical="center"/>
    </xf>
    <xf numFmtId="1" fontId="8" fillId="0" borderId="0" xfId="0" applyNumberFormat="1" applyFont="1"/>
    <xf numFmtId="0" fontId="8" fillId="0" borderId="0" xfId="0" applyFont="1" applyAlignment="1">
      <alignment horizontal="center" wrapText="1"/>
    </xf>
    <xf numFmtId="0" fontId="8" fillId="0" borderId="0" xfId="0" applyFont="1" applyAlignment="1">
      <alignment wrapText="1"/>
    </xf>
    <xf numFmtId="0" fontId="8" fillId="0" borderId="0" xfId="0" applyFont="1" applyAlignment="1">
      <alignment vertical="center" wrapText="1"/>
    </xf>
    <xf numFmtId="0" fontId="42" fillId="0" borderId="0" xfId="0" applyFont="1"/>
    <xf numFmtId="3" fontId="42" fillId="0" borderId="0" xfId="0" applyNumberFormat="1" applyFont="1"/>
    <xf numFmtId="0" fontId="42" fillId="27" borderId="0" xfId="0" applyFont="1" applyFill="1"/>
    <xf numFmtId="0" fontId="8" fillId="27" borderId="0" xfId="0" applyFont="1" applyFill="1" applyAlignment="1">
      <alignment horizontal="center" wrapText="1"/>
    </xf>
    <xf numFmtId="0" fontId="42" fillId="28" borderId="0" xfId="0" applyFont="1" applyFill="1" applyAlignment="1">
      <alignment horizontal="left" wrapText="1"/>
    </xf>
    <xf numFmtId="0" fontId="42" fillId="28" borderId="0" xfId="0" applyFont="1" applyFill="1" applyAlignment="1">
      <alignment horizontal="center" vertical="center" wrapText="1"/>
    </xf>
    <xf numFmtId="0" fontId="42" fillId="27" borderId="0" xfId="0" applyFont="1" applyFill="1" applyAlignment="1">
      <alignment horizontal="left" wrapText="1"/>
    </xf>
    <xf numFmtId="0" fontId="42" fillId="27" borderId="0" xfId="0" applyFont="1" applyFill="1" applyAlignment="1">
      <alignment horizontal="center" wrapText="1"/>
    </xf>
    <xf numFmtId="1" fontId="8" fillId="0" borderId="0" xfId="0" applyNumberFormat="1" applyFont="1" applyAlignment="1">
      <alignment horizontal="center" vertical="center"/>
    </xf>
    <xf numFmtId="9" fontId="42" fillId="28" borderId="0" xfId="1" applyFont="1" applyFill="1" applyAlignment="1">
      <alignment horizontal="center" vertical="center" wrapText="1"/>
    </xf>
    <xf numFmtId="9" fontId="42" fillId="27" borderId="0" xfId="1" applyFont="1" applyFill="1" applyAlignment="1">
      <alignment horizontal="center" wrapText="1"/>
    </xf>
    <xf numFmtId="9" fontId="8" fillId="27" borderId="0" xfId="1" applyFont="1" applyFill="1" applyAlignment="1">
      <alignment horizontal="center" wrapText="1"/>
    </xf>
    <xf numFmtId="0" fontId="42" fillId="28" borderId="0" xfId="0" applyFont="1" applyFill="1" applyAlignment="1">
      <alignment horizontal="center" wrapText="1"/>
    </xf>
    <xf numFmtId="0" fontId="42" fillId="27" borderId="0" xfId="0" applyFont="1" applyFill="1" applyAlignment="1">
      <alignment horizontal="center" vertical="center" wrapText="1"/>
    </xf>
    <xf numFmtId="9" fontId="42" fillId="28" borderId="0" xfId="1" applyFont="1" applyFill="1" applyAlignment="1">
      <alignment horizontal="center" wrapText="1"/>
    </xf>
    <xf numFmtId="9" fontId="42" fillId="27" borderId="0" xfId="1" applyFont="1" applyFill="1" applyAlignment="1">
      <alignment horizontal="center" vertical="center" wrapText="1"/>
    </xf>
    <xf numFmtId="0" fontId="8" fillId="31" borderId="16" xfId="0" applyFont="1" applyFill="1" applyBorder="1" applyAlignment="1">
      <alignment horizontal="left" vertical="top"/>
    </xf>
    <xf numFmtId="3" fontId="8" fillId="0" borderId="0" xfId="0" applyNumberFormat="1" applyFont="1"/>
    <xf numFmtId="0" fontId="14" fillId="27" borderId="16" xfId="0" applyFont="1" applyFill="1" applyBorder="1" applyAlignment="1">
      <alignment horizontal="center" vertical="center"/>
    </xf>
    <xf numFmtId="0" fontId="8" fillId="37" borderId="16" xfId="0" applyFont="1" applyFill="1" applyBorder="1" applyAlignment="1">
      <alignment horizontal="center" vertical="center"/>
    </xf>
    <xf numFmtId="0" fontId="8" fillId="29" borderId="16" xfId="0" applyFont="1" applyFill="1" applyBorder="1" applyAlignment="1">
      <alignment horizontal="center"/>
    </xf>
    <xf numFmtId="9" fontId="8" fillId="0" borderId="0" xfId="1" applyFont="1"/>
    <xf numFmtId="0" fontId="8" fillId="27" borderId="16" xfId="0" applyFont="1" applyFill="1" applyBorder="1" applyAlignment="1">
      <alignment horizontal="center" vertical="center"/>
    </xf>
    <xf numFmtId="0" fontId="14" fillId="0" borderId="16" xfId="0" applyFont="1" applyFill="1" applyBorder="1" applyAlignment="1">
      <alignment horizontal="center" vertical="center"/>
    </xf>
    <xf numFmtId="0" fontId="14" fillId="38" borderId="16" xfId="0" applyFont="1" applyFill="1" applyBorder="1" applyAlignment="1">
      <alignment horizontal="center" vertical="center"/>
    </xf>
    <xf numFmtId="0" fontId="14" fillId="38" borderId="16" xfId="0" applyFont="1" applyFill="1" applyBorder="1" applyAlignment="1">
      <alignment vertical="center"/>
    </xf>
    <xf numFmtId="0" fontId="14" fillId="38" borderId="16" xfId="0" applyFont="1" applyFill="1" applyBorder="1" applyAlignment="1">
      <alignment horizontal="left" vertical="center"/>
    </xf>
    <xf numFmtId="0" fontId="14" fillId="0" borderId="0" xfId="0" applyFont="1" applyAlignment="1">
      <alignment vertical="center"/>
    </xf>
    <xf numFmtId="9" fontId="14" fillId="0" borderId="0" xfId="1" applyFont="1" applyAlignment="1">
      <alignment vertical="center"/>
    </xf>
    <xf numFmtId="1" fontId="0" fillId="0" borderId="0" xfId="0" applyNumberFormat="1" applyAlignment="1">
      <alignment vertical="center"/>
    </xf>
    <xf numFmtId="1" fontId="14" fillId="0" borderId="0" xfId="1" applyNumberFormat="1" applyFont="1" applyAlignment="1">
      <alignment vertical="center"/>
    </xf>
    <xf numFmtId="0" fontId="10" fillId="11" borderId="0" xfId="0" applyFont="1" applyFill="1" applyAlignment="1">
      <alignment horizontal="center" vertical="center"/>
    </xf>
    <xf numFmtId="0" fontId="0" fillId="20" borderId="0" xfId="0" applyFont="1" applyFill="1" applyAlignment="1">
      <alignment horizontal="center" vertical="center"/>
    </xf>
    <xf numFmtId="0" fontId="0" fillId="38" borderId="16" xfId="0" applyFill="1" applyBorder="1" applyAlignment="1">
      <alignment vertical="center"/>
    </xf>
    <xf numFmtId="0" fontId="0" fillId="38" borderId="16" xfId="0" applyFill="1" applyBorder="1" applyAlignment="1">
      <alignment horizontal="left" vertical="center"/>
    </xf>
    <xf numFmtId="0" fontId="0" fillId="0" borderId="16" xfId="0" applyBorder="1" applyAlignment="1">
      <alignment horizontal="left" vertical="center"/>
    </xf>
    <xf numFmtId="0" fontId="0" fillId="0" borderId="16" xfId="0" applyBorder="1" applyAlignment="1">
      <alignment horizontal="left"/>
    </xf>
    <xf numFmtId="0" fontId="14" fillId="20" borderId="16" xfId="0" applyFont="1" applyFill="1" applyBorder="1" applyAlignment="1" applyProtection="1">
      <alignment vertical="center"/>
      <protection locked="0"/>
    </xf>
    <xf numFmtId="0" fontId="2" fillId="0" borderId="0" xfId="0" applyFont="1" applyAlignment="1">
      <alignment vertical="center"/>
    </xf>
    <xf numFmtId="0" fontId="12" fillId="19" borderId="3" xfId="0" applyFont="1" applyFill="1" applyBorder="1" applyAlignment="1"/>
    <xf numFmtId="0" fontId="14" fillId="0" borderId="0" xfId="0" applyFont="1" applyAlignment="1"/>
    <xf numFmtId="0" fontId="13" fillId="0" borderId="0" xfId="0" applyFont="1" applyAlignment="1"/>
    <xf numFmtId="9" fontId="0" fillId="0" borderId="0" xfId="1" applyFont="1" applyAlignment="1"/>
    <xf numFmtId="2" fontId="0" fillId="0" borderId="0" xfId="0" applyNumberFormat="1"/>
    <xf numFmtId="1" fontId="2" fillId="9" borderId="0" xfId="0" applyNumberFormat="1" applyFont="1" applyFill="1" applyAlignment="1">
      <alignment horizontal="center" vertical="center" wrapText="1"/>
    </xf>
    <xf numFmtId="1" fontId="2" fillId="17" borderId="14" xfId="0" applyNumberFormat="1" applyFont="1" applyFill="1" applyBorder="1" applyAlignment="1">
      <alignment horizontal="center" vertical="center"/>
    </xf>
    <xf numFmtId="1" fontId="2" fillId="21" borderId="14" xfId="0" applyNumberFormat="1" applyFont="1" applyFill="1" applyBorder="1" applyAlignment="1">
      <alignment horizontal="center" vertical="center"/>
    </xf>
    <xf numFmtId="1" fontId="2" fillId="12" borderId="14" xfId="0" applyNumberFormat="1" applyFont="1" applyFill="1" applyBorder="1" applyAlignment="1">
      <alignment horizontal="center" vertical="center"/>
    </xf>
    <xf numFmtId="1" fontId="2" fillId="22" borderId="14" xfId="0" applyNumberFormat="1" applyFont="1" applyFill="1" applyBorder="1" applyAlignment="1">
      <alignment horizontal="center" vertical="center"/>
    </xf>
    <xf numFmtId="1" fontId="2" fillId="15" borderId="14" xfId="0" applyNumberFormat="1" applyFont="1" applyFill="1" applyBorder="1" applyAlignment="1">
      <alignment horizontal="center" vertical="center"/>
    </xf>
    <xf numFmtId="9" fontId="0" fillId="0" borderId="0" xfId="0" applyNumberFormat="1" applyAlignment="1"/>
    <xf numFmtId="0" fontId="0" fillId="39" borderId="0" xfId="0" applyFill="1" applyAlignment="1"/>
    <xf numFmtId="0" fontId="14" fillId="20" borderId="16" xfId="0" applyFont="1" applyFill="1" applyBorder="1" applyAlignment="1">
      <alignment vertical="center" wrapText="1"/>
    </xf>
    <xf numFmtId="1" fontId="0" fillId="0" borderId="0" xfId="0" applyNumberFormat="1" applyAlignment="1">
      <alignment wrapText="1"/>
    </xf>
    <xf numFmtId="1" fontId="0" fillId="0" borderId="0" xfId="0" applyNumberFormat="1" applyAlignment="1">
      <alignment vertical="center" wrapText="1"/>
    </xf>
    <xf numFmtId="0" fontId="0" fillId="0" borderId="0" xfId="0" applyAlignment="1">
      <alignment vertical="center" wrapText="1"/>
    </xf>
    <xf numFmtId="0" fontId="22" fillId="4" borderId="8" xfId="0" applyFont="1" applyFill="1" applyBorder="1" applyAlignment="1">
      <alignment horizontal="center" vertical="center" wrapText="1"/>
    </xf>
    <xf numFmtId="0" fontId="9" fillId="10" borderId="18" xfId="0" applyFont="1" applyFill="1" applyBorder="1" applyAlignment="1">
      <alignment horizontal="left" vertical="center" wrapText="1"/>
    </xf>
    <xf numFmtId="0" fontId="7" fillId="10" borderId="18" xfId="0" applyFont="1" applyFill="1" applyBorder="1" applyAlignment="1">
      <alignment horizontal="left" vertical="center" wrapText="1"/>
    </xf>
    <xf numFmtId="0" fontId="7" fillId="10" borderId="19" xfId="0" applyFont="1" applyFill="1" applyBorder="1" applyAlignment="1">
      <alignment horizontal="center" vertical="center" wrapText="1"/>
    </xf>
    <xf numFmtId="0" fontId="7" fillId="10" borderId="12"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40" fillId="10" borderId="18" xfId="0" applyFont="1" applyFill="1" applyBorder="1" applyAlignment="1">
      <alignment horizontal="center" vertical="center" wrapText="1"/>
    </xf>
    <xf numFmtId="0" fontId="9" fillId="25" borderId="18" xfId="0" applyFont="1" applyFill="1" applyBorder="1" applyAlignment="1">
      <alignment horizontal="left" vertical="center" wrapText="1"/>
    </xf>
    <xf numFmtId="0" fontId="7" fillId="34" borderId="18"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5" fillId="7" borderId="1" xfId="0" applyFont="1" applyFill="1" applyBorder="1" applyAlignment="1">
      <alignment horizontal="center" vertical="center" wrapText="1"/>
    </xf>
    <xf numFmtId="0" fontId="0" fillId="0" borderId="0" xfId="0" applyFont="1" applyAlignment="1">
      <alignment wrapText="1"/>
    </xf>
    <xf numFmtId="1" fontId="0" fillId="0" borderId="0" xfId="0" applyNumberFormat="1" applyFont="1" applyAlignment="1">
      <alignment wrapText="1"/>
    </xf>
    <xf numFmtId="1" fontId="0" fillId="0" borderId="0" xfId="0" applyNumberFormat="1" applyFont="1" applyAlignment="1">
      <alignment vertical="center" wrapText="1"/>
    </xf>
    <xf numFmtId="0" fontId="12" fillId="19" borderId="3" xfId="0" applyFont="1" applyFill="1" applyBorder="1" applyAlignment="1">
      <alignment vertical="center"/>
    </xf>
    <xf numFmtId="0" fontId="49" fillId="38" borderId="16" xfId="0" applyFont="1" applyFill="1" applyBorder="1" applyAlignment="1">
      <alignment horizontal="center" vertical="center"/>
    </xf>
    <xf numFmtId="0" fontId="14" fillId="0" borderId="0" xfId="0" applyFont="1" applyAlignment="1">
      <alignment wrapText="1"/>
    </xf>
    <xf numFmtId="9" fontId="14" fillId="0" borderId="0" xfId="1" applyFont="1" applyAlignment="1">
      <alignment vertical="center" wrapText="1"/>
    </xf>
    <xf numFmtId="9" fontId="0" fillId="0" borderId="0" xfId="1" applyFont="1" applyAlignment="1">
      <alignment wrapText="1"/>
    </xf>
    <xf numFmtId="0" fontId="0" fillId="0" borderId="0" xfId="0" applyAlignment="1">
      <alignment horizontal="left" wrapText="1"/>
    </xf>
    <xf numFmtId="1" fontId="0" fillId="0" borderId="0" xfId="0" applyNumberFormat="1" applyAlignment="1">
      <alignment horizontal="left" wrapText="1"/>
    </xf>
    <xf numFmtId="1" fontId="0" fillId="0" borderId="0" xfId="0" applyNumberFormat="1" applyAlignment="1">
      <alignment horizontal="left" vertical="center" wrapText="1"/>
    </xf>
    <xf numFmtId="0" fontId="14" fillId="0" borderId="0" xfId="0" applyFont="1" applyAlignment="1">
      <alignment vertical="center" wrapText="1"/>
    </xf>
    <xf numFmtId="0" fontId="14" fillId="20" borderId="16" xfId="0" applyFont="1" applyFill="1" applyBorder="1" applyAlignment="1">
      <alignment horizontal="left" vertical="top"/>
    </xf>
    <xf numFmtId="0" fontId="0" fillId="20" borderId="16" xfId="0" applyFill="1" applyBorder="1" applyAlignment="1">
      <alignment vertical="center"/>
    </xf>
    <xf numFmtId="0" fontId="14" fillId="27" borderId="16" xfId="0" applyFont="1" applyFill="1" applyBorder="1" applyAlignment="1">
      <alignment vertical="center"/>
    </xf>
    <xf numFmtId="0" fontId="39" fillId="20" borderId="16" xfId="0" applyFont="1" applyFill="1" applyBorder="1" applyAlignment="1">
      <alignment vertical="center"/>
    </xf>
    <xf numFmtId="0" fontId="0" fillId="20" borderId="16" xfId="0" applyFill="1" applyBorder="1" applyAlignment="1">
      <alignment horizontal="left" vertical="center"/>
    </xf>
    <xf numFmtId="0" fontId="14" fillId="0" borderId="16" xfId="0" applyFont="1" applyFill="1" applyBorder="1" applyAlignment="1">
      <alignment vertical="center"/>
    </xf>
    <xf numFmtId="0" fontId="12" fillId="27" borderId="16" xfId="0" applyFont="1" applyFill="1" applyBorder="1" applyAlignment="1">
      <alignment vertical="center"/>
    </xf>
    <xf numFmtId="0" fontId="0" fillId="38" borderId="16" xfId="0" applyFill="1" applyBorder="1" applyAlignment="1">
      <alignment horizontal="center" vertical="center"/>
    </xf>
    <xf numFmtId="0" fontId="14" fillId="38" borderId="16" xfId="0" applyFont="1" applyFill="1" applyBorder="1" applyAlignment="1">
      <alignment horizontal="left"/>
    </xf>
    <xf numFmtId="0" fontId="6" fillId="9" borderId="8" xfId="0" applyFont="1" applyFill="1" applyBorder="1" applyAlignment="1">
      <alignment horizontal="center" vertical="center"/>
    </xf>
    <xf numFmtId="0" fontId="30" fillId="38" borderId="16" xfId="0" applyFont="1" applyFill="1" applyBorder="1" applyAlignment="1">
      <alignment vertical="center"/>
    </xf>
    <xf numFmtId="0" fontId="14" fillId="20" borderId="16" xfId="0" applyFont="1" applyFill="1" applyBorder="1" applyAlignment="1">
      <alignment horizontal="left" vertical="center" wrapText="1"/>
    </xf>
    <xf numFmtId="0" fontId="7" fillId="10" borderId="11" xfId="0" applyFont="1" applyFill="1" applyBorder="1" applyAlignment="1">
      <alignment horizontal="center" vertical="center"/>
    </xf>
    <xf numFmtId="0" fontId="8" fillId="0" borderId="0" xfId="0" applyFont="1" applyBorder="1" applyAlignment="1">
      <alignment vertical="center"/>
    </xf>
    <xf numFmtId="0" fontId="8" fillId="29" borderId="16" xfId="0" applyFont="1" applyFill="1" applyBorder="1" applyAlignment="1">
      <alignment horizontal="center" vertical="center"/>
    </xf>
    <xf numFmtId="0" fontId="8" fillId="29" borderId="16" xfId="0" applyFont="1" applyFill="1" applyBorder="1" applyAlignment="1">
      <alignment horizontal="left" vertical="center"/>
    </xf>
    <xf numFmtId="0" fontId="8" fillId="29" borderId="16" xfId="0" applyFont="1" applyFill="1" applyBorder="1" applyAlignment="1">
      <alignment vertical="center"/>
    </xf>
    <xf numFmtId="0" fontId="8" fillId="41" borderId="16" xfId="0" applyFont="1" applyFill="1" applyBorder="1" applyAlignment="1">
      <alignment horizontal="left" vertical="center"/>
    </xf>
    <xf numFmtId="0" fontId="8" fillId="27" borderId="16" xfId="0" applyFont="1" applyFill="1" applyBorder="1" applyAlignment="1">
      <alignment horizontal="left" vertical="center"/>
    </xf>
    <xf numFmtId="0" fontId="8" fillId="40" borderId="16" xfId="0" applyFont="1" applyFill="1" applyBorder="1" applyAlignment="1">
      <alignment horizontal="left" vertical="center"/>
    </xf>
    <xf numFmtId="0" fontId="14" fillId="38" borderId="16" xfId="0" applyFont="1" applyFill="1" applyBorder="1" applyAlignment="1">
      <alignment vertical="top"/>
    </xf>
    <xf numFmtId="0" fontId="14" fillId="29" borderId="16" xfId="0" applyFont="1" applyFill="1" applyBorder="1" applyAlignment="1">
      <alignment vertical="center"/>
    </xf>
    <xf numFmtId="0" fontId="14" fillId="20" borderId="0" xfId="0" applyFont="1" applyFill="1" applyBorder="1" applyAlignment="1">
      <alignment vertical="center"/>
    </xf>
    <xf numFmtId="0" fontId="7" fillId="10" borderId="18" xfId="0" applyFont="1" applyFill="1" applyBorder="1" applyAlignment="1">
      <alignment horizontal="center" vertical="center"/>
    </xf>
    <xf numFmtId="0" fontId="14" fillId="29" borderId="16" xfId="0" applyFont="1" applyFill="1" applyBorder="1" applyAlignment="1">
      <alignment horizontal="left" vertical="center"/>
    </xf>
    <xf numFmtId="0" fontId="5" fillId="7" borderId="1" xfId="0" applyFont="1" applyFill="1" applyBorder="1" applyAlignment="1">
      <alignment horizontal="center" vertical="center"/>
    </xf>
    <xf numFmtId="0" fontId="10" fillId="11" borderId="0" xfId="0" applyFont="1" applyFill="1" applyAlignment="1">
      <alignment horizontal="center"/>
    </xf>
    <xf numFmtId="0" fontId="41" fillId="11" borderId="0" xfId="0" applyFont="1" applyFill="1" applyAlignment="1">
      <alignment horizontal="center" vertical="center"/>
    </xf>
    <xf numFmtId="0" fontId="0" fillId="0" borderId="0" xfId="0" applyAlignment="1">
      <alignment horizontal="left" vertical="center"/>
    </xf>
    <xf numFmtId="0" fontId="0" fillId="0" borderId="0" xfId="0" applyFont="1" applyAlignment="1">
      <alignment horizontal="center" vertical="center"/>
    </xf>
    <xf numFmtId="0" fontId="12" fillId="42" borderId="3" xfId="0" applyFont="1" applyFill="1" applyBorder="1" applyAlignment="1"/>
    <xf numFmtId="0" fontId="14" fillId="42" borderId="0" xfId="0" applyFont="1" applyFill="1" applyAlignment="1"/>
    <xf numFmtId="0" fontId="14" fillId="42" borderId="0" xfId="0" applyFont="1" applyFill="1" applyAlignment="1">
      <alignment horizontal="center" vertical="center"/>
    </xf>
    <xf numFmtId="9" fontId="14" fillId="42" borderId="0" xfId="1" applyFont="1" applyFill="1" applyAlignment="1"/>
    <xf numFmtId="9" fontId="14" fillId="42" borderId="0" xfId="1" applyFont="1" applyFill="1" applyAlignment="1">
      <alignment wrapText="1"/>
    </xf>
    <xf numFmtId="1" fontId="0" fillId="42" borderId="0" xfId="0" applyNumberFormat="1" applyFill="1" applyAlignment="1">
      <alignment wrapText="1"/>
    </xf>
    <xf numFmtId="1" fontId="0" fillId="42" borderId="0" xfId="0" applyNumberFormat="1" applyFill="1" applyAlignment="1"/>
    <xf numFmtId="1" fontId="0" fillId="42" borderId="0" xfId="0" applyNumberFormat="1" applyFill="1" applyAlignment="1">
      <alignment vertical="center"/>
    </xf>
    <xf numFmtId="0" fontId="0" fillId="42" borderId="0" xfId="0" applyFill="1" applyAlignment="1"/>
    <xf numFmtId="0" fontId="0" fillId="42" borderId="0" xfId="0" applyFill="1" applyAlignment="1">
      <alignment wrapText="1"/>
    </xf>
    <xf numFmtId="1" fontId="0" fillId="42" borderId="0" xfId="0" applyNumberFormat="1" applyFont="1" applyFill="1" applyAlignment="1">
      <alignment wrapText="1"/>
    </xf>
    <xf numFmtId="0" fontId="0" fillId="42" borderId="0" xfId="0" applyFill="1" applyAlignment="1">
      <alignment vertical="center"/>
    </xf>
    <xf numFmtId="1" fontId="0" fillId="42" borderId="0" xfId="0" applyNumberFormat="1" applyFill="1" applyAlignment="1">
      <alignment horizontal="left" wrapText="1"/>
    </xf>
    <xf numFmtId="0" fontId="14" fillId="42" borderId="0" xfId="0" applyFont="1" applyFill="1" applyAlignment="1">
      <alignment wrapText="1"/>
    </xf>
    <xf numFmtId="9" fontId="14" fillId="20" borderId="0" xfId="1" applyFont="1" applyFill="1" applyAlignment="1"/>
    <xf numFmtId="1" fontId="0" fillId="20" borderId="0" xfId="0" applyNumberFormat="1" applyFill="1" applyAlignment="1">
      <alignment wrapText="1"/>
    </xf>
    <xf numFmtId="1" fontId="0" fillId="20" borderId="0" xfId="0" applyNumberFormat="1" applyFill="1" applyAlignment="1"/>
    <xf numFmtId="0" fontId="0" fillId="0" borderId="16" xfId="0" applyBorder="1"/>
    <xf numFmtId="49" fontId="11" fillId="0" borderId="16" xfId="0" applyNumberFormat="1" applyFont="1" applyBorder="1" applyAlignment="1">
      <alignment wrapText="1"/>
    </xf>
    <xf numFmtId="166" fontId="0" fillId="0" borderId="16" xfId="2" applyNumberFormat="1" applyFont="1" applyBorder="1" applyAlignment="1">
      <alignment wrapText="1"/>
    </xf>
    <xf numFmtId="0" fontId="14" fillId="0" borderId="16" xfId="4" applyFont="1" applyBorder="1" applyAlignment="1">
      <alignment horizontal="left"/>
    </xf>
    <xf numFmtId="49" fontId="0" fillId="0" borderId="16" xfId="0" applyNumberFormat="1" applyBorder="1" applyAlignment="1">
      <alignment wrapText="1"/>
    </xf>
    <xf numFmtId="0" fontId="14" fillId="0" borderId="16" xfId="0" applyFont="1" applyBorder="1" applyAlignment="1">
      <alignment horizontal="left"/>
    </xf>
    <xf numFmtId="166" fontId="0" fillId="0" borderId="16" xfId="2" applyNumberFormat="1" applyFont="1" applyBorder="1" applyAlignment="1"/>
    <xf numFmtId="0" fontId="2" fillId="20" borderId="16" xfId="0" applyFont="1" applyFill="1" applyBorder="1"/>
    <xf numFmtId="49" fontId="12" fillId="0" borderId="16" xfId="0" applyNumberFormat="1" applyFont="1" applyBorder="1" applyAlignment="1">
      <alignment vertical="top"/>
    </xf>
    <xf numFmtId="0" fontId="14" fillId="0" borderId="16" xfId="0" applyFont="1" applyBorder="1" applyAlignment="1">
      <alignment horizontal="center" vertical="center" readingOrder="1"/>
    </xf>
    <xf numFmtId="0" fontId="14" fillId="0" borderId="16" xfId="4" applyFont="1" applyBorder="1" applyAlignment="1">
      <alignment horizontal="center" vertical="center"/>
    </xf>
    <xf numFmtId="166" fontId="11" fillId="0" borderId="16" xfId="2" applyNumberFormat="1" applyBorder="1"/>
    <xf numFmtId="166" fontId="14" fillId="0" borderId="16" xfId="2" applyNumberFormat="1" applyFont="1" applyBorder="1" applyAlignment="1">
      <alignment horizontal="left"/>
    </xf>
    <xf numFmtId="0" fontId="14" fillId="20" borderId="16" xfId="0" applyFont="1" applyFill="1" applyBorder="1" applyAlignment="1">
      <alignment wrapText="1"/>
    </xf>
    <xf numFmtId="166" fontId="0" fillId="20" borderId="16" xfId="2" applyNumberFormat="1" applyFont="1" applyFill="1" applyBorder="1" applyAlignment="1">
      <alignment wrapText="1"/>
    </xf>
    <xf numFmtId="0" fontId="14" fillId="20" borderId="16" xfId="0" applyFont="1" applyFill="1" applyBorder="1" applyAlignment="1">
      <alignment horizontal="center" vertical="center" readingOrder="1"/>
    </xf>
    <xf numFmtId="0" fontId="14" fillId="20" borderId="16" xfId="0" applyFont="1" applyFill="1" applyBorder="1" applyAlignment="1">
      <alignment vertical="top" readingOrder="1"/>
    </xf>
    <xf numFmtId="49" fontId="14" fillId="20" borderId="16" xfId="0" applyNumberFormat="1" applyFont="1" applyFill="1" applyBorder="1"/>
    <xf numFmtId="49" fontId="14" fillId="20" borderId="16" xfId="0" applyNumberFormat="1" applyFont="1" applyFill="1" applyBorder="1" applyAlignment="1">
      <alignment wrapText="1"/>
    </xf>
    <xf numFmtId="0" fontId="14" fillId="20" borderId="16" xfId="4" applyFont="1" applyFill="1" applyBorder="1" applyAlignment="1">
      <alignment horizontal="center" vertical="center"/>
    </xf>
    <xf numFmtId="49" fontId="12" fillId="20" borderId="16" xfId="0" applyNumberFormat="1" applyFont="1" applyFill="1" applyBorder="1" applyAlignment="1">
      <alignment vertical="top"/>
    </xf>
    <xf numFmtId="0" fontId="12" fillId="20" borderId="16" xfId="0" applyFont="1" applyFill="1" applyBorder="1"/>
    <xf numFmtId="166" fontId="14" fillId="20" borderId="16" xfId="2" applyNumberFormat="1" applyFont="1" applyFill="1" applyBorder="1" applyAlignment="1"/>
    <xf numFmtId="166" fontId="0" fillId="32" borderId="0" xfId="2" applyNumberFormat="1" applyFont="1" applyFill="1" applyAlignment="1">
      <alignment horizontal="center" vertical="center"/>
    </xf>
    <xf numFmtId="0" fontId="0" fillId="32" borderId="0" xfId="0" applyFill="1" applyAlignment="1">
      <alignment vertical="center"/>
    </xf>
    <xf numFmtId="0" fontId="0" fillId="32" borderId="0" xfId="0" applyFill="1" applyAlignment="1">
      <alignment horizontal="center" vertical="center"/>
    </xf>
    <xf numFmtId="0" fontId="0" fillId="0" borderId="16" xfId="0" applyFont="1" applyBorder="1" applyAlignment="1">
      <alignment horizontal="center" vertical="center"/>
    </xf>
    <xf numFmtId="0" fontId="0" fillId="32" borderId="0" xfId="0" applyFill="1"/>
    <xf numFmtId="0" fontId="2" fillId="32" borderId="0" xfId="0" applyFont="1" applyFill="1" applyAlignment="1">
      <alignment vertical="center" wrapText="1"/>
    </xf>
    <xf numFmtId="0" fontId="12" fillId="20" borderId="16" xfId="0" applyFont="1" applyFill="1" applyBorder="1" applyAlignment="1">
      <alignment wrapText="1"/>
    </xf>
    <xf numFmtId="0" fontId="14" fillId="20" borderId="16" xfId="4" applyFont="1" applyFill="1" applyBorder="1" applyAlignment="1">
      <alignment horizontal="center" vertical="center" wrapText="1"/>
    </xf>
    <xf numFmtId="0" fontId="0" fillId="20" borderId="16" xfId="0" applyFont="1" applyFill="1" applyBorder="1" applyAlignment="1">
      <alignment vertical="center"/>
    </xf>
    <xf numFmtId="0" fontId="0" fillId="20" borderId="16" xfId="0" applyFont="1" applyFill="1" applyBorder="1" applyAlignment="1"/>
    <xf numFmtId="0" fontId="0" fillId="20" borderId="16" xfId="0" applyFont="1" applyFill="1" applyBorder="1"/>
    <xf numFmtId="0" fontId="0" fillId="0" borderId="0" xfId="0" applyAlignment="1">
      <alignment horizontal="center" wrapText="1"/>
    </xf>
    <xf numFmtId="0" fontId="22" fillId="3" borderId="8" xfId="0" applyFont="1" applyFill="1" applyBorder="1" applyAlignment="1">
      <alignment horizontal="center" vertical="center" wrapText="1"/>
    </xf>
    <xf numFmtId="0" fontId="20" fillId="4" borderId="10" xfId="0" applyFont="1" applyFill="1" applyBorder="1" applyAlignment="1">
      <alignment horizontal="center" vertical="center" wrapText="1"/>
    </xf>
    <xf numFmtId="0" fontId="12" fillId="20" borderId="16" xfId="0" applyFont="1" applyFill="1" applyBorder="1" applyAlignment="1">
      <alignment vertical="center"/>
    </xf>
    <xf numFmtId="49" fontId="14" fillId="20" borderId="16" xfId="0" applyNumberFormat="1" applyFont="1" applyFill="1" applyBorder="1" applyAlignment="1">
      <alignment vertical="center"/>
    </xf>
    <xf numFmtId="0" fontId="0" fillId="31" borderId="16" xfId="0" applyFont="1" applyFill="1" applyBorder="1" applyAlignment="1">
      <alignment horizontal="center" vertical="center" wrapText="1"/>
    </xf>
    <xf numFmtId="166" fontId="0" fillId="20" borderId="16" xfId="2" applyNumberFormat="1" applyFont="1" applyFill="1" applyBorder="1" applyAlignment="1"/>
    <xf numFmtId="0" fontId="0" fillId="20" borderId="16" xfId="0" applyFont="1" applyFill="1" applyBorder="1" applyAlignment="1">
      <alignment horizontal="left" vertical="center"/>
    </xf>
    <xf numFmtId="0" fontId="0" fillId="31" borderId="16" xfId="0" applyFont="1" applyFill="1" applyBorder="1" applyAlignment="1">
      <alignment horizontal="center" vertical="center"/>
    </xf>
    <xf numFmtId="0" fontId="12" fillId="36" borderId="0" xfId="0" applyFont="1" applyFill="1" applyAlignment="1">
      <alignment horizontal="center" vertical="center" wrapText="1"/>
    </xf>
    <xf numFmtId="0" fontId="1" fillId="26" borderId="10" xfId="0" applyFont="1" applyFill="1" applyBorder="1" applyAlignment="1">
      <alignment horizontal="center" vertical="center" wrapText="1"/>
    </xf>
    <xf numFmtId="0" fontId="1" fillId="26" borderId="10" xfId="0" applyFont="1" applyFill="1" applyBorder="1" applyAlignment="1">
      <alignment horizontal="center" vertical="center"/>
    </xf>
    <xf numFmtId="0" fontId="0" fillId="0" borderId="16" xfId="0" applyFont="1" applyBorder="1"/>
    <xf numFmtId="49" fontId="0" fillId="0" borderId="16" xfId="0" applyNumberFormat="1" applyFont="1" applyBorder="1" applyAlignment="1">
      <alignment wrapText="1"/>
    </xf>
    <xf numFmtId="0" fontId="0" fillId="31" borderId="16" xfId="0" applyFont="1" applyFill="1" applyBorder="1" applyAlignment="1">
      <alignment vertical="center"/>
    </xf>
    <xf numFmtId="0" fontId="0" fillId="31" borderId="16" xfId="0" applyFont="1" applyFill="1" applyBorder="1" applyAlignment="1">
      <alignment vertical="center" wrapText="1"/>
    </xf>
    <xf numFmtId="0" fontId="0" fillId="0" borderId="0" xfId="0" applyFont="1" applyAlignment="1">
      <alignment vertical="center"/>
    </xf>
    <xf numFmtId="49" fontId="0" fillId="0" borderId="16" xfId="0" applyNumberFormat="1" applyFont="1" applyBorder="1" applyAlignment="1">
      <alignment horizontal="left"/>
    </xf>
    <xf numFmtId="0" fontId="0" fillId="0" borderId="0" xfId="0" applyFont="1" applyAlignment="1">
      <alignment vertical="center" wrapText="1"/>
    </xf>
    <xf numFmtId="49" fontId="0" fillId="0" borderId="16" xfId="0" applyNumberFormat="1" applyFont="1" applyBorder="1" applyAlignment="1"/>
    <xf numFmtId="0" fontId="0" fillId="31" borderId="16" xfId="0" applyFont="1" applyFill="1" applyBorder="1" applyAlignment="1">
      <alignment horizontal="left" vertical="center"/>
    </xf>
    <xf numFmtId="0" fontId="0" fillId="0" borderId="16" xfId="0" applyFont="1" applyBorder="1" applyAlignment="1">
      <alignment horizontal="left"/>
    </xf>
    <xf numFmtId="0" fontId="0" fillId="0" borderId="0" xfId="0" applyFont="1" applyAlignment="1">
      <alignment horizontal="center" wrapText="1"/>
    </xf>
    <xf numFmtId="0" fontId="0" fillId="20" borderId="16" xfId="0" applyFill="1" applyBorder="1" applyAlignment="1"/>
    <xf numFmtId="0" fontId="12" fillId="20" borderId="16" xfId="0" applyFont="1" applyFill="1" applyBorder="1" applyAlignment="1"/>
    <xf numFmtId="49" fontId="14" fillId="20" borderId="16" xfId="0" applyNumberFormat="1" applyFont="1" applyFill="1" applyBorder="1" applyAlignment="1"/>
    <xf numFmtId="0" fontId="0" fillId="0" borderId="0" xfId="0" applyAlignment="1">
      <alignment horizontal="center" vertical="center" wrapText="1"/>
    </xf>
    <xf numFmtId="0" fontId="20" fillId="18" borderId="10" xfId="0" applyFont="1" applyFill="1" applyBorder="1" applyAlignment="1">
      <alignment horizontal="center" vertical="center" wrapText="1"/>
    </xf>
    <xf numFmtId="0" fontId="0" fillId="20" borderId="16" xfId="0" applyFill="1" applyBorder="1" applyAlignment="1">
      <alignment horizontal="center"/>
    </xf>
    <xf numFmtId="0" fontId="14" fillId="0" borderId="16" xfId="0" applyFont="1" applyBorder="1" applyAlignment="1">
      <alignment vertical="top" readingOrder="1"/>
    </xf>
    <xf numFmtId="0" fontId="2" fillId="20" borderId="16" xfId="0" applyFont="1" applyFill="1" applyBorder="1" applyAlignment="1"/>
    <xf numFmtId="0" fontId="14" fillId="20" borderId="16" xfId="0" applyFont="1" applyFill="1" applyBorder="1" applyAlignment="1">
      <alignment vertical="center" readingOrder="1"/>
    </xf>
    <xf numFmtId="49" fontId="12" fillId="20" borderId="16" xfId="0" applyNumberFormat="1" applyFont="1" applyFill="1" applyBorder="1" applyAlignment="1">
      <alignment vertical="center"/>
    </xf>
    <xf numFmtId="0" fontId="14" fillId="20" borderId="16" xfId="4" applyFont="1" applyFill="1" applyBorder="1" applyAlignment="1">
      <alignment horizontal="left" vertical="center"/>
    </xf>
    <xf numFmtId="0" fontId="14" fillId="43" borderId="16" xfId="0" applyFont="1" applyFill="1" applyBorder="1" applyAlignment="1">
      <alignment vertical="center"/>
    </xf>
    <xf numFmtId="0" fontId="14" fillId="31" borderId="16" xfId="4" applyFont="1" applyFill="1" applyBorder="1" applyAlignment="1">
      <alignment horizontal="left" vertical="center"/>
    </xf>
    <xf numFmtId="0" fontId="14" fillId="31" borderId="16" xfId="0" applyFont="1" applyFill="1" applyBorder="1" applyAlignment="1">
      <alignment vertical="center"/>
    </xf>
    <xf numFmtId="0" fontId="14" fillId="44" borderId="16" xfId="0" applyFont="1" applyFill="1" applyBorder="1" applyAlignment="1">
      <alignment vertical="center"/>
    </xf>
    <xf numFmtId="0" fontId="22" fillId="45" borderId="1" xfId="0" applyFont="1" applyFill="1" applyBorder="1" applyAlignment="1">
      <alignment horizontal="center" vertical="top"/>
    </xf>
    <xf numFmtId="49" fontId="0" fillId="20" borderId="16" xfId="0" applyNumberFormat="1" applyFont="1" applyFill="1" applyBorder="1" applyAlignment="1">
      <alignment wrapText="1"/>
    </xf>
    <xf numFmtId="49" fontId="0" fillId="20" borderId="16" xfId="0" applyNumberFormat="1" applyFont="1" applyFill="1" applyBorder="1" applyAlignment="1">
      <alignment horizontal="left"/>
    </xf>
    <xf numFmtId="0" fontId="0" fillId="20" borderId="0" xfId="0" applyFont="1" applyFill="1" applyAlignment="1">
      <alignment vertical="center"/>
    </xf>
    <xf numFmtId="1" fontId="2" fillId="20" borderId="14" xfId="0" applyNumberFormat="1" applyFont="1" applyFill="1" applyBorder="1" applyAlignment="1">
      <alignment horizontal="center" vertical="center"/>
    </xf>
    <xf numFmtId="0" fontId="0" fillId="20" borderId="16" xfId="0" applyFill="1" applyBorder="1" applyAlignment="1">
      <alignment vertical="top"/>
    </xf>
    <xf numFmtId="49" fontId="0" fillId="20" borderId="16" xfId="0" applyNumberFormat="1" applyFont="1" applyFill="1" applyBorder="1" applyAlignment="1"/>
    <xf numFmtId="0" fontId="2" fillId="20" borderId="16" xfId="0" applyFont="1" applyFill="1" applyBorder="1" applyAlignment="1">
      <alignment vertical="center"/>
    </xf>
    <xf numFmtId="0" fontId="0" fillId="0" borderId="16" xfId="0" applyFont="1" applyBorder="1" applyAlignment="1">
      <alignment horizontal="left" vertical="center"/>
    </xf>
    <xf numFmtId="0" fontId="0" fillId="20" borderId="16" xfId="0" applyFont="1" applyFill="1" applyBorder="1" applyAlignment="1">
      <alignment vertical="top"/>
    </xf>
    <xf numFmtId="0" fontId="0" fillId="0" borderId="16" xfId="0" applyFont="1" applyBorder="1" applyAlignment="1">
      <alignment vertical="top"/>
    </xf>
    <xf numFmtId="0" fontId="14" fillId="43" borderId="16" xfId="0" applyFont="1" applyFill="1" applyBorder="1" applyAlignment="1">
      <alignment horizontal="left" vertical="center"/>
    </xf>
    <xf numFmtId="0" fontId="0" fillId="20" borderId="16" xfId="0" applyFont="1" applyFill="1" applyBorder="1" applyAlignment="1">
      <alignment horizontal="left"/>
    </xf>
    <xf numFmtId="0" fontId="14" fillId="31" borderId="16" xfId="0" applyFont="1" applyFill="1" applyBorder="1" applyAlignment="1">
      <alignment horizontal="left" vertical="center"/>
    </xf>
    <xf numFmtId="0" fontId="0" fillId="0" borderId="16" xfId="0" applyFont="1" applyBorder="1" applyAlignment="1"/>
    <xf numFmtId="0" fontId="2" fillId="0" borderId="16" xfId="0" applyFont="1" applyBorder="1" applyAlignment="1"/>
    <xf numFmtId="49" fontId="11" fillId="0" borderId="16" xfId="0" applyNumberFormat="1" applyFont="1" applyBorder="1" applyAlignment="1"/>
    <xf numFmtId="49" fontId="11" fillId="20" borderId="16" xfId="0" applyNumberFormat="1" applyFont="1" applyFill="1" applyBorder="1" applyAlignment="1">
      <alignment wrapText="1"/>
    </xf>
    <xf numFmtId="49" fontId="11" fillId="20" borderId="16" xfId="0" applyNumberFormat="1" applyFont="1" applyFill="1" applyBorder="1" applyAlignment="1"/>
    <xf numFmtId="49" fontId="11" fillId="20" borderId="16" xfId="0" applyNumberFormat="1" applyFont="1" applyFill="1" applyBorder="1"/>
    <xf numFmtId="0" fontId="14" fillId="20" borderId="16" xfId="0" applyFont="1" applyFill="1" applyBorder="1" applyAlignment="1">
      <alignment horizontal="center" vertical="center" wrapText="1" readingOrder="1"/>
    </xf>
    <xf numFmtId="0" fontId="12" fillId="20" borderId="16" xfId="0" applyFont="1" applyFill="1" applyBorder="1" applyAlignment="1">
      <alignment vertical="center" wrapText="1"/>
    </xf>
    <xf numFmtId="49" fontId="14" fillId="20" borderId="16" xfId="0" applyNumberFormat="1" applyFont="1" applyFill="1" applyBorder="1" applyAlignment="1">
      <alignment vertical="center" wrapText="1"/>
    </xf>
    <xf numFmtId="0" fontId="0" fillId="20" borderId="16" xfId="0" applyFill="1" applyBorder="1" applyAlignment="1">
      <alignment horizontal="center" vertical="center" wrapText="1"/>
    </xf>
    <xf numFmtId="1" fontId="2" fillId="17" borderId="16" xfId="0" applyNumberFormat="1" applyFont="1" applyFill="1" applyBorder="1" applyAlignment="1">
      <alignment horizontal="center" vertical="center" wrapText="1"/>
    </xf>
    <xf numFmtId="1" fontId="0" fillId="0" borderId="16" xfId="0" applyNumberFormat="1" applyBorder="1" applyAlignment="1">
      <alignment horizontal="center" vertical="center" wrapText="1"/>
    </xf>
    <xf numFmtId="1" fontId="2" fillId="14" borderId="16" xfId="0" applyNumberFormat="1" applyFont="1" applyFill="1" applyBorder="1" applyAlignment="1">
      <alignment horizontal="center" vertical="center" wrapText="1"/>
    </xf>
    <xf numFmtId="1" fontId="2" fillId="15" borderId="16" xfId="0" applyNumberFormat="1" applyFont="1" applyFill="1" applyBorder="1" applyAlignment="1">
      <alignment horizontal="center" vertical="center" wrapText="1"/>
    </xf>
    <xf numFmtId="1" fontId="2" fillId="27" borderId="16" xfId="0" applyNumberFormat="1" applyFont="1" applyFill="1" applyBorder="1" applyAlignment="1">
      <alignment horizontal="center" vertical="center" wrapText="1"/>
    </xf>
    <xf numFmtId="0" fontId="2" fillId="20" borderId="16" xfId="0" applyFont="1" applyFill="1" applyBorder="1"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15" borderId="0" xfId="0" applyFont="1" applyFill="1" applyAlignment="1">
      <alignment horizontal="center" vertical="center" wrapText="1"/>
    </xf>
    <xf numFmtId="0" fontId="2" fillId="2" borderId="28" xfId="0" applyFont="1" applyFill="1" applyBorder="1" applyAlignment="1">
      <alignment horizontal="center" vertical="center" wrapText="1"/>
    </xf>
    <xf numFmtId="0" fontId="2" fillId="20" borderId="28" xfId="0" applyFont="1" applyFill="1" applyBorder="1" applyAlignment="1">
      <alignment horizontal="center" vertical="center"/>
    </xf>
    <xf numFmtId="0" fontId="0" fillId="20" borderId="16" xfId="0" applyFill="1" applyBorder="1" applyAlignment="1">
      <alignment vertical="center" wrapText="1"/>
    </xf>
    <xf numFmtId="49" fontId="14" fillId="0" borderId="16" xfId="0" applyNumberFormat="1" applyFont="1" applyBorder="1" applyAlignment="1"/>
    <xf numFmtId="0" fontId="2" fillId="15" borderId="28" xfId="0" applyFont="1" applyFill="1" applyBorder="1" applyAlignment="1">
      <alignment horizontal="center" vertical="center" wrapText="1"/>
    </xf>
    <xf numFmtId="166" fontId="2" fillId="0" borderId="14" xfId="0" applyNumberFormat="1" applyFont="1" applyBorder="1" applyAlignment="1">
      <alignment horizontal="center" vertical="center"/>
    </xf>
    <xf numFmtId="0" fontId="0" fillId="0" borderId="16" xfId="0" applyFill="1" applyBorder="1" applyAlignment="1">
      <alignment vertical="center"/>
    </xf>
    <xf numFmtId="0" fontId="12" fillId="0" borderId="16" xfId="0" applyFont="1" applyFill="1" applyBorder="1" applyAlignment="1"/>
    <xf numFmtId="49" fontId="12" fillId="0" borderId="16" xfId="0" applyNumberFormat="1" applyFont="1" applyFill="1" applyBorder="1" applyAlignment="1">
      <alignment vertical="top"/>
    </xf>
    <xf numFmtId="0" fontId="14" fillId="0" borderId="16" xfId="0" applyFont="1" applyFill="1" applyBorder="1" applyAlignment="1">
      <alignment horizontal="left" vertical="center"/>
    </xf>
    <xf numFmtId="0" fontId="14" fillId="0" borderId="16" xfId="0" applyFont="1" applyFill="1" applyBorder="1" applyAlignment="1">
      <alignment vertical="top"/>
    </xf>
    <xf numFmtId="0" fontId="14" fillId="0" borderId="0" xfId="0" applyFont="1" applyFill="1" applyBorder="1" applyAlignment="1">
      <alignment vertical="center"/>
    </xf>
    <xf numFmtId="1" fontId="14" fillId="0" borderId="16" xfId="0" applyNumberFormat="1" applyFont="1" applyFill="1" applyBorder="1" applyAlignment="1">
      <alignment horizontal="center" vertical="center"/>
    </xf>
    <xf numFmtId="0" fontId="14" fillId="0" borderId="16" xfId="5" applyFont="1" applyFill="1" applyBorder="1" applyAlignment="1">
      <alignment vertical="center"/>
    </xf>
    <xf numFmtId="0" fontId="14" fillId="0" borderId="16" xfId="0" applyFont="1" applyFill="1" applyBorder="1" applyAlignment="1">
      <alignment horizontal="left" vertical="top"/>
    </xf>
    <xf numFmtId="9" fontId="14" fillId="0" borderId="16" xfId="1" applyFont="1" applyFill="1" applyBorder="1" applyAlignment="1">
      <alignment vertical="center"/>
    </xf>
    <xf numFmtId="0" fontId="14" fillId="0" borderId="16" xfId="4" applyFont="1" applyFill="1" applyBorder="1" applyAlignment="1">
      <alignment vertical="center"/>
    </xf>
    <xf numFmtId="1" fontId="14" fillId="0" borderId="16" xfId="0" applyNumberFormat="1" applyFont="1" applyFill="1" applyBorder="1" applyAlignment="1">
      <alignment horizontal="left" vertical="center"/>
    </xf>
    <xf numFmtId="0" fontId="6" fillId="46" borderId="18" xfId="0" applyFont="1" applyFill="1" applyBorder="1" applyAlignment="1">
      <alignment horizontal="left" vertical="center" wrapText="1"/>
    </xf>
    <xf numFmtId="0" fontId="12" fillId="0" borderId="0" xfId="0" applyFont="1" applyAlignment="1">
      <alignment wrapText="1"/>
    </xf>
    <xf numFmtId="0" fontId="2" fillId="14" borderId="16" xfId="0" applyFont="1" applyFill="1" applyBorder="1" applyAlignment="1">
      <alignment horizontal="center" vertical="center" wrapText="1"/>
    </xf>
    <xf numFmtId="0" fontId="22" fillId="23" borderId="1" xfId="0" applyFont="1" applyFill="1" applyBorder="1" applyAlignment="1">
      <alignment horizontal="center" vertical="top"/>
    </xf>
    <xf numFmtId="0" fontId="5" fillId="7" borderId="1" xfId="0" applyFont="1" applyFill="1" applyBorder="1" applyAlignment="1">
      <alignment horizontal="center" vertical="center"/>
    </xf>
    <xf numFmtId="1" fontId="14" fillId="0" borderId="16" xfId="0" applyNumberFormat="1" applyFont="1" applyFill="1" applyBorder="1"/>
    <xf numFmtId="1" fontId="14" fillId="0" borderId="16" xfId="0" applyNumberFormat="1" applyFont="1" applyFill="1" applyBorder="1" applyAlignment="1">
      <alignment horizontal="center"/>
    </xf>
    <xf numFmtId="0" fontId="1" fillId="26" borderId="0" xfId="0" applyFont="1" applyFill="1" applyAlignment="1">
      <alignment horizontal="center" vertical="center"/>
    </xf>
    <xf numFmtId="0" fontId="0" fillId="0" borderId="16" xfId="0" applyFont="1" applyFill="1" applyBorder="1" applyAlignment="1"/>
    <xf numFmtId="0" fontId="0" fillId="0" borderId="16" xfId="0" applyFont="1" applyFill="1" applyBorder="1" applyAlignment="1">
      <alignment vertical="center"/>
    </xf>
    <xf numFmtId="0" fontId="0" fillId="0" borderId="16" xfId="0" applyFont="1" applyFill="1" applyBorder="1"/>
    <xf numFmtId="0" fontId="0" fillId="0" borderId="16" xfId="0" applyFont="1" applyFill="1" applyBorder="1" applyAlignment="1">
      <alignment horizontal="center" vertical="center"/>
    </xf>
    <xf numFmtId="0" fontId="0" fillId="0" borderId="16" xfId="0" applyFont="1" applyFill="1" applyBorder="1" applyAlignment="1">
      <alignment horizontal="center" vertical="center" wrapText="1"/>
    </xf>
    <xf numFmtId="0" fontId="0" fillId="20" borderId="16" xfId="0" applyFont="1" applyFill="1" applyBorder="1" applyAlignment="1">
      <alignment horizontal="center" vertical="center" wrapText="1"/>
    </xf>
    <xf numFmtId="0" fontId="0" fillId="0" borderId="16" xfId="0" applyFont="1" applyFill="1" applyBorder="1" applyAlignment="1">
      <alignment horizontal="left" vertical="center"/>
    </xf>
    <xf numFmtId="0" fontId="0" fillId="0" borderId="16" xfId="0" applyFont="1" applyFill="1" applyBorder="1" applyAlignment="1">
      <alignment vertical="top"/>
    </xf>
    <xf numFmtId="0" fontId="0" fillId="0" borderId="16" xfId="0" applyFill="1" applyBorder="1" applyAlignment="1">
      <alignment horizontal="left" vertical="center"/>
    </xf>
    <xf numFmtId="0" fontId="0" fillId="31" borderId="0" xfId="0" applyFont="1" applyFill="1" applyBorder="1" applyAlignment="1">
      <alignment horizontal="left" vertical="center"/>
    </xf>
    <xf numFmtId="166" fontId="14" fillId="20" borderId="16" xfId="2" applyNumberFormat="1" applyFont="1" applyFill="1" applyBorder="1" applyAlignment="1">
      <alignment horizontal="left"/>
    </xf>
    <xf numFmtId="0" fontId="22" fillId="3" borderId="10" xfId="0" applyFont="1" applyFill="1" applyBorder="1" applyAlignment="1">
      <alignment horizontal="center" vertical="center" wrapText="1"/>
    </xf>
    <xf numFmtId="0" fontId="14" fillId="20" borderId="16" xfId="4" applyFont="1" applyFill="1" applyBorder="1" applyAlignment="1">
      <alignment horizontal="left"/>
    </xf>
    <xf numFmtId="0" fontId="37" fillId="0" borderId="16" xfId="0" applyFont="1" applyFill="1" applyBorder="1" applyAlignment="1">
      <alignment vertical="center"/>
    </xf>
    <xf numFmtId="0" fontId="30" fillId="0" borderId="16" xfId="0" applyFont="1" applyFill="1" applyBorder="1" applyAlignment="1">
      <alignment horizontal="left" vertical="center"/>
    </xf>
    <xf numFmtId="1" fontId="7" fillId="10" borderId="18" xfId="0" applyNumberFormat="1" applyFont="1" applyFill="1" applyBorder="1" applyAlignment="1">
      <alignment horizontal="center" vertical="center" wrapText="1"/>
    </xf>
    <xf numFmtId="1" fontId="0" fillId="9" borderId="0" xfId="0" applyNumberFormat="1" applyFill="1" applyBorder="1" applyAlignment="1">
      <alignment horizontal="center" vertical="center"/>
    </xf>
    <xf numFmtId="1" fontId="0" fillId="20" borderId="16" xfId="0" applyNumberFormat="1" applyFill="1" applyBorder="1" applyAlignment="1">
      <alignment horizontal="center" vertical="center"/>
    </xf>
    <xf numFmtId="1" fontId="0" fillId="20"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14" fillId="0" borderId="0" xfId="0" applyFont="1" applyAlignment="1">
      <alignment vertical="top" wrapText="1"/>
    </xf>
    <xf numFmtId="0" fontId="14"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27" borderId="0" xfId="0" applyFill="1"/>
    <xf numFmtId="0" fontId="2" fillId="27" borderId="0" xfId="0" applyFont="1" applyFill="1"/>
    <xf numFmtId="0" fontId="2" fillId="27" borderId="0" xfId="0" applyFont="1" applyFill="1" applyAlignment="1"/>
    <xf numFmtId="1" fontId="2" fillId="27" borderId="14" xfId="0" applyNumberFormat="1" applyFont="1" applyFill="1" applyBorder="1" applyAlignment="1">
      <alignment horizontal="center" vertical="center"/>
    </xf>
    <xf numFmtId="0" fontId="6" fillId="10" borderId="18" xfId="0" applyFont="1" applyFill="1" applyBorder="1" applyAlignment="1">
      <alignment horizontal="left" vertical="top" wrapText="1"/>
    </xf>
    <xf numFmtId="0" fontId="14" fillId="0" borderId="16" xfId="0" applyFont="1" applyFill="1" applyBorder="1" applyAlignment="1"/>
    <xf numFmtId="0" fontId="7" fillId="10" borderId="18" xfId="0" applyFont="1" applyFill="1" applyBorder="1" applyAlignment="1">
      <alignment horizontal="left" vertical="top" wrapText="1"/>
    </xf>
    <xf numFmtId="0" fontId="6" fillId="25" borderId="18" xfId="0" applyFont="1" applyFill="1" applyBorder="1" applyAlignment="1">
      <alignment horizontal="left" vertical="top" wrapText="1"/>
    </xf>
    <xf numFmtId="0" fontId="14" fillId="20" borderId="0" xfId="0" applyFont="1" applyFill="1" applyBorder="1" applyAlignment="1">
      <alignment vertical="top"/>
    </xf>
    <xf numFmtId="0" fontId="0" fillId="20" borderId="16" xfId="0" applyFont="1" applyFill="1" applyBorder="1" applyAlignment="1">
      <alignment horizontal="center"/>
    </xf>
    <xf numFmtId="0" fontId="1" fillId="26" borderId="10" xfId="0" applyFont="1" applyFill="1" applyBorder="1" applyAlignment="1">
      <alignment horizontal="center" vertical="top" wrapText="1"/>
    </xf>
    <xf numFmtId="0" fontId="1" fillId="26" borderId="0" xfId="0" applyFont="1" applyFill="1" applyBorder="1" applyAlignment="1">
      <alignment horizontal="center" vertical="center" wrapText="1"/>
    </xf>
    <xf numFmtId="0" fontId="0" fillId="20" borderId="30" xfId="0" applyFont="1" applyFill="1" applyBorder="1" applyAlignment="1">
      <alignment vertical="center"/>
    </xf>
    <xf numFmtId="0" fontId="0" fillId="15" borderId="0" xfId="0" applyFont="1" applyFill="1" applyAlignment="1"/>
    <xf numFmtId="0" fontId="2" fillId="15" borderId="0" xfId="0" applyFont="1" applyFill="1" applyAlignment="1">
      <alignment horizontal="center"/>
    </xf>
    <xf numFmtId="0" fontId="12" fillId="36" borderId="10" xfId="0" applyFont="1" applyFill="1" applyBorder="1" applyAlignment="1">
      <alignment horizontal="center" vertical="top" wrapText="1"/>
    </xf>
    <xf numFmtId="0" fontId="22" fillId="3" borderId="8" xfId="0" applyFont="1" applyFill="1" applyBorder="1" applyAlignment="1">
      <alignment horizontal="center" vertical="top" wrapText="1"/>
    </xf>
    <xf numFmtId="0" fontId="0" fillId="0" borderId="0" xfId="0" applyFont="1" applyAlignment="1">
      <alignment horizontal="left"/>
    </xf>
    <xf numFmtId="1" fontId="0" fillId="47" borderId="0" xfId="0" applyNumberFormat="1" applyFill="1" applyAlignment="1">
      <alignment horizontal="center"/>
    </xf>
    <xf numFmtId="0" fontId="0" fillId="47" borderId="0" xfId="0" applyFill="1" applyAlignment="1">
      <alignment horizontal="center"/>
    </xf>
    <xf numFmtId="0" fontId="21" fillId="0" borderId="0" xfId="0" applyFont="1" applyAlignment="1">
      <alignment horizontal="center" wrapText="1"/>
    </xf>
    <xf numFmtId="1" fontId="0" fillId="0" borderId="0" xfId="0" applyNumberFormat="1" applyAlignment="1">
      <alignment horizontal="center" vertical="center"/>
    </xf>
    <xf numFmtId="1" fontId="12" fillId="27" borderId="16" xfId="0" applyNumberFormat="1" applyFont="1" applyFill="1" applyBorder="1"/>
    <xf numFmtId="0" fontId="6" fillId="46" borderId="29" xfId="0" applyFont="1" applyFill="1" applyBorder="1" applyAlignment="1">
      <alignment horizontal="left" vertical="center" wrapText="1"/>
    </xf>
    <xf numFmtId="0" fontId="22" fillId="27" borderId="16" xfId="0" applyFont="1" applyFill="1" applyBorder="1" applyAlignment="1">
      <alignment horizontal="center" vertical="center" wrapText="1"/>
    </xf>
    <xf numFmtId="0" fontId="14" fillId="4" borderId="0" xfId="0" applyFont="1" applyFill="1" applyAlignment="1">
      <alignment horizontal="center" vertical="center"/>
    </xf>
    <xf numFmtId="0" fontId="2" fillId="0" borderId="0" xfId="0" applyFont="1" applyAlignment="1">
      <alignment horizontal="center" vertical="center"/>
    </xf>
    <xf numFmtId="0" fontId="2" fillId="32" borderId="0" xfId="0" applyFont="1" applyFill="1" applyAlignment="1">
      <alignment horizontal="center" vertical="center"/>
    </xf>
    <xf numFmtId="0" fontId="22" fillId="4" borderId="16" xfId="0" applyFont="1" applyFill="1" applyBorder="1" applyAlignment="1">
      <alignment horizontal="center" vertical="center" wrapText="1"/>
    </xf>
    <xf numFmtId="0" fontId="12" fillId="36" borderId="16"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12" fillId="48" borderId="16" xfId="0" applyFont="1" applyFill="1" applyBorder="1" applyAlignment="1">
      <alignment horizontal="center" vertical="center" wrapText="1"/>
    </xf>
    <xf numFmtId="1" fontId="2" fillId="30" borderId="16" xfId="0" applyNumberFormat="1" applyFont="1" applyFill="1" applyBorder="1" applyAlignment="1">
      <alignment horizontal="left" vertical="center"/>
    </xf>
    <xf numFmtId="0" fontId="14" fillId="18" borderId="0" xfId="0" applyFont="1" applyFill="1" applyBorder="1" applyAlignment="1">
      <alignment horizontal="left" vertical="center"/>
    </xf>
    <xf numFmtId="0" fontId="4" fillId="49" borderId="29" xfId="0" applyFont="1" applyFill="1" applyBorder="1" applyAlignment="1">
      <alignment horizontal="center" vertical="center" wrapText="1"/>
    </xf>
    <xf numFmtId="0" fontId="4" fillId="18" borderId="29" xfId="0" applyFont="1" applyFill="1" applyBorder="1" applyAlignment="1">
      <alignment horizontal="center" vertical="center" wrapText="1"/>
    </xf>
    <xf numFmtId="0" fontId="20" fillId="49" borderId="29" xfId="0" applyFont="1" applyFill="1" applyBorder="1" applyAlignment="1">
      <alignment horizontal="center" vertical="center" wrapText="1"/>
    </xf>
    <xf numFmtId="0" fontId="20" fillId="49" borderId="0" xfId="0" applyFont="1" applyFill="1" applyBorder="1" applyAlignment="1">
      <alignment horizontal="center" vertical="center" wrapText="1"/>
    </xf>
    <xf numFmtId="0" fontId="12" fillId="36" borderId="16" xfId="0" applyFont="1" applyFill="1" applyBorder="1" applyAlignment="1">
      <alignment horizontal="center" vertical="top" wrapText="1"/>
    </xf>
    <xf numFmtId="0" fontId="14" fillId="18" borderId="0" xfId="0" applyFont="1" applyFill="1" applyBorder="1" applyAlignment="1">
      <alignment horizontal="left" vertical="center" wrapText="1"/>
    </xf>
    <xf numFmtId="0" fontId="14" fillId="18" borderId="0" xfId="0" applyFont="1" applyFill="1" applyBorder="1" applyAlignment="1">
      <alignment horizontal="center" vertical="center" wrapText="1"/>
    </xf>
    <xf numFmtId="0" fontId="14" fillId="18" borderId="0" xfId="0" applyFont="1" applyFill="1" applyAlignment="1">
      <alignment horizontal="center" vertical="center" wrapText="1"/>
    </xf>
    <xf numFmtId="0" fontId="20" fillId="49" borderId="29" xfId="0" applyFont="1" applyFill="1" applyBorder="1" applyAlignment="1">
      <alignment horizontal="center" vertical="center"/>
    </xf>
    <xf numFmtId="0" fontId="22" fillId="23" borderId="1" xfId="0" applyFont="1" applyFill="1" applyBorder="1" applyAlignment="1">
      <alignment horizontal="center" vertical="top"/>
    </xf>
    <xf numFmtId="0" fontId="7" fillId="34" borderId="18" xfId="0" applyFont="1" applyFill="1" applyBorder="1" applyAlignment="1">
      <alignment horizontal="center" vertical="center"/>
    </xf>
    <xf numFmtId="0" fontId="6" fillId="10" borderId="18" xfId="0" applyFont="1" applyFill="1" applyBorder="1" applyAlignment="1">
      <alignment horizontal="center" vertical="center"/>
    </xf>
    <xf numFmtId="0" fontId="12" fillId="13" borderId="13"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44" borderId="1" xfId="0" applyFont="1" applyFill="1" applyBorder="1" applyAlignment="1">
      <alignment horizontal="center" vertical="center"/>
    </xf>
    <xf numFmtId="0" fontId="5" fillId="44" borderId="1" xfId="0" applyFont="1" applyFill="1" applyBorder="1" applyAlignment="1">
      <alignment horizontal="left" vertical="center"/>
    </xf>
    <xf numFmtId="0" fontId="5" fillId="44"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23" borderId="1" xfId="0" applyFont="1" applyFill="1" applyBorder="1" applyAlignment="1">
      <alignment horizontal="center" vertical="center"/>
    </xf>
    <xf numFmtId="0" fontId="3" fillId="23" borderId="2" xfId="0" applyFont="1" applyFill="1" applyBorder="1" applyAlignment="1">
      <alignment horizontal="center" vertical="center"/>
    </xf>
    <xf numFmtId="0" fontId="3" fillId="17" borderId="1" xfId="0" applyFont="1" applyFill="1" applyBorder="1" applyAlignment="1">
      <alignment horizontal="center" vertical="center"/>
    </xf>
    <xf numFmtId="0" fontId="3" fillId="17" borderId="2"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0" fontId="3" fillId="24" borderId="1" xfId="0" applyFont="1" applyFill="1" applyBorder="1" applyAlignment="1">
      <alignment horizontal="center" vertical="center"/>
    </xf>
    <xf numFmtId="0" fontId="3" fillId="24" borderId="2" xfId="0" applyFont="1" applyFill="1" applyBorder="1" applyAlignment="1">
      <alignment horizontal="center" vertical="center"/>
    </xf>
    <xf numFmtId="0" fontId="3" fillId="23" borderId="17" xfId="0" applyFont="1" applyFill="1" applyBorder="1" applyAlignment="1">
      <alignment horizontal="center" vertical="center"/>
    </xf>
    <xf numFmtId="0" fontId="2" fillId="12" borderId="28" xfId="0" applyFont="1" applyFill="1" applyBorder="1" applyAlignment="1">
      <alignment horizontal="center" vertical="center" wrapText="1"/>
    </xf>
    <xf numFmtId="0" fontId="2" fillId="12" borderId="28" xfId="0" applyFont="1" applyFill="1" applyBorder="1" applyAlignment="1">
      <alignment horizontal="center" vertical="center"/>
    </xf>
    <xf numFmtId="0" fontId="22" fillId="24" borderId="17" xfId="0" applyFont="1" applyFill="1" applyBorder="1" applyAlignment="1">
      <alignment horizontal="center" vertical="center"/>
    </xf>
    <xf numFmtId="0" fontId="22" fillId="24" borderId="1" xfId="0" applyFont="1" applyFill="1" applyBorder="1" applyAlignment="1">
      <alignment horizontal="center" vertical="center"/>
    </xf>
    <xf numFmtId="0" fontId="3" fillId="24" borderId="1" xfId="0" applyFont="1" applyFill="1" applyBorder="1" applyAlignment="1">
      <alignment horizontal="center" vertical="top"/>
    </xf>
    <xf numFmtId="0" fontId="3" fillId="24" borderId="2" xfId="0" applyFont="1" applyFill="1" applyBorder="1" applyAlignment="1">
      <alignment horizontal="center" vertical="top"/>
    </xf>
    <xf numFmtId="0" fontId="22" fillId="23" borderId="17" xfId="0" applyFont="1" applyFill="1" applyBorder="1" applyAlignment="1">
      <alignment horizontal="center" vertical="top"/>
    </xf>
    <xf numFmtId="0" fontId="22" fillId="23" borderId="1" xfId="0" applyFont="1" applyFill="1" applyBorder="1" applyAlignment="1">
      <alignment horizontal="center" vertical="top"/>
    </xf>
    <xf numFmtId="0" fontId="2" fillId="15" borderId="0" xfId="0" applyFont="1" applyFill="1" applyAlignment="1">
      <alignment horizontal="center"/>
    </xf>
    <xf numFmtId="0" fontId="12" fillId="14" borderId="0" xfId="0" applyFont="1" applyFill="1" applyAlignment="1">
      <alignment horizontal="center" vertical="center"/>
    </xf>
    <xf numFmtId="0" fontId="12" fillId="15" borderId="22" xfId="0" applyFont="1" applyFill="1" applyBorder="1" applyAlignment="1">
      <alignment horizontal="center" vertical="center"/>
    </xf>
    <xf numFmtId="0" fontId="12" fillId="15" borderId="23" xfId="0" applyFont="1" applyFill="1" applyBorder="1" applyAlignment="1">
      <alignment horizontal="center" vertical="center"/>
    </xf>
    <xf numFmtId="0" fontId="0" fillId="2" borderId="0" xfId="0" applyFont="1" applyFill="1" applyAlignment="1">
      <alignment horizontal="center" vertical="center"/>
    </xf>
    <xf numFmtId="0" fontId="0" fillId="2" borderId="6" xfId="0" applyFont="1" applyFill="1" applyBorder="1" applyAlignment="1">
      <alignment horizontal="center" vertical="center"/>
    </xf>
    <xf numFmtId="0" fontId="0" fillId="15" borderId="10" xfId="0" applyFont="1" applyFill="1" applyBorder="1" applyAlignment="1">
      <alignment horizontal="center"/>
    </xf>
    <xf numFmtId="0" fontId="0" fillId="15" borderId="0" xfId="0" applyFont="1" applyFill="1" applyAlignment="1">
      <alignment horizontal="center"/>
    </xf>
    <xf numFmtId="0" fontId="0" fillId="15" borderId="6" xfId="0" applyFont="1" applyFill="1" applyBorder="1" applyAlignment="1">
      <alignment horizontal="center"/>
    </xf>
    <xf numFmtId="0" fontId="0" fillId="2" borderId="10"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Alignment="1">
      <alignment horizontal="center" vertical="center"/>
    </xf>
    <xf numFmtId="0" fontId="12" fillId="2" borderId="6" xfId="0" applyFont="1" applyFill="1" applyBorder="1" applyAlignment="1">
      <alignment horizontal="center" vertical="center"/>
    </xf>
    <xf numFmtId="0" fontId="0" fillId="15" borderId="9" xfId="0" applyFont="1" applyFill="1" applyBorder="1" applyAlignment="1">
      <alignment horizontal="left" vertical="top"/>
    </xf>
    <xf numFmtId="0" fontId="2" fillId="15" borderId="10" xfId="0" applyFont="1" applyFill="1" applyBorder="1" applyAlignment="1">
      <alignment horizontal="center" vertical="center" wrapText="1"/>
    </xf>
    <xf numFmtId="0" fontId="2" fillId="15" borderId="0"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6"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2"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0" fillId="0" borderId="16" xfId="0" applyBorder="1" applyAlignment="1">
      <alignment horizontal="center" wrapText="1"/>
    </xf>
    <xf numFmtId="0" fontId="12" fillId="4" borderId="0"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31" xfId="0" applyFont="1" applyFill="1" applyBorder="1" applyAlignment="1">
      <alignment horizontal="center" vertical="center" wrapText="1"/>
    </xf>
    <xf numFmtId="0" fontId="5" fillId="5" borderId="1" xfId="0" applyFont="1" applyFill="1" applyBorder="1" applyAlignment="1">
      <alignment horizontal="left" vertical="center"/>
    </xf>
    <xf numFmtId="0" fontId="1" fillId="3" borderId="5"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10" fillId="11" borderId="0" xfId="0" applyFont="1" applyFill="1" applyAlignment="1">
      <alignment horizontal="center"/>
    </xf>
    <xf numFmtId="0" fontId="10" fillId="11" borderId="7" xfId="0" applyFont="1" applyFill="1" applyBorder="1" applyAlignment="1">
      <alignment horizontal="center"/>
    </xf>
    <xf numFmtId="0" fontId="5" fillId="5" borderId="1" xfId="0" applyFont="1" applyFill="1" applyBorder="1" applyAlignment="1">
      <alignment horizontal="center" vertical="center" wrapText="1"/>
    </xf>
    <xf numFmtId="0" fontId="2" fillId="17" borderId="28" xfId="0" applyFont="1" applyFill="1" applyBorder="1" applyAlignment="1">
      <alignment horizontal="center" vertical="center"/>
    </xf>
    <xf numFmtId="0" fontId="41" fillId="11" borderId="0" xfId="0" applyFont="1" applyFill="1" applyAlignment="1">
      <alignment horizontal="center" vertical="center"/>
    </xf>
    <xf numFmtId="0" fontId="41" fillId="11" borderId="6" xfId="0" applyFont="1" applyFill="1" applyBorder="1" applyAlignment="1">
      <alignment horizontal="center" vertical="center"/>
    </xf>
    <xf numFmtId="0" fontId="41" fillId="11" borderId="10" xfId="0" applyFont="1" applyFill="1" applyBorder="1" applyAlignment="1">
      <alignment horizontal="center" vertical="center" wrapText="1"/>
    </xf>
    <xf numFmtId="0" fontId="41" fillId="11" borderId="0" xfId="0" applyFont="1" applyFill="1" applyAlignment="1">
      <alignment horizontal="center" vertical="center" wrapText="1"/>
    </xf>
    <xf numFmtId="0" fontId="41" fillId="11" borderId="6" xfId="0" applyFont="1" applyFill="1" applyBorder="1" applyAlignment="1">
      <alignment horizontal="center" vertical="center" wrapText="1"/>
    </xf>
    <xf numFmtId="0" fontId="41" fillId="11" borderId="21" xfId="0" applyFont="1" applyFill="1" applyBorder="1" applyAlignment="1">
      <alignment horizontal="center" vertical="center"/>
    </xf>
    <xf numFmtId="0" fontId="41" fillId="11" borderId="22" xfId="0" applyFont="1" applyFill="1" applyBorder="1" applyAlignment="1">
      <alignment horizontal="center" vertical="center"/>
    </xf>
    <xf numFmtId="0" fontId="41" fillId="11" borderId="23" xfId="0" applyFont="1" applyFill="1" applyBorder="1" applyAlignment="1">
      <alignment horizontal="center" vertical="center"/>
    </xf>
    <xf numFmtId="0" fontId="8" fillId="4" borderId="0" xfId="0" applyFont="1" applyFill="1" applyAlignment="1">
      <alignment horizontal="center" vertical="center" wrapText="1"/>
    </xf>
    <xf numFmtId="0" fontId="8" fillId="4" borderId="6" xfId="0" applyFont="1" applyFill="1" applyBorder="1" applyAlignment="1">
      <alignment horizontal="center" vertical="center" wrapText="1"/>
    </xf>
    <xf numFmtId="0" fontId="8" fillId="12" borderId="10"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6"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6" xfId="0" applyFont="1" applyFill="1" applyBorder="1" applyAlignment="1">
      <alignment horizontal="center" vertical="center" wrapText="1"/>
    </xf>
    <xf numFmtId="0" fontId="8" fillId="15" borderId="0" xfId="0" applyFont="1" applyFill="1" applyAlignment="1">
      <alignment horizontal="center" vertical="center" wrapText="1"/>
    </xf>
    <xf numFmtId="0" fontId="8" fillId="4" borderId="9" xfId="0" applyFont="1" applyFill="1" applyBorder="1" applyAlignment="1">
      <alignment horizontal="center" vertical="center" wrapText="1"/>
    </xf>
    <xf numFmtId="0" fontId="2" fillId="15" borderId="28"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2" fillId="23" borderId="0" xfId="0" applyFont="1" applyFill="1" applyBorder="1" applyAlignment="1">
      <alignment horizontal="center" vertical="center" wrapText="1"/>
    </xf>
    <xf numFmtId="0" fontId="59" fillId="4" borderId="0" xfId="0" applyFont="1" applyFill="1" applyBorder="1" applyAlignment="1">
      <alignment horizontal="center" vertical="center"/>
    </xf>
    <xf numFmtId="0" fontId="3" fillId="12" borderId="1" xfId="0" applyFont="1" applyFill="1" applyBorder="1" applyAlignment="1">
      <alignment horizontal="center" vertical="center" wrapText="1"/>
    </xf>
    <xf numFmtId="0" fontId="4" fillId="2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12" fillId="11" borderId="16" xfId="0" applyFont="1" applyFill="1" applyBorder="1" applyAlignment="1">
      <alignment horizontal="center" vertical="center" wrapText="1"/>
    </xf>
    <xf numFmtId="165" fontId="12" fillId="2" borderId="16" xfId="0" applyNumberFormat="1"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5" fillId="16" borderId="16" xfId="0" applyFont="1" applyFill="1" applyBorder="1" applyAlignment="1">
      <alignment horizontal="center" vertical="center" textRotation="90" wrapText="1"/>
    </xf>
    <xf numFmtId="0" fontId="15" fillId="9" borderId="16" xfId="0" applyFont="1" applyFill="1" applyBorder="1" applyAlignment="1">
      <alignment horizontal="center" vertical="center" textRotation="90" wrapText="1"/>
    </xf>
    <xf numFmtId="0" fontId="12" fillId="27" borderId="27" xfId="0"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5" xfId="0" applyFont="1" applyBorder="1" applyAlignment="1">
      <alignment horizontal="center" vertical="center" wrapText="1"/>
    </xf>
    <xf numFmtId="0" fontId="14" fillId="2" borderId="20" xfId="0" applyFont="1" applyFill="1" applyBorder="1" applyAlignment="1">
      <alignment horizontal="left" vertical="center" wrapText="1"/>
    </xf>
    <xf numFmtId="0" fontId="14" fillId="2" borderId="30" xfId="0" applyFont="1" applyFill="1" applyBorder="1" applyAlignment="1">
      <alignment horizontal="left" vertical="center" wrapText="1"/>
    </xf>
    <xf numFmtId="0" fontId="16" fillId="0" borderId="26" xfId="0" applyFont="1" applyBorder="1" applyAlignment="1">
      <alignment horizontal="left" vertical="center" wrapText="1"/>
    </xf>
    <xf numFmtId="0" fontId="16" fillId="0" borderId="24" xfId="0" applyFont="1" applyBorder="1" applyAlignment="1">
      <alignment horizontal="left" vertical="center" wrapText="1"/>
    </xf>
    <xf numFmtId="0" fontId="16" fillId="0" borderId="25" xfId="0" applyFont="1" applyBorder="1" applyAlignment="1">
      <alignment horizontal="left" vertical="center" wrapText="1"/>
    </xf>
    <xf numFmtId="0" fontId="17" fillId="0" borderId="26"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12" fillId="0" borderId="16" xfId="0" applyFont="1" applyFill="1" applyBorder="1" applyAlignment="1">
      <alignment vertical="center"/>
    </xf>
    <xf numFmtId="49" fontId="0" fillId="0" borderId="16" xfId="0" applyNumberFormat="1" applyFont="1" applyBorder="1" applyAlignment="1">
      <alignment horizontal="left" vertical="center"/>
    </xf>
    <xf numFmtId="166" fontId="0" fillId="0" borderId="16" xfId="2" applyNumberFormat="1" applyFont="1" applyBorder="1" applyAlignment="1">
      <alignment vertical="center"/>
    </xf>
  </cellXfs>
  <cellStyles count="6">
    <cellStyle name="Comma" xfId="2" builtinId="3"/>
    <cellStyle name="Comma 2" xfId="3" xr:uid="{00000000-0005-0000-0000-000001000000}"/>
    <cellStyle name="Explanatory Text" xfId="5" builtinId="53"/>
    <cellStyle name="Hyperlink" xfId="4" builtinId="8"/>
    <cellStyle name="Normal" xfId="0" builtinId="0"/>
    <cellStyle name="Percent" xfId="1" builtinId="5"/>
  </cellStyles>
  <dxfs count="5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color auto="1"/>
      </font>
      <fill>
        <patternFill patternType="solid">
          <fgColor indexed="64"/>
          <bgColor theme="0"/>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color auto="1"/>
      </font>
      <fill>
        <patternFill patternType="solid">
          <fgColor indexed="64"/>
          <bgColor theme="0"/>
        </patternFill>
      </fill>
      <alignment horizontal="center" vertical="center" textRotation="0" wrapText="0" indent="0" justifyLastLine="0" shrinkToFit="0" readingOrder="1"/>
      <border diagonalUp="0" diagonalDown="0" outline="0">
        <left style="thin">
          <color auto="1"/>
        </left>
        <right style="thin">
          <color auto="1"/>
        </right>
        <top style="thin">
          <color auto="1"/>
        </top>
        <bottom style="thin">
          <color auto="1"/>
        </bottom>
      </border>
    </dxf>
    <dxf>
      <font>
        <color auto="1"/>
      </font>
      <numFmt numFmtId="30" formatCode="@"/>
      <fill>
        <patternFill patternType="solid">
          <fgColor indexed="64"/>
          <bgColor theme="0"/>
        </patternFill>
      </fill>
      <alignment textRotation="0" wrapText="0" indent="0" justifyLastLine="0" shrinkToFit="0"/>
      <border diagonalUp="0" diagonalDown="0" outline="0">
        <left style="thin">
          <color auto="1"/>
        </left>
        <right style="thin">
          <color auto="1"/>
        </right>
        <top style="thin">
          <color auto="1"/>
        </top>
        <bottom style="thin">
          <color auto="1"/>
        </bottom>
      </border>
    </dxf>
    <dxf>
      <font>
        <color auto="1"/>
      </font>
      <numFmt numFmtId="30" formatCode="@"/>
      <fill>
        <patternFill patternType="solid">
          <fgColor indexed="64"/>
          <bgColor theme="0"/>
        </patternFill>
      </fill>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166" formatCode="_(* #,##0_);_(* \(#,##0\);_(* &quot;-&quot;??_);_(@_)"/>
      <fill>
        <patternFill patternType="solid">
          <fgColor indexed="64"/>
          <bgColor theme="0"/>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color auto="1"/>
      </font>
      <numFmt numFmtId="166" formatCode="_(* #,##0_);_(* \(#,##0\);_(* &quot;-&quot;??_);_(@_)"/>
      <fill>
        <patternFill patternType="solid">
          <fgColor indexed="64"/>
          <bgColor theme="0"/>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color auto="1"/>
      </font>
      <fill>
        <patternFill patternType="solid">
          <fgColor indexed="64"/>
          <bgColor theme="0"/>
        </patternFill>
      </fill>
      <alignment textRotation="0" wrapText="0" indent="0" justifyLastLine="0" shrinkToFit="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textRotation="0" wrapText="0" indent="0" justifyLastLine="0" shrinkToFit="0"/>
    </dxf>
    <dxf>
      <font>
        <b/>
        <i val="0"/>
        <strike val="0"/>
        <condense val="0"/>
        <extend val="0"/>
        <outline val="0"/>
        <shadow val="0"/>
        <u val="none"/>
        <vertAlign val="baseline"/>
        <sz val="10"/>
        <color auto="1"/>
        <name val="Calibri"/>
        <family val="2"/>
        <scheme val="none"/>
      </font>
      <fill>
        <patternFill patternType="solid">
          <fgColor indexed="64"/>
          <bgColor theme="0" tint="-4.9989318521683403E-2"/>
        </patternFill>
      </fill>
      <alignment horizontal="center" vertical="center" textRotation="0" wrapText="1" indent="0" justifyLastLine="0" shrinkToFit="0" readingOrder="0"/>
    </dxf>
  </dxfs>
  <tableStyles count="0" defaultTableStyle="TableStyleMedium2" defaultPivotStyle="PivotStyleLight16"/>
  <colors>
    <mruColors>
      <color rgb="FFD1D3D4"/>
      <color rgb="FFFFCA05"/>
      <color rgb="FF80C3FF"/>
      <color rgb="FF0086FF"/>
      <color rgb="FF878787"/>
      <color rgb="FF575757"/>
      <color rgb="FFFECA30"/>
      <color rgb="FF414042"/>
      <color rgb="FFF2D068"/>
      <color rgb="FFFFE8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Recruitment</a:t>
            </a:r>
            <a:r>
              <a:rPr lang="en-GB" baseline="0"/>
              <a:t> fees: Policy vs Practice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Scored - 49 - old'!$BR$72:$BR$75</c:f>
              <c:strCache>
                <c:ptCount val="4"/>
                <c:pt idx="0">
                  <c:v>Policy: Prohibit worker-paid fees</c:v>
                </c:pt>
                <c:pt idx="1">
                  <c:v>Policy: Require reimbursement</c:v>
                </c:pt>
                <c:pt idx="2">
                  <c:v>Practice: Provide evidence of remediation</c:v>
                </c:pt>
                <c:pt idx="3">
                  <c:v>Practice: Disclose step-by-step process of preventative measures</c:v>
                </c:pt>
              </c:strCache>
            </c:strRef>
          </c:cat>
          <c:val>
            <c:numRef>
              <c:f>'1) Scored - 49 - old'!$BS$72:$BS$75</c:f>
              <c:numCache>
                <c:formatCode>0%</c:formatCode>
                <c:ptCount val="4"/>
                <c:pt idx="0">
                  <c:v>0.73469387755102045</c:v>
                </c:pt>
                <c:pt idx="1">
                  <c:v>0.67346938775510201</c:v>
                </c:pt>
                <c:pt idx="2">
                  <c:v>0.26530612244897961</c:v>
                </c:pt>
                <c:pt idx="3">
                  <c:v>0</c:v>
                </c:pt>
              </c:numCache>
            </c:numRef>
          </c:val>
          <c:extLst>
            <c:ext xmlns:c16="http://schemas.microsoft.com/office/drawing/2014/chart" uri="{C3380CC4-5D6E-409C-BE32-E72D297353CC}">
              <c16:uniqueId val="{00000000-D1A0-4F01-9BD1-08B341425410}"/>
            </c:ext>
          </c:extLst>
        </c:ser>
        <c:dLbls>
          <c:showLegendKey val="0"/>
          <c:showVal val="0"/>
          <c:showCatName val="0"/>
          <c:showSerName val="0"/>
          <c:showPercent val="0"/>
          <c:showBubbleSize val="0"/>
        </c:dLbls>
        <c:gapWidth val="182"/>
        <c:axId val="562343920"/>
        <c:axId val="562352120"/>
      </c:barChart>
      <c:catAx>
        <c:axId val="562343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52120"/>
        <c:crosses val="autoZero"/>
        <c:auto val="1"/>
        <c:lblAlgn val="ctr"/>
        <c:lblOffset val="100"/>
        <c:noMultiLvlLbl val="0"/>
      </c:catAx>
      <c:valAx>
        <c:axId val="562352120"/>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'5) Company Findings'!$D$5</c:f>
              <c:strCache>
                <c:ptCount val="1"/>
                <c:pt idx="0">
                  <c:v>Company Score</c:v>
                </c:pt>
              </c:strCache>
            </c:strRef>
          </c:tx>
          <c:spPr>
            <a:solidFill>
              <a:srgbClr val="FFCA05"/>
            </a:solidFill>
            <a:ln>
              <a:solidFill>
                <a:srgbClr val="FFCA0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'5) Company Findings'!$D$6:$D$12</c:f>
              <c:numCache>
                <c:formatCode>0</c:formatCode>
                <c:ptCount val="7"/>
                <c:pt idx="0">
                  <c:v>82.999999999999972</c:v>
                </c:pt>
                <c:pt idx="1">
                  <c:v>93.75</c:v>
                </c:pt>
                <c:pt idx="2">
                  <c:v>61.666666666666671</c:v>
                </c:pt>
                <c:pt idx="3">
                  <c:v>93.75</c:v>
                </c:pt>
                <c:pt idx="4">
                  <c:v>85.833333333333343</c:v>
                </c:pt>
                <c:pt idx="5">
                  <c:v>100</c:v>
                </c:pt>
                <c:pt idx="6">
                  <c:v>81.25</c:v>
                </c:pt>
              </c:numCache>
            </c:numRef>
          </c:val>
          <c:extLst>
            <c:ext xmlns:c16="http://schemas.microsoft.com/office/drawing/2014/chart" uri="{C3380CC4-5D6E-409C-BE32-E72D297353CC}">
              <c16:uniqueId val="{00000000-52A4-4524-8889-5E11BF609CB5}"/>
            </c:ext>
          </c:extLst>
        </c:ser>
        <c:ser>
          <c:idx val="1"/>
          <c:order val="1"/>
          <c:tx>
            <c:strRef>
              <c:f>'5) Company Findings'!$E$5</c:f>
              <c:strCache>
                <c:ptCount val="1"/>
                <c:pt idx="0">
                  <c:v>Industry Average</c:v>
                </c:pt>
              </c:strCache>
            </c:strRef>
          </c:tx>
          <c:spPr>
            <a:solidFill>
              <a:srgbClr val="D1D3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'5) Company Findings'!$E$6:$E$12</c:f>
              <c:numCache>
                <c:formatCode>0</c:formatCode>
                <c:ptCount val="7"/>
                <c:pt idx="0">
                  <c:v>61.486486486486477</c:v>
                </c:pt>
                <c:pt idx="1">
                  <c:v>40.54054054054054</c:v>
                </c:pt>
                <c:pt idx="2">
                  <c:v>34.076576576576578</c:v>
                </c:pt>
                <c:pt idx="3">
                  <c:v>29.662162162162161</c:v>
                </c:pt>
                <c:pt idx="4">
                  <c:v>30.180180180180184</c:v>
                </c:pt>
                <c:pt idx="5">
                  <c:v>52.702702702702702</c:v>
                </c:pt>
                <c:pt idx="6">
                  <c:v>40.21677927927928</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516502664"/>
        <c:axId val="516507256"/>
      </c:barChart>
      <c:catAx>
        <c:axId val="516502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7256"/>
        <c:crossesAt val="-0.4"/>
        <c:auto val="1"/>
        <c:lblAlgn val="ctr"/>
        <c:lblOffset val="100"/>
        <c:noMultiLvlLbl val="0"/>
      </c:catAx>
      <c:valAx>
        <c:axId val="51650725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69</xdr:col>
      <xdr:colOff>2153707</xdr:colOff>
      <xdr:row>59</xdr:row>
      <xdr:rowOff>99483</xdr:rowOff>
    </xdr:from>
    <xdr:to>
      <xdr:col>73</xdr:col>
      <xdr:colOff>624415</xdr:colOff>
      <xdr:row>74</xdr:row>
      <xdr:rowOff>143933</xdr:rowOff>
    </xdr:to>
    <xdr:graphicFrame macro="">
      <xdr:nvGraphicFramePr>
        <xdr:cNvPr id="2" name="Chart 1">
          <a:extLst>
            <a:ext uri="{FF2B5EF4-FFF2-40B4-BE49-F238E27FC236}">
              <a16:creationId xmlns:a16="http://schemas.microsoft.com/office/drawing/2014/main" id="{AA652720-AF96-49AC-885B-E0F74941D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105383</xdr:colOff>
      <xdr:row>3</xdr:row>
      <xdr:rowOff>129702</xdr:rowOff>
    </xdr:from>
    <xdr:to>
      <xdr:col>9</xdr:col>
      <xdr:colOff>2399490</xdr:colOff>
      <xdr:row>18</xdr:row>
      <xdr:rowOff>113489</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siemonaghan\Downloads\2020-KTC-FB-Benchmark-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coring"/>
      <sheetName val="3) Non-Scored Research"/>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tas Weber" refreshedDate="43672.711100462962" createdVersion="6" refreshedVersion="6" minRefreshableVersion="3" recordCount="60" xr:uid="{6EB6F8D7-CB0B-4313-AA00-0F7CE086674D}">
  <cacheSource type="worksheet">
    <worksheetSource ref="A3:AO40" sheet="1) Benchmark Scoring"/>
  </cacheSource>
  <cacheFields count="45">
    <cacheField name="Company (2018 file name)" numFmtId="0">
      <sharedItems/>
    </cacheField>
    <cacheField name="Peer Group" numFmtId="0">
      <sharedItems count="7">
        <s v="Technology Hardware"/>
        <s v="Semiconductors"/>
        <s v="Healthcare"/>
        <s v="Software &amp; Services"/>
        <s v="Retailing"/>
        <s v="Consumer Durables"/>
        <s v="Food Retailers"/>
      </sharedItems>
    </cacheField>
    <cacheField name="Subindustry" numFmtId="0">
      <sharedItems count="14">
        <s v="Electronic Components"/>
        <s v="Technology Hardware"/>
        <s v="Semiconductor Design and Manufacturing"/>
        <s v="Electronics Equipment"/>
        <s v="Semiconductor Equipment"/>
        <s v="Medical Supplies"/>
        <s v="Electronics Manufacturing"/>
        <s v="Entertainment Software"/>
        <s v="Online and Direct Marketing Retail"/>
        <s v="Communications Equipment"/>
        <s v="Enterprise and Infrastructure Software"/>
        <s v="Electronics Retail"/>
        <s v="Consumer Electronics"/>
        <s v="Food Retail"/>
      </sharedItems>
    </cacheField>
    <cacheField name="Market Cap_x000a_in US$ billion" numFmtId="0">
      <sharedItems containsSemiMixedTypes="0" containsString="0" containsNumber="1" minValue="16.31625" maxValue="851.72579000000007"/>
    </cacheField>
    <cacheField name="Country" numFmtId="0">
      <sharedItems count="10">
        <s v="Taiwan"/>
        <s v="China"/>
        <s v="United States"/>
        <s v="Japan"/>
        <s v="Germany"/>
        <s v="Switzerland"/>
        <s v="South Korea"/>
        <s v="Netherlands"/>
        <s v="Finland"/>
        <s v="Sweden"/>
      </sharedItems>
    </cacheField>
    <cacheField name="Region" numFmtId="0">
      <sharedItems count="3">
        <s v="Asia"/>
        <s v="North America"/>
        <s v="Europe"/>
      </sharedItems>
    </cacheField>
    <cacheField name="Year of inclusion" numFmtId="0">
      <sharedItems containsSemiMixedTypes="0" containsString="0" containsNumber="1" containsInteger="1" minValue="2016" maxValue="2020"/>
    </cacheField>
    <cacheField name="Full analysis" numFmtId="0">
      <sharedItems containsNonDate="0" containsString="0" containsBlank="1"/>
    </cacheField>
    <cacheField name="Commitment" numFmtId="0">
      <sharedItems containsSemiMixedTypes="0" containsString="0" containsNumber="1" containsInteger="1" minValue="0" maxValue="100"/>
    </cacheField>
    <cacheField name="Supply Chain Standards" numFmtId="0">
      <sharedItems containsSemiMixedTypes="0" containsString="0" containsNumber="1" containsInteger="1" minValue="0" maxValue="100"/>
    </cacheField>
    <cacheField name="Management and Accountability" numFmtId="0">
      <sharedItems containsSemiMixedTypes="0" containsString="0" containsNumber="1" containsInteger="1" minValue="0" maxValue="100"/>
    </cacheField>
    <cacheField name="Training" numFmtId="0">
      <sharedItems containsSemiMixedTypes="0" containsString="0" containsNumber="1" containsInteger="1" minValue="0" maxValue="100"/>
    </cacheField>
    <cacheField name="Stakeholder Engagement" numFmtId="0">
      <sharedItems containsSemiMixedTypes="0" containsString="0" containsNumber="1" containsInteger="1" minValue="0" maxValue="100"/>
    </cacheField>
    <cacheField name="1. Commitment &amp; Governance" numFmtId="1">
      <sharedItems containsSemiMixedTypes="0" containsString="0" containsNumber="1" minValue="0" maxValue="95.999999999999972"/>
    </cacheField>
    <cacheField name="Traceability " numFmtId="0">
      <sharedItems containsSemiMixedTypes="0" containsString="0" containsNumber="1" minValue="0" maxValue="100"/>
    </cacheField>
    <cacheField name="Risk Assessment" numFmtId="0">
      <sharedItems containsSemiMixedTypes="0" containsString="0" containsNumber="1" containsInteger="1" minValue="0" maxValue="100"/>
    </cacheField>
    <cacheField name="2. Traceability and Risk Assessment" numFmtId="1">
      <sharedItems containsSemiMixedTypes="0" containsString="0" containsNumber="1" minValue="0" maxValue="87.5"/>
    </cacheField>
    <cacheField name=" Purchasing Practices" numFmtId="0">
      <sharedItems containsSemiMixedTypes="0" containsString="0" containsNumber="1" containsInteger="1" minValue="0" maxValue="75"/>
    </cacheField>
    <cacheField name="Supplier Selection" numFmtId="0">
      <sharedItems containsSemiMixedTypes="0" containsString="0" containsNumber="1" containsInteger="1" minValue="0" maxValue="100"/>
    </cacheField>
    <cacheField name="Integration into Supplier Contracts" numFmtId="0">
      <sharedItems containsSemiMixedTypes="0" containsString="0" containsNumber="1" containsInteger="1" minValue="0" maxValue="100"/>
    </cacheField>
    <cacheField name="Cascading Standards Through the Supply Chain" numFmtId="0">
      <sharedItems containsSemiMixedTypes="0" containsString="0" containsNumber="1" containsInteger="1" minValue="0" maxValue="100"/>
    </cacheField>
    <cacheField name="3. Purchasing Practices" numFmtId="1">
      <sharedItems containsSemiMixedTypes="0" containsString="0" containsNumber="1" minValue="0" maxValue="86.25"/>
    </cacheField>
    <cacheField name="Recruitment Approach" numFmtId="0">
      <sharedItems containsSemiMixedTypes="0" containsString="0" containsNumber="1" containsInteger="1" minValue="0" maxValue="75"/>
    </cacheField>
    <cacheField name="Recruitment Fees" numFmtId="0">
      <sharedItems containsSemiMixedTypes="0" containsString="0" containsNumber="1" containsInteger="1" minValue="0" maxValue="100"/>
    </cacheField>
    <cacheField name="Monitoring and Ethical Recruitment" numFmtId="0">
      <sharedItems containsSemiMixedTypes="0" containsString="0" containsNumber="1" containsInteger="1" minValue="0" maxValue="100"/>
    </cacheField>
    <cacheField name="Migrant Workers Rights" numFmtId="0">
      <sharedItems containsSemiMixedTypes="0" containsString="0" containsNumber="1" minValue="0" maxValue="100"/>
    </cacheField>
    <cacheField name="4. Recruitment" numFmtId="1">
      <sharedItems containsSemiMixedTypes="0" containsString="0" containsNumber="1" minValue="0" maxValue="93.75"/>
    </cacheField>
    <cacheField name="Communication of Policies" numFmtId="0">
      <sharedItems containsSemiMixedTypes="0" containsString="0" containsNumber="1" containsInteger="1" minValue="0" maxValue="100"/>
    </cacheField>
    <cacheField name="Worker Voice" numFmtId="0">
      <sharedItems containsSemiMixedTypes="0" containsString="0" containsNumber="1" minValue="0" maxValue="100"/>
    </cacheField>
    <cacheField name="Freedom of Association" numFmtId="0">
      <sharedItems containsSemiMixedTypes="0" containsString="0" containsNumber="1" minValue="0" maxValue="12.5"/>
    </cacheField>
    <cacheField name="Grievance Mechanism" numFmtId="0">
      <sharedItems containsSemiMixedTypes="0" containsString="0" containsNumber="1" containsInteger="1" minValue="0" maxValue="90"/>
    </cacheField>
    <cacheField name="5. Worker Voice" numFmtId="1">
      <sharedItems containsSemiMixedTypes="0" containsString="0" containsNumber="1" minValue="0" maxValue="58.125"/>
    </cacheField>
    <cacheField name="Auditing Process" numFmtId="0">
      <sharedItems containsSemiMixedTypes="0" containsString="0" containsNumber="1" containsInteger="1" minValue="0" maxValue="100"/>
    </cacheField>
    <cacheField name="Audit Disclosure" numFmtId="0">
      <sharedItems containsSemiMixedTypes="0" containsString="0" containsNumber="1" containsInteger="1" minValue="0" maxValue="80"/>
    </cacheField>
    <cacheField name="6. Monitoring" numFmtId="0">
      <sharedItems containsSemiMixedTypes="0" containsString="0" containsNumber="1" minValue="0" maxValue="90"/>
    </cacheField>
    <cacheField name="Corrective Action Plans" numFmtId="0">
      <sharedItems containsSemiMixedTypes="0" containsString="0" containsNumber="1" minValue="0" maxValue="100"/>
    </cacheField>
    <cacheField name="Remedy Programs" numFmtId="0">
      <sharedItems containsSemiMixedTypes="0" containsString="0" containsNumber="1" minValue="0" maxValue="75"/>
    </cacheField>
    <cacheField name="7. Remedy" numFmtId="1">
      <sharedItems containsSemiMixedTypes="0" containsString="0" containsNumber="1" minValue="0" maxValue="81.25"/>
    </cacheField>
    <cacheField name="Total_x000a_2020" numFmtId="1">
      <sharedItems containsSemiMixedTypes="0" containsString="0" containsNumber="1" minValue="0" maxValue="74.968493698739749" count="40">
        <n v="0"/>
        <n v="3.7502500500100013"/>
        <n v="5.6076215243048608"/>
        <n v="6.2192438487697528"/>
        <n v="6.7863572714542899"/>
        <n v="7.1119223844768946"/>
        <n v="8.5757151430286047"/>
        <n v="10.933186637327465"/>
        <n v="12.897079415883177"/>
        <n v="13.506701340268052"/>
        <n v="14.361872374474894"/>
        <n v="15.648129625925185"/>
        <n v="16.794358871774357"/>
        <n v="18.75325065013002"/>
        <n v="18.971294258851767"/>
        <n v="19.64892978595719"/>
        <n v="25.180536107221439"/>
        <n v="27.150430086017202"/>
        <n v="27.647529505901172"/>
        <n v="30.114522904580916"/>
        <n v="31.8258651730346"/>
        <n v="33.362672534506906"/>
        <n v="33.716743348669723"/>
        <n v="34.754450890178035"/>
        <n v="36.399779955991193"/>
        <n v="36.792358471694335"/>
        <n v="37.967093418683739"/>
        <n v="38.077615523104612"/>
        <n v="38.72274454890978"/>
        <n v="46.289257851570312"/>
        <n v="48.628475695139024"/>
        <n v="51.398779755951189"/>
        <n v="52.825065013002586"/>
        <n v="61.346019203840761"/>
        <n v="62.326965393078616"/>
        <n v="63.129375875175029"/>
        <n v="71.020454090818149"/>
        <n v="71.43328665733145"/>
        <n v="72.022654530906181"/>
        <n v="74.968493698739749"/>
      </sharedItems>
    </cacheField>
    <cacheField name="Total_x000a_2018" numFmtId="1">
      <sharedItems containsMixedTypes="1" containsNumber="1" minValue="0" maxValue="74.968493698739749"/>
    </cacheField>
    <cacheField name="Rank 2018" numFmtId="1">
      <sharedItems containsMixedTypes="1" containsNumber="1" containsInteger="1" minValue="1" maxValue="40"/>
    </cacheField>
    <cacheField name="Rank 2016" numFmtId="0">
      <sharedItems containsMixedTypes="1" containsNumber="1" containsInteger="1" minValue="1" maxValue="20"/>
    </cacheField>
    <cacheField name="Total_x000a_2016" numFmtId="0">
      <sharedItems containsMixedTypes="1" containsNumber="1" containsInteger="1" minValue="0" maxValue="72"/>
    </cacheField>
    <cacheField name="Rank change_x000a_2016-2018" numFmtId="0">
      <sharedItems containsMixedTypes="1" containsNumber="1" containsInteger="1" minValue="-24" maxValue="2"/>
    </cacheField>
    <cacheField name="Score change_x000a_2016-2018" numFmtId="0">
      <sharedItems containsMixedTypes="1" containsNumber="1" minValue="-27.392378475695139" maxValue="15.9684936987397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Largan Precision Co. Ltd."/>
    <x v="0"/>
    <x v="0"/>
    <n v="18.419150000000002"/>
    <x v="0"/>
    <x v="0"/>
    <n v="2018"/>
    <m/>
    <n v="0"/>
    <n v="0"/>
    <n v="0"/>
    <n v="0"/>
    <n v="0"/>
    <n v="0"/>
    <n v="0"/>
    <n v="0"/>
    <n v="0"/>
    <n v="0"/>
    <n v="0"/>
    <n v="0"/>
    <n v="0"/>
    <n v="0"/>
    <n v="0"/>
    <n v="0"/>
    <n v="0"/>
    <n v="0"/>
    <n v="0"/>
    <n v="0"/>
    <n v="0"/>
    <n v="0"/>
    <n v="0"/>
    <n v="0"/>
    <n v="0"/>
    <n v="0"/>
    <n v="0"/>
    <n v="0"/>
    <n v="0"/>
    <n v="0"/>
    <n v="0"/>
    <n v="0"/>
    <n v="40"/>
    <s v="n/a"/>
    <s v="n/a"/>
    <s v="n/a"/>
    <s v="n/a"/>
  </r>
  <r>
    <s v="BOE Technology Group Co. Ltd."/>
    <x v="0"/>
    <x v="1"/>
    <n v="33.373539999999998"/>
    <x v="1"/>
    <x v="0"/>
    <n v="2016"/>
    <m/>
    <n v="0"/>
    <n v="0"/>
    <n v="0"/>
    <n v="25"/>
    <n v="0"/>
    <n v="4.9999999999999991"/>
    <n v="0"/>
    <n v="0"/>
    <n v="0"/>
    <n v="15"/>
    <n v="50"/>
    <n v="0"/>
    <n v="0"/>
    <n v="16.25"/>
    <n v="0"/>
    <n v="0"/>
    <n v="0"/>
    <n v="0"/>
    <n v="0"/>
    <n v="0"/>
    <n v="0"/>
    <n v="0"/>
    <n v="0"/>
    <n v="0"/>
    <n v="10"/>
    <n v="0"/>
    <n v="5"/>
    <n v="0"/>
    <n v="0"/>
    <n v="0"/>
    <n v="3.7502500500100013"/>
    <n v="3.7502500500100013"/>
    <n v="39"/>
    <n v="19"/>
    <n v="4"/>
    <n v="-20"/>
    <n v="-0.24974994998999867"/>
  </r>
  <r>
    <s v="Broadcom Inc."/>
    <x v="1"/>
    <x v="2"/>
    <n v="101.53417"/>
    <x v="2"/>
    <x v="1"/>
    <n v="2016"/>
    <m/>
    <n v="0"/>
    <n v="40"/>
    <n v="0"/>
    <n v="0"/>
    <n v="0"/>
    <n v="8"/>
    <n v="37.5"/>
    <n v="0"/>
    <n v="18.75"/>
    <n v="0"/>
    <n v="0"/>
    <n v="0"/>
    <n v="50"/>
    <n v="12.5"/>
    <n v="0"/>
    <n v="0"/>
    <n v="0"/>
    <n v="0"/>
    <n v="0"/>
    <n v="0"/>
    <n v="0"/>
    <n v="0"/>
    <n v="0"/>
    <n v="0"/>
    <n v="0"/>
    <n v="0"/>
    <n v="0"/>
    <n v="0"/>
    <n v="0"/>
    <n v="0"/>
    <n v="5.6076215243048608"/>
    <n v="5.6076215243048608"/>
    <n v="37"/>
    <n v="13"/>
    <n v="33"/>
    <n v="-24"/>
    <n v="-27.392378475695139"/>
  </r>
  <r>
    <s v="Corning Inc."/>
    <x v="0"/>
    <x v="0"/>
    <n v="26.786759999999997"/>
    <x v="2"/>
    <x v="1"/>
    <n v="2018"/>
    <m/>
    <n v="100"/>
    <n v="30"/>
    <n v="0"/>
    <n v="25"/>
    <n v="0"/>
    <n v="30.999999999999996"/>
    <n v="0"/>
    <n v="0"/>
    <n v="0"/>
    <n v="0"/>
    <n v="0"/>
    <n v="0"/>
    <n v="0"/>
    <n v="0"/>
    <n v="0"/>
    <n v="0"/>
    <n v="0"/>
    <n v="0"/>
    <n v="0"/>
    <n v="0"/>
    <n v="0"/>
    <n v="0"/>
    <n v="0"/>
    <n v="0"/>
    <n v="0"/>
    <n v="0"/>
    <n v="0"/>
    <n v="25"/>
    <n v="0"/>
    <n v="12.5"/>
    <n v="6.2192438487697528"/>
    <n v="6.2192438487697528"/>
    <n v="37"/>
    <s v="n/a"/>
    <s v="n/a"/>
    <s v="n/a"/>
    <s v="n/a"/>
  </r>
  <r>
    <s v="Microchip Technology Inc."/>
    <x v="1"/>
    <x v="2"/>
    <n v="22.272470000000002"/>
    <x v="2"/>
    <x v="1"/>
    <n v="2018"/>
    <m/>
    <n v="50"/>
    <n v="0"/>
    <n v="0"/>
    <n v="0"/>
    <n v="0"/>
    <n v="9.9999999999999982"/>
    <n v="50"/>
    <n v="0"/>
    <n v="25"/>
    <n v="0"/>
    <n v="0"/>
    <n v="50"/>
    <n v="0"/>
    <n v="12.5"/>
    <n v="0"/>
    <n v="0"/>
    <n v="0"/>
    <n v="0"/>
    <n v="0"/>
    <n v="0"/>
    <n v="0"/>
    <n v="0"/>
    <n v="0"/>
    <n v="0"/>
    <n v="0"/>
    <n v="0"/>
    <n v="0"/>
    <n v="0"/>
    <n v="0"/>
    <n v="0"/>
    <n v="6.7863572714542899"/>
    <n v="6.7863572714542899"/>
    <n v="35"/>
    <s v="n/a"/>
    <s v="n/a"/>
    <s v="n/a"/>
    <s v="n/a"/>
  </r>
  <r>
    <s v="Keyence Corp."/>
    <x v="0"/>
    <x v="3"/>
    <n v="73.72563000000001"/>
    <x v="3"/>
    <x v="0"/>
    <n v="2016"/>
    <m/>
    <n v="100"/>
    <n v="30"/>
    <n v="25"/>
    <n v="0"/>
    <n v="0"/>
    <n v="30.999999999999996"/>
    <n v="12.5"/>
    <n v="0"/>
    <n v="6.25"/>
    <n v="0"/>
    <n v="0"/>
    <n v="50"/>
    <n v="0"/>
    <n v="12.5"/>
    <n v="0"/>
    <n v="0"/>
    <n v="0"/>
    <n v="0"/>
    <n v="0"/>
    <n v="0"/>
    <n v="0"/>
    <n v="0"/>
    <n v="0"/>
    <n v="0"/>
    <n v="0"/>
    <n v="0"/>
    <n v="0"/>
    <n v="0"/>
    <n v="0"/>
    <n v="0"/>
    <n v="7.1119223844768946"/>
    <n v="7.1119223844768946"/>
    <n v="35"/>
    <n v="20"/>
    <n v="0"/>
    <n v="-15"/>
    <n v="7.1119223844768946"/>
  </r>
  <r>
    <s v="Amphenol Corp."/>
    <x v="0"/>
    <x v="0"/>
    <n v="28.326310000000003"/>
    <x v="2"/>
    <x v="1"/>
    <n v="2018"/>
    <m/>
    <n v="100"/>
    <n v="0"/>
    <n v="25"/>
    <n v="0"/>
    <n v="25"/>
    <n v="29.999999999999996"/>
    <n v="50"/>
    <n v="0"/>
    <n v="25"/>
    <n v="0"/>
    <n v="0"/>
    <n v="0"/>
    <n v="0"/>
    <n v="0"/>
    <n v="0"/>
    <n v="0"/>
    <n v="0"/>
    <n v="0"/>
    <n v="0"/>
    <n v="0"/>
    <n v="0"/>
    <n v="0"/>
    <n v="0"/>
    <n v="0"/>
    <n v="10"/>
    <n v="0"/>
    <n v="5"/>
    <n v="0"/>
    <n v="0"/>
    <n v="0"/>
    <n v="8.5757151430286047"/>
    <n v="8.5757151430286047"/>
    <n v="34"/>
    <s v="n/a"/>
    <s v="n/a"/>
    <s v="n/a"/>
    <s v="n/a"/>
  </r>
  <r>
    <s v="Lam Research Corp."/>
    <x v="1"/>
    <x v="4"/>
    <n v="31.208659999999998"/>
    <x v="2"/>
    <x v="1"/>
    <n v="2018"/>
    <m/>
    <n v="50"/>
    <n v="20"/>
    <n v="25"/>
    <n v="50"/>
    <n v="25"/>
    <n v="33.999999999999993"/>
    <n v="37.5"/>
    <n v="0"/>
    <n v="18.75"/>
    <n v="0"/>
    <n v="50"/>
    <n v="0"/>
    <n v="0"/>
    <n v="12.5"/>
    <n v="0"/>
    <n v="0"/>
    <n v="0"/>
    <n v="0"/>
    <n v="0"/>
    <n v="0"/>
    <n v="0"/>
    <n v="0"/>
    <n v="0"/>
    <n v="0"/>
    <n v="10"/>
    <n v="0"/>
    <n v="5"/>
    <n v="12.5"/>
    <n v="0"/>
    <n v="6.25"/>
    <n v="10.933186637327465"/>
    <n v="10.933186637327465"/>
    <n v="33"/>
    <s v="n/a"/>
    <s v="n/a"/>
    <s v="n/a"/>
    <s v="n/a"/>
  </r>
  <r>
    <s v="Kyocera Corp."/>
    <x v="0"/>
    <x v="0"/>
    <n v="24.401799999999998"/>
    <x v="3"/>
    <x v="0"/>
    <n v="2018"/>
    <m/>
    <n v="100"/>
    <n v="70"/>
    <n v="0"/>
    <n v="0"/>
    <n v="0"/>
    <n v="34"/>
    <n v="50"/>
    <n v="0"/>
    <n v="25"/>
    <n v="0"/>
    <n v="0"/>
    <n v="0"/>
    <n v="100"/>
    <n v="25"/>
    <n v="0"/>
    <n v="0"/>
    <n v="0"/>
    <n v="25"/>
    <n v="6.25"/>
    <n v="0"/>
    <n v="0"/>
    <n v="0"/>
    <n v="0"/>
    <n v="0"/>
    <n v="0"/>
    <n v="0"/>
    <n v="0"/>
    <n v="0"/>
    <n v="0"/>
    <n v="0"/>
    <n v="12.897079415883177"/>
    <n v="12.897079415883177"/>
    <n v="32"/>
    <s v="n/a"/>
    <s v="n/a"/>
    <s v="n/a"/>
    <s v="n/a"/>
  </r>
  <r>
    <s v="Hoya Corp."/>
    <x v="2"/>
    <x v="5"/>
    <n v="19.340310000000002"/>
    <x v="3"/>
    <x v="0"/>
    <n v="2018"/>
    <m/>
    <n v="100"/>
    <n v="60"/>
    <n v="25"/>
    <n v="50"/>
    <n v="0"/>
    <n v="46.999999999999986"/>
    <n v="0"/>
    <n v="0"/>
    <n v="0"/>
    <n v="0"/>
    <n v="0"/>
    <n v="0"/>
    <n v="100"/>
    <n v="25"/>
    <n v="0"/>
    <n v="0"/>
    <n v="0"/>
    <n v="0"/>
    <n v="0"/>
    <n v="0"/>
    <n v="0"/>
    <n v="0"/>
    <n v="20"/>
    <n v="5"/>
    <n v="10"/>
    <n v="0"/>
    <n v="5"/>
    <n v="0"/>
    <n v="25"/>
    <n v="12.5"/>
    <n v="13.506701340268052"/>
    <n v="13.506701340268052"/>
    <n v="30"/>
    <s v="n/a"/>
    <s v="n/a"/>
    <s v="n/a"/>
    <s v="n/a"/>
  </r>
  <r>
    <s v="Infineon Technologies AG"/>
    <x v="1"/>
    <x v="2"/>
    <n v="32.912059999999997"/>
    <x v="4"/>
    <x v="2"/>
    <n v="2018"/>
    <m/>
    <n v="100"/>
    <n v="40"/>
    <n v="25"/>
    <n v="25"/>
    <n v="0"/>
    <n v="37.999999999999993"/>
    <n v="0"/>
    <n v="0"/>
    <n v="0"/>
    <n v="0"/>
    <n v="50"/>
    <n v="0"/>
    <n v="100"/>
    <n v="37.5"/>
    <n v="0"/>
    <n v="0"/>
    <n v="0"/>
    <n v="0"/>
    <n v="0"/>
    <n v="0"/>
    <n v="0"/>
    <n v="0"/>
    <n v="30"/>
    <n v="7.5000000000000009"/>
    <n v="10"/>
    <n v="0"/>
    <n v="5"/>
    <n v="25"/>
    <n v="0"/>
    <n v="12.5"/>
    <n v="14.361872374474894"/>
    <n v="14.361872374474894"/>
    <n v="30"/>
    <s v="n/a"/>
    <s v="n/a"/>
    <s v="n/a"/>
    <s v="n/a"/>
  </r>
  <r>
    <s v="Canon Inc."/>
    <x v="0"/>
    <x v="1"/>
    <n v="42.976910000000004"/>
    <x v="3"/>
    <x v="0"/>
    <n v="2016"/>
    <m/>
    <n v="100"/>
    <n v="60"/>
    <n v="25"/>
    <n v="25"/>
    <n v="0"/>
    <n v="41.999999999999993"/>
    <n v="50"/>
    <n v="0"/>
    <n v="25"/>
    <n v="0"/>
    <n v="100"/>
    <n v="0"/>
    <n v="50"/>
    <n v="37.5"/>
    <n v="0"/>
    <n v="0"/>
    <n v="0"/>
    <n v="0"/>
    <n v="0"/>
    <n v="0"/>
    <n v="0"/>
    <n v="0"/>
    <n v="20"/>
    <n v="5"/>
    <n v="0"/>
    <n v="0"/>
    <n v="0"/>
    <n v="0"/>
    <n v="0"/>
    <n v="0"/>
    <n v="15.648129625925185"/>
    <n v="15.648129625925185"/>
    <n v="29"/>
    <n v="18"/>
    <n v="12"/>
    <n v="-11"/>
    <n v="3.6481296259251845"/>
  </r>
  <r>
    <s v="TE Connectivity Ltd."/>
    <x v="0"/>
    <x v="6"/>
    <n v="36.009190000000004"/>
    <x v="5"/>
    <x v="2"/>
    <n v="2018"/>
    <m/>
    <n v="100"/>
    <n v="100"/>
    <n v="50"/>
    <n v="50"/>
    <n v="0"/>
    <n v="59.999999999999993"/>
    <n v="0"/>
    <n v="0"/>
    <n v="0"/>
    <n v="0"/>
    <n v="0"/>
    <n v="0"/>
    <n v="50"/>
    <n v="12.5"/>
    <n v="0"/>
    <n v="0"/>
    <n v="0"/>
    <n v="25"/>
    <n v="6.25"/>
    <n v="0"/>
    <n v="0"/>
    <n v="0"/>
    <n v="40"/>
    <n v="10"/>
    <n v="10"/>
    <n v="10"/>
    <n v="10"/>
    <n v="37.5"/>
    <n v="0"/>
    <n v="18.75"/>
    <n v="16.794358871774357"/>
    <n v="16.794358871774357"/>
    <n v="28"/>
    <s v="n/a"/>
    <s v="n/a"/>
    <s v="n/a"/>
    <s v="n/a"/>
  </r>
  <r>
    <s v="SK Hynix Inc."/>
    <x v="1"/>
    <x v="2"/>
    <n v="48.557989999999997"/>
    <x v="6"/>
    <x v="0"/>
    <n v="2016"/>
    <m/>
    <n v="100"/>
    <n v="50"/>
    <n v="0"/>
    <n v="0"/>
    <n v="25"/>
    <n v="34.999999999999993"/>
    <n v="0"/>
    <n v="0"/>
    <n v="0"/>
    <n v="0"/>
    <n v="0"/>
    <n v="0"/>
    <n v="100"/>
    <n v="25"/>
    <n v="0"/>
    <n v="0"/>
    <n v="0"/>
    <n v="0"/>
    <n v="0"/>
    <n v="0"/>
    <n v="0"/>
    <n v="0"/>
    <n v="0"/>
    <n v="0"/>
    <n v="60"/>
    <n v="20"/>
    <n v="40"/>
    <n v="62.5"/>
    <n v="0"/>
    <n v="31.25"/>
    <n v="18.75325065013002"/>
    <n v="18.75325065013002"/>
    <n v="26"/>
    <n v="17"/>
    <n v="18"/>
    <n v="-9"/>
    <n v="0.75325065013002046"/>
  </r>
  <r>
    <s v="Murata Manufacturing Co. Ltd."/>
    <x v="0"/>
    <x v="0"/>
    <n v="31.441759999999999"/>
    <x v="3"/>
    <x v="0"/>
    <n v="2016"/>
    <m/>
    <n v="100"/>
    <n v="70"/>
    <n v="50"/>
    <n v="25"/>
    <n v="25"/>
    <n v="53.999999999999993"/>
    <n v="0"/>
    <n v="0"/>
    <n v="0"/>
    <n v="0"/>
    <n v="50"/>
    <n v="50"/>
    <n v="50"/>
    <n v="37.5"/>
    <n v="0"/>
    <n v="50"/>
    <n v="25"/>
    <n v="0"/>
    <n v="18.75"/>
    <n v="0"/>
    <n v="0"/>
    <n v="0"/>
    <n v="20"/>
    <n v="5"/>
    <n v="10"/>
    <n v="0"/>
    <n v="5"/>
    <n v="25"/>
    <n v="0"/>
    <n v="12.5"/>
    <n v="18.971294258851767"/>
    <n v="18.971294258851767"/>
    <n v="26"/>
    <n v="16"/>
    <n v="21"/>
    <n v="-10"/>
    <n v="-2.028705741148233"/>
  </r>
  <r>
    <s v="Tokyo Electron Ltd."/>
    <x v="1"/>
    <x v="4"/>
    <n v="30.728830000000002"/>
    <x v="3"/>
    <x v="0"/>
    <n v="2018"/>
    <m/>
    <n v="100"/>
    <n v="100"/>
    <n v="25"/>
    <n v="0"/>
    <n v="25"/>
    <n v="49.999999999999993"/>
    <n v="12.5"/>
    <n v="0"/>
    <n v="6.25"/>
    <n v="0"/>
    <n v="50"/>
    <n v="0"/>
    <n v="100"/>
    <n v="37.5"/>
    <n v="0"/>
    <n v="75"/>
    <n v="0"/>
    <n v="50"/>
    <n v="31.25"/>
    <n v="50"/>
    <n v="0"/>
    <n v="0"/>
    <n v="0"/>
    <n v="12.5"/>
    <n v="0"/>
    <n v="0"/>
    <n v="0"/>
    <n v="0"/>
    <n v="0"/>
    <n v="0"/>
    <n v="19.64892978595719"/>
    <n v="19.64892978595719"/>
    <n v="25"/>
    <s v="n/a"/>
    <s v="n/a"/>
    <s v="n/a"/>
    <s v="n/a"/>
  </r>
  <r>
    <s v="Nintendo Co. Ltd."/>
    <x v="3"/>
    <x v="7"/>
    <n v="52.738309999999998"/>
    <x v="3"/>
    <x v="0"/>
    <n v="2018"/>
    <m/>
    <n v="100"/>
    <n v="50"/>
    <n v="0"/>
    <n v="25"/>
    <n v="0"/>
    <n v="34.999999999999993"/>
    <n v="25"/>
    <n v="0"/>
    <n v="12.5"/>
    <n v="15"/>
    <n v="0"/>
    <n v="50"/>
    <n v="100"/>
    <n v="41.25"/>
    <n v="0"/>
    <n v="0"/>
    <n v="0"/>
    <n v="25"/>
    <n v="6.25"/>
    <n v="50"/>
    <n v="0"/>
    <n v="0"/>
    <n v="0"/>
    <n v="12.5"/>
    <n v="80"/>
    <n v="20"/>
    <n v="50"/>
    <n v="37.5"/>
    <n v="0"/>
    <n v="18.75"/>
    <n v="25.180536107221439"/>
    <n v="25.180536107221439"/>
    <n v="24"/>
    <s v="n/a"/>
    <s v="n/a"/>
    <s v="n/a"/>
    <s v="n/a"/>
  </r>
  <r>
    <s v="Applied Materials Inc."/>
    <x v="1"/>
    <x v="4"/>
    <n v="56.408190000000005"/>
    <x v="2"/>
    <x v="1"/>
    <n v="2018"/>
    <m/>
    <n v="100"/>
    <n v="100"/>
    <n v="50"/>
    <n v="50"/>
    <n v="25"/>
    <n v="64.999999999999986"/>
    <n v="37.5"/>
    <n v="0"/>
    <n v="18.75"/>
    <n v="15"/>
    <n v="0"/>
    <n v="0"/>
    <n v="100"/>
    <n v="28.75"/>
    <n v="0"/>
    <n v="75"/>
    <n v="0"/>
    <n v="50"/>
    <n v="31.25"/>
    <n v="50"/>
    <n v="0"/>
    <n v="0"/>
    <n v="20"/>
    <n v="17.5"/>
    <n v="10"/>
    <n v="10"/>
    <n v="10"/>
    <n v="37.5"/>
    <n v="0"/>
    <n v="18.75"/>
    <n v="27.150430086017202"/>
    <n v="27.150430086017202"/>
    <n v="23"/>
    <s v="n/a"/>
    <s v="n/a"/>
    <s v="n/a"/>
    <s v="n/a"/>
  </r>
  <r>
    <s v="Analog Devices Inc."/>
    <x v="1"/>
    <x v="2"/>
    <n v="34.241289999999999"/>
    <x v="2"/>
    <x v="1"/>
    <n v="2018"/>
    <m/>
    <n v="100"/>
    <n v="80"/>
    <n v="0"/>
    <n v="50"/>
    <n v="25"/>
    <n v="50.999999999999986"/>
    <n v="50"/>
    <n v="0"/>
    <n v="25"/>
    <n v="0"/>
    <n v="50"/>
    <n v="50"/>
    <n v="100"/>
    <n v="50"/>
    <n v="0"/>
    <n v="75"/>
    <n v="0"/>
    <n v="50"/>
    <n v="31.25"/>
    <n v="50"/>
    <n v="0"/>
    <n v="0"/>
    <n v="0"/>
    <n v="12.5"/>
    <n v="10"/>
    <n v="0"/>
    <n v="5"/>
    <n v="37.5"/>
    <n v="0"/>
    <n v="18.75"/>
    <n v="27.647529505901172"/>
    <n v="27.647529505901172"/>
    <n v="22"/>
    <s v="n/a"/>
    <s v="n/a"/>
    <s v="n/a"/>
    <s v="n/a"/>
  </r>
  <r>
    <s v="Western Digital Corp."/>
    <x v="0"/>
    <x v="1"/>
    <n v="26.319089999999999"/>
    <x v="2"/>
    <x v="1"/>
    <n v="2018"/>
    <m/>
    <n v="100"/>
    <n v="60"/>
    <n v="75"/>
    <n v="50"/>
    <n v="50"/>
    <n v="66.999999999999986"/>
    <n v="0"/>
    <n v="0"/>
    <n v="0"/>
    <n v="0"/>
    <n v="0"/>
    <n v="0"/>
    <n v="100"/>
    <n v="25"/>
    <n v="0"/>
    <n v="75"/>
    <n v="0"/>
    <n v="50"/>
    <n v="31.25"/>
    <n v="50"/>
    <n v="0"/>
    <n v="0"/>
    <n v="0"/>
    <n v="12.5"/>
    <n v="60"/>
    <n v="40"/>
    <n v="50"/>
    <n v="50"/>
    <n v="0"/>
    <n v="25"/>
    <n v="30.114522904580916"/>
    <n v="30.114522904580916"/>
    <n v="21"/>
    <s v="n/a"/>
    <s v="n/a"/>
    <s v="n/a"/>
    <s v="n/a"/>
  </r>
  <r>
    <s v="Amazon.com Inc."/>
    <x v="4"/>
    <x v="8"/>
    <n v="805.48924"/>
    <x v="2"/>
    <x v="1"/>
    <n v="2018"/>
    <m/>
    <n v="100"/>
    <n v="70"/>
    <n v="25"/>
    <n v="50"/>
    <n v="25"/>
    <n v="53.999999999999993"/>
    <n v="50"/>
    <n v="0"/>
    <n v="25"/>
    <n v="0"/>
    <n v="0"/>
    <n v="50"/>
    <n v="50"/>
    <n v="25"/>
    <n v="30"/>
    <n v="50"/>
    <n v="25"/>
    <n v="50"/>
    <n v="38.75"/>
    <n v="50"/>
    <n v="0"/>
    <n v="0"/>
    <n v="10"/>
    <n v="15.000000000000002"/>
    <n v="80"/>
    <n v="0"/>
    <n v="40"/>
    <n v="50"/>
    <n v="0"/>
    <n v="25"/>
    <n v="31.8258651730346"/>
    <n v="31.8258651730346"/>
    <n v="20"/>
    <s v="n/a"/>
    <s v="n/a"/>
    <s v="n/a"/>
    <s v="n/a"/>
  </r>
  <r>
    <s v="Hon Hai Precision Industry Co. Ltd. (Foxconn)"/>
    <x v="0"/>
    <x v="6"/>
    <n v="54.772129999999997"/>
    <x v="0"/>
    <x v="0"/>
    <n v="2016"/>
    <m/>
    <n v="100"/>
    <n v="80"/>
    <n v="50"/>
    <n v="50"/>
    <n v="25"/>
    <n v="60.999999999999986"/>
    <n v="12.5"/>
    <n v="0"/>
    <n v="6.25"/>
    <n v="15"/>
    <n v="50"/>
    <n v="50"/>
    <n v="100"/>
    <n v="53.75"/>
    <n v="0"/>
    <n v="75"/>
    <n v="0"/>
    <n v="50"/>
    <n v="31.25"/>
    <n v="75"/>
    <n v="0"/>
    <n v="0"/>
    <n v="10"/>
    <n v="21.25"/>
    <n v="60"/>
    <n v="10"/>
    <n v="35.000000000000007"/>
    <n v="50"/>
    <n v="0"/>
    <n v="25"/>
    <n v="33.362672534506906"/>
    <n v="33.362672534506906"/>
    <n v="19"/>
    <n v="14"/>
    <n v="29"/>
    <n v="-5"/>
    <n v="4.3626725345069062"/>
  </r>
  <r>
    <s v="Skyworks Solutions Inc."/>
    <x v="1"/>
    <x v="2"/>
    <n v="17.737669999999998"/>
    <x v="2"/>
    <x v="1"/>
    <n v="2018"/>
    <m/>
    <n v="100"/>
    <n v="80"/>
    <n v="0"/>
    <n v="25"/>
    <n v="25"/>
    <n v="45.999999999999993"/>
    <n v="62.5"/>
    <n v="0"/>
    <n v="31.25"/>
    <n v="0"/>
    <n v="0"/>
    <n v="50"/>
    <n v="100"/>
    <n v="37.5"/>
    <n v="0"/>
    <n v="75"/>
    <n v="0"/>
    <n v="50"/>
    <n v="31.25"/>
    <n v="50"/>
    <n v="0"/>
    <n v="0"/>
    <n v="0"/>
    <n v="12.5"/>
    <n v="60"/>
    <n v="20"/>
    <n v="40"/>
    <n v="75"/>
    <n v="0"/>
    <n v="37.5"/>
    <n v="33.716743348669723"/>
    <n v="33.716743348669723"/>
    <n v="18"/>
    <s v="n/a"/>
    <s v="n/a"/>
    <s v="n/a"/>
    <s v="n/a"/>
  </r>
  <r>
    <s v="NVIDIA Corp."/>
    <x v="1"/>
    <x v="2"/>
    <n v="148.95479999999998"/>
    <x v="2"/>
    <x v="1"/>
    <n v="2018"/>
    <m/>
    <n v="100"/>
    <n v="60"/>
    <n v="50"/>
    <n v="50"/>
    <n v="25"/>
    <n v="56.999999999999993"/>
    <n v="62.5"/>
    <n v="25"/>
    <n v="43.75"/>
    <n v="30"/>
    <n v="0"/>
    <n v="0"/>
    <n v="100"/>
    <n v="32.5"/>
    <n v="0"/>
    <n v="75"/>
    <n v="0"/>
    <n v="50"/>
    <n v="31.25"/>
    <n v="25"/>
    <n v="0"/>
    <n v="0"/>
    <n v="10"/>
    <n v="8.75"/>
    <n v="60"/>
    <n v="30"/>
    <n v="45.000000000000007"/>
    <n v="50"/>
    <n v="0"/>
    <n v="25"/>
    <n v="34.754450890178035"/>
    <n v="34.754450890178035"/>
    <n v="17"/>
    <s v="n/a"/>
    <s v="n/a"/>
    <s v="n/a"/>
    <s v="n/a"/>
  </r>
  <r>
    <s v="ASML Holding NV"/>
    <x v="1"/>
    <x v="4"/>
    <n v="87.269869999999997"/>
    <x v="7"/>
    <x v="2"/>
    <n v="2016"/>
    <m/>
    <n v="100"/>
    <n v="80"/>
    <n v="75"/>
    <n v="50"/>
    <n v="50"/>
    <n v="70.999999999999986"/>
    <n v="12.5"/>
    <n v="0"/>
    <n v="6.25"/>
    <n v="15"/>
    <n v="100"/>
    <n v="50"/>
    <n v="100"/>
    <n v="66.25"/>
    <n v="0"/>
    <n v="75"/>
    <n v="0"/>
    <n v="50"/>
    <n v="31.25"/>
    <n v="50"/>
    <n v="0"/>
    <n v="0"/>
    <n v="40"/>
    <n v="22.5"/>
    <n v="10"/>
    <n v="30"/>
    <n v="20"/>
    <n v="50"/>
    <n v="25"/>
    <n v="37.5"/>
    <n v="36.399779955991193"/>
    <n v="36.399779955991193"/>
    <n v="16"/>
    <n v="15"/>
    <n v="26"/>
    <n v="-1"/>
    <n v="10.399779955991193"/>
  </r>
  <r>
    <s v="Micron Technology Inc."/>
    <x v="1"/>
    <x v="2"/>
    <n v="50.554089999999995"/>
    <x v="2"/>
    <x v="1"/>
    <n v="2018"/>
    <m/>
    <n v="100"/>
    <n v="100"/>
    <n v="75"/>
    <n v="50"/>
    <n v="25"/>
    <n v="69.999999999999986"/>
    <n v="37.5"/>
    <n v="0"/>
    <n v="18.75"/>
    <n v="0"/>
    <n v="0"/>
    <n v="100"/>
    <n v="100"/>
    <n v="50"/>
    <n v="0"/>
    <n v="75"/>
    <n v="0"/>
    <n v="50"/>
    <n v="31.25"/>
    <n v="50"/>
    <n v="0"/>
    <n v="0"/>
    <n v="40"/>
    <n v="22.5"/>
    <n v="60"/>
    <n v="20"/>
    <n v="40"/>
    <n v="50"/>
    <n v="0"/>
    <n v="25"/>
    <n v="36.792358471694335"/>
    <n v="36.792358471694335"/>
    <n v="15"/>
    <s v="n/a"/>
    <s v="n/a"/>
    <s v="n/a"/>
    <s v="n/a"/>
  </r>
  <r>
    <s v="Nokia Oyj"/>
    <x v="0"/>
    <x v="1"/>
    <n v="26.963819999999998"/>
    <x v="8"/>
    <x v="2"/>
    <n v="2018"/>
    <m/>
    <n v="100"/>
    <n v="60"/>
    <n v="0"/>
    <n v="100"/>
    <n v="0"/>
    <n v="51.999999999999993"/>
    <n v="50"/>
    <n v="75"/>
    <n v="62.5"/>
    <n v="0"/>
    <n v="50"/>
    <n v="100"/>
    <n v="50"/>
    <n v="50"/>
    <n v="0"/>
    <n v="25"/>
    <n v="0"/>
    <n v="0"/>
    <n v="6.25"/>
    <n v="0"/>
    <n v="0"/>
    <n v="0"/>
    <n v="40"/>
    <n v="10"/>
    <n v="80"/>
    <n v="40"/>
    <n v="60.000000000000007"/>
    <n v="50"/>
    <n v="0"/>
    <n v="25"/>
    <n v="37.967093418683739"/>
    <n v="37.967093418683739"/>
    <n v="13"/>
    <s v="n/a"/>
    <s v="n/a"/>
    <s v="n/a"/>
    <s v="n/a"/>
  </r>
  <r>
    <s v="Texas Instruments Inc."/>
    <x v="1"/>
    <x v="2"/>
    <n v="107.82302"/>
    <x v="2"/>
    <x v="1"/>
    <n v="2016"/>
    <m/>
    <n v="100"/>
    <n v="70"/>
    <n v="75"/>
    <n v="75"/>
    <n v="25"/>
    <n v="68.999999999999986"/>
    <n v="37.5"/>
    <n v="0"/>
    <n v="18.75"/>
    <n v="0"/>
    <n v="50"/>
    <n v="50"/>
    <n v="100"/>
    <n v="50"/>
    <n v="0"/>
    <n v="75"/>
    <n v="0"/>
    <n v="50"/>
    <n v="31.25"/>
    <n v="50"/>
    <n v="0"/>
    <n v="0"/>
    <n v="10"/>
    <n v="15.000000000000002"/>
    <n v="60"/>
    <n v="30"/>
    <n v="45.000000000000007"/>
    <n v="75"/>
    <n v="0"/>
    <n v="37.5"/>
    <n v="38.077615523104612"/>
    <n v="38.077615523104612"/>
    <n v="13"/>
    <n v="9"/>
    <n v="48"/>
    <n v="-4"/>
    <n v="-9.9223844768953882"/>
  </r>
  <r>
    <s v="Hitachi Ltd."/>
    <x v="0"/>
    <x v="3"/>
    <n v="38.280680000000004"/>
    <x v="3"/>
    <x v="0"/>
    <n v="2016"/>
    <m/>
    <n v="100"/>
    <n v="80"/>
    <n v="75"/>
    <n v="75"/>
    <n v="75"/>
    <n v="80.999999999999986"/>
    <n v="0"/>
    <n v="75"/>
    <n v="37.5"/>
    <n v="30"/>
    <n v="50"/>
    <n v="0"/>
    <n v="100"/>
    <n v="45"/>
    <n v="0"/>
    <n v="75"/>
    <n v="0"/>
    <n v="50"/>
    <n v="31.25"/>
    <n v="25"/>
    <n v="0"/>
    <n v="0"/>
    <n v="10"/>
    <n v="8.75"/>
    <n v="80"/>
    <n v="30"/>
    <n v="55"/>
    <n v="25"/>
    <n v="0"/>
    <n v="12.5"/>
    <n v="38.72274454890978"/>
    <n v="38.72274454890978"/>
    <n v="12"/>
    <n v="12"/>
    <n v="34"/>
    <n v="0"/>
    <n v="4.7227445489097803"/>
  </r>
  <r>
    <s v="Telefonaktiebolaget LM Ericsson (publ)"/>
    <x v="0"/>
    <x v="9"/>
    <n v="21.12416"/>
    <x v="9"/>
    <x v="2"/>
    <n v="2016"/>
    <m/>
    <n v="100"/>
    <n v="70"/>
    <n v="100"/>
    <n v="50"/>
    <n v="0"/>
    <n v="63.999999999999986"/>
    <n v="12.5"/>
    <n v="100"/>
    <n v="56.25"/>
    <n v="15"/>
    <n v="100"/>
    <n v="100"/>
    <n v="100"/>
    <n v="78.75"/>
    <n v="0"/>
    <n v="0"/>
    <n v="0"/>
    <n v="50"/>
    <n v="12.5"/>
    <n v="100"/>
    <n v="0"/>
    <n v="0"/>
    <n v="40"/>
    <n v="35"/>
    <n v="30"/>
    <n v="50"/>
    <n v="40"/>
    <n v="75"/>
    <n v="0"/>
    <n v="37.5"/>
    <n v="46.289257851570312"/>
    <n v="46.289257851570312"/>
    <n v="11"/>
    <n v="6"/>
    <n v="55"/>
    <n v="-5"/>
    <n v="-8.7107421484296879"/>
  </r>
  <r>
    <s v="Qualcomm Inc."/>
    <x v="0"/>
    <x v="9"/>
    <n v="101.0348"/>
    <x v="2"/>
    <x v="1"/>
    <n v="2016"/>
    <m/>
    <n v="100"/>
    <n v="80"/>
    <n v="50"/>
    <n v="75"/>
    <n v="25"/>
    <n v="65.999999999999986"/>
    <n v="62.5"/>
    <n v="75"/>
    <n v="68.75"/>
    <n v="15"/>
    <n v="50"/>
    <n v="100"/>
    <n v="100"/>
    <n v="66.25"/>
    <n v="0"/>
    <n v="75"/>
    <n v="0"/>
    <n v="50"/>
    <n v="31.25"/>
    <n v="50"/>
    <n v="12.5"/>
    <n v="0"/>
    <n v="20"/>
    <n v="20.625"/>
    <n v="60"/>
    <n v="40"/>
    <n v="50"/>
    <n v="75"/>
    <n v="0"/>
    <n v="37.5"/>
    <n v="48.628475695139024"/>
    <n v="48.628475695139024"/>
    <n v="10"/>
    <n v="11"/>
    <n v="42"/>
    <n v="1"/>
    <n v="6.6284756951390236"/>
  </r>
  <r>
    <s v="Cisco Systems Inc."/>
    <x v="0"/>
    <x v="9"/>
    <n v="205.35805999999999"/>
    <x v="2"/>
    <x v="1"/>
    <n v="2016"/>
    <m/>
    <n v="100"/>
    <n v="80"/>
    <n v="75"/>
    <n v="75"/>
    <n v="75"/>
    <n v="80.999999999999986"/>
    <n v="37.5"/>
    <n v="75"/>
    <n v="56.25"/>
    <n v="30"/>
    <n v="50"/>
    <n v="50"/>
    <n v="100"/>
    <n v="57.5"/>
    <n v="0"/>
    <n v="75"/>
    <n v="25"/>
    <n v="50"/>
    <n v="37.5"/>
    <n v="50"/>
    <n v="0"/>
    <n v="0"/>
    <n v="30"/>
    <n v="20"/>
    <n v="100"/>
    <n v="40"/>
    <n v="70"/>
    <n v="75"/>
    <n v="0"/>
    <n v="37.5"/>
    <n v="51.398779755951189"/>
    <n v="51.398779755951189"/>
    <n v="9"/>
    <n v="4"/>
    <n v="58"/>
    <n v="-5"/>
    <n v="-6.601220244048811"/>
  </r>
  <r>
    <s v="Taiwan Semiconductor Manufacturing Co. Ltd."/>
    <x v="1"/>
    <x v="2"/>
    <n v="226.70301000000001"/>
    <x v="0"/>
    <x v="0"/>
    <n v="2016"/>
    <m/>
    <n v="100"/>
    <n v="80"/>
    <n v="100"/>
    <n v="50"/>
    <n v="25"/>
    <n v="70.999999999999986"/>
    <n v="62.5"/>
    <n v="75"/>
    <n v="68.75"/>
    <n v="45"/>
    <n v="50"/>
    <n v="100"/>
    <n v="100"/>
    <n v="73.75"/>
    <n v="0"/>
    <n v="100"/>
    <n v="0"/>
    <n v="50"/>
    <n v="37.5"/>
    <n v="25"/>
    <n v="0"/>
    <n v="0"/>
    <n v="10"/>
    <n v="8.75"/>
    <n v="60"/>
    <n v="60"/>
    <n v="60.000000000000007"/>
    <n v="75"/>
    <n v="25"/>
    <n v="50"/>
    <n v="52.825065013002586"/>
    <n v="52.825065013002586"/>
    <n v="8"/>
    <n v="8"/>
    <n v="52"/>
    <n v="0"/>
    <n v="0.82506501300258606"/>
  </r>
  <r>
    <s v="Microsoft Corp."/>
    <x v="3"/>
    <x v="10"/>
    <n v="731.55732"/>
    <x v="2"/>
    <x v="1"/>
    <n v="2016"/>
    <m/>
    <n v="100"/>
    <n v="100"/>
    <n v="100"/>
    <n v="75"/>
    <n v="100"/>
    <n v="94.999999999999986"/>
    <n v="50"/>
    <n v="0"/>
    <n v="25"/>
    <n v="30"/>
    <n v="100"/>
    <n v="50"/>
    <n v="100"/>
    <n v="70"/>
    <n v="15"/>
    <n v="75"/>
    <n v="25"/>
    <n v="75"/>
    <n v="47.5"/>
    <n v="100"/>
    <n v="25"/>
    <n v="12.5"/>
    <n v="90"/>
    <n v="56.875"/>
    <n v="80"/>
    <n v="40"/>
    <n v="60.000000000000007"/>
    <n v="100"/>
    <n v="50"/>
    <n v="75"/>
    <n v="61.346019203840761"/>
    <n v="61.346019203840761"/>
    <n v="7"/>
    <n v="5"/>
    <n v="57"/>
    <n v="-2"/>
    <n v="4.3460192038407612"/>
  </r>
  <r>
    <s v="Samsung Electronics Co. Ltd."/>
    <x v="1"/>
    <x v="2"/>
    <n v="309.60737999999998"/>
    <x v="6"/>
    <x v="0"/>
    <n v="2016"/>
    <m/>
    <n v="100"/>
    <n v="100"/>
    <n v="75"/>
    <n v="100"/>
    <n v="75"/>
    <n v="89.999999999999986"/>
    <n v="12.5"/>
    <n v="50"/>
    <n v="31.25"/>
    <n v="45"/>
    <n v="100"/>
    <n v="100"/>
    <n v="100"/>
    <n v="86.25"/>
    <n v="30"/>
    <n v="75"/>
    <n v="100"/>
    <n v="100"/>
    <n v="76.25"/>
    <n v="100"/>
    <n v="0"/>
    <n v="0"/>
    <n v="70"/>
    <n v="42.5"/>
    <n v="70"/>
    <n v="50"/>
    <n v="60.000000000000007"/>
    <n v="62.5"/>
    <n v="37.5"/>
    <n v="50"/>
    <n v="62.326965393078616"/>
    <n v="62.326965393078616"/>
    <n v="6"/>
    <n v="7"/>
    <n v="54"/>
    <n v="1"/>
    <n v="8.3269653930786163"/>
  </r>
  <r>
    <s v="NXP Semiconductors NV"/>
    <x v="1"/>
    <x v="2"/>
    <n v="40.792070000000002"/>
    <x v="7"/>
    <x v="2"/>
    <n v="2018"/>
    <m/>
    <n v="100"/>
    <n v="100"/>
    <n v="75"/>
    <n v="100"/>
    <n v="50"/>
    <n v="84.999999999999986"/>
    <n v="50"/>
    <n v="75"/>
    <n v="62.5"/>
    <n v="15"/>
    <n v="0"/>
    <n v="50"/>
    <n v="100"/>
    <n v="41.25"/>
    <n v="30"/>
    <n v="75"/>
    <n v="100"/>
    <n v="87.5"/>
    <n v="73.125"/>
    <n v="100"/>
    <n v="25"/>
    <n v="0"/>
    <n v="30"/>
    <n v="38.75"/>
    <n v="90"/>
    <n v="30"/>
    <n v="60.000000000000007"/>
    <n v="87.5"/>
    <n v="75"/>
    <n v="81.25"/>
    <n v="63.129375875175029"/>
    <n v="63.129375875175029"/>
    <n v="5"/>
    <s v="n/a"/>
    <s v="n/a"/>
    <s v="n/a"/>
    <s v="n/a"/>
  </r>
  <r>
    <s v="Apple Inc."/>
    <x v="0"/>
    <x v="1"/>
    <n v="851.72579000000007"/>
    <x v="2"/>
    <x v="1"/>
    <n v="2016"/>
    <m/>
    <n v="100"/>
    <n v="70"/>
    <n v="75"/>
    <n v="100"/>
    <n v="75"/>
    <n v="83.999999999999986"/>
    <n v="75"/>
    <n v="75"/>
    <n v="75"/>
    <n v="30"/>
    <n v="0"/>
    <n v="50"/>
    <n v="100"/>
    <n v="45"/>
    <n v="30"/>
    <n v="100"/>
    <n v="100"/>
    <n v="75"/>
    <n v="76.25"/>
    <n v="50"/>
    <n v="100"/>
    <n v="12.5"/>
    <n v="70"/>
    <n v="58.125"/>
    <n v="100"/>
    <n v="80"/>
    <n v="90"/>
    <n v="100"/>
    <n v="37.5"/>
    <n v="68.75"/>
    <n v="71.020454090818149"/>
    <n v="71.020454090818149"/>
    <n v="3"/>
    <n v="2"/>
    <n v="62"/>
    <n v="-1"/>
    <n v="9.0204540908181485"/>
  </r>
  <r>
    <s v="Hewlett Packard Enterprise Co. (HPE)"/>
    <x v="0"/>
    <x v="1"/>
    <n v="26.139720000000001"/>
    <x v="2"/>
    <x v="1"/>
    <n v="2018"/>
    <m/>
    <n v="100"/>
    <n v="100"/>
    <n v="100"/>
    <n v="100"/>
    <n v="75"/>
    <n v="94.999999999999986"/>
    <n v="100"/>
    <n v="75"/>
    <n v="87.5"/>
    <n v="60"/>
    <n v="0"/>
    <n v="100"/>
    <n v="100"/>
    <n v="65"/>
    <n v="75"/>
    <n v="100"/>
    <n v="100"/>
    <n v="100"/>
    <n v="93.75"/>
    <n v="75"/>
    <n v="25"/>
    <n v="0"/>
    <n v="30"/>
    <n v="32.5"/>
    <n v="80"/>
    <n v="60"/>
    <n v="70.000000000000014"/>
    <n v="75"/>
    <n v="37.5"/>
    <n v="56.25"/>
    <n v="71.43328665733145"/>
    <n v="71.43328665733145"/>
    <n v="3"/>
    <s v="n/a"/>
    <s v="n/a"/>
    <s v="n/a"/>
    <s v="n/a"/>
  </r>
  <r>
    <s v="HP Inc."/>
    <x v="0"/>
    <x v="1"/>
    <n v="38.366730000000004"/>
    <x v="2"/>
    <x v="1"/>
    <n v="2016"/>
    <m/>
    <n v="100"/>
    <n v="80"/>
    <n v="100"/>
    <n v="100"/>
    <n v="100"/>
    <n v="95.999999999999972"/>
    <n v="87.5"/>
    <n v="75"/>
    <n v="81.25"/>
    <n v="75"/>
    <n v="100"/>
    <n v="50"/>
    <n v="100"/>
    <n v="81.25"/>
    <n v="75"/>
    <n v="75"/>
    <n v="100"/>
    <n v="87.5"/>
    <n v="84.375"/>
    <n v="75"/>
    <n v="12.5"/>
    <n v="12.5"/>
    <n v="50"/>
    <n v="37.5"/>
    <n v="80"/>
    <n v="80"/>
    <n v="80"/>
    <n v="87.5"/>
    <n v="0"/>
    <n v="43.75"/>
    <n v="72.022654530906181"/>
    <n v="72.022654530906181"/>
    <n v="2"/>
    <n v="1"/>
    <n v="72"/>
    <n v="-1"/>
    <n v="2.2654530906180526E-2"/>
  </r>
  <r>
    <s v="Intel Corp."/>
    <x v="1"/>
    <x v="2"/>
    <n v="225.29520000000002"/>
    <x v="2"/>
    <x v="1"/>
    <n v="2016"/>
    <m/>
    <n v="100"/>
    <n v="80"/>
    <n v="100"/>
    <n v="100"/>
    <n v="100"/>
    <n v="95.999999999999972"/>
    <n v="75"/>
    <n v="100"/>
    <n v="87.5"/>
    <n v="45"/>
    <n v="50"/>
    <n v="50"/>
    <n v="100"/>
    <n v="61.25"/>
    <n v="45"/>
    <n v="100"/>
    <n v="100"/>
    <n v="100"/>
    <n v="86.25"/>
    <n v="50"/>
    <n v="0"/>
    <n v="0"/>
    <n v="40"/>
    <n v="22.5"/>
    <n v="100"/>
    <n v="80"/>
    <n v="90"/>
    <n v="87.5"/>
    <n v="75"/>
    <n v="81.25"/>
    <n v="74.968493698739749"/>
    <n v="74.968493698739749"/>
    <n v="1"/>
    <n v="3"/>
    <n v="59"/>
    <n v="2"/>
    <n v="15.968493698739749"/>
  </r>
  <r>
    <s v="AAC Technologies Holdings Inc."/>
    <x v="0"/>
    <x v="0"/>
    <n v="20.437110000000001"/>
    <x v="1"/>
    <x v="0"/>
    <n v="2020"/>
    <m/>
    <n v="0"/>
    <n v="0"/>
    <n v="0"/>
    <n v="0"/>
    <n v="0"/>
    <n v="0"/>
    <n v="0"/>
    <n v="0"/>
    <n v="0"/>
    <n v="0"/>
    <n v="0"/>
    <n v="0"/>
    <n v="0"/>
    <n v="0"/>
    <n v="0"/>
    <n v="0"/>
    <n v="0"/>
    <n v="0"/>
    <n v="0"/>
    <n v="0"/>
    <n v="0"/>
    <n v="0"/>
    <n v="0"/>
    <n v="0"/>
    <n v="0"/>
    <n v="0"/>
    <n v="0"/>
    <n v="0"/>
    <n v="0"/>
    <n v="0"/>
    <n v="0"/>
    <s v="n/a"/>
    <s v="n/a"/>
    <s v="n/a"/>
    <s v="n/a"/>
    <s v="n/a"/>
    <s v="n/a"/>
  </r>
  <r>
    <s v="Arista Networks Inc."/>
    <x v="0"/>
    <x v="9"/>
    <n v="20.16262"/>
    <x v="2"/>
    <x v="1"/>
    <n v="2020"/>
    <m/>
    <n v="0"/>
    <n v="0"/>
    <n v="0"/>
    <n v="0"/>
    <n v="0"/>
    <n v="0"/>
    <n v="0"/>
    <n v="0"/>
    <n v="0"/>
    <n v="0"/>
    <n v="0"/>
    <n v="0"/>
    <n v="0"/>
    <n v="0"/>
    <n v="0"/>
    <n v="0"/>
    <n v="0"/>
    <n v="0"/>
    <n v="0"/>
    <n v="0"/>
    <n v="0"/>
    <n v="0"/>
    <n v="0"/>
    <n v="0"/>
    <n v="0"/>
    <n v="0"/>
    <n v="0"/>
    <n v="0"/>
    <n v="0"/>
    <n v="0"/>
    <n v="0"/>
    <s v="n/a"/>
    <s v="n/a"/>
    <s v="n/a"/>
    <s v="n/a"/>
    <s v="n/a"/>
    <s v="n/a"/>
  </r>
  <r>
    <s v="Best Buy Co. Inc."/>
    <x v="4"/>
    <x v="11"/>
    <n v="21.35737"/>
    <x v="2"/>
    <x v="1"/>
    <n v="2020"/>
    <m/>
    <n v="0"/>
    <n v="0"/>
    <n v="0"/>
    <n v="0"/>
    <n v="0"/>
    <n v="0"/>
    <n v="0"/>
    <n v="0"/>
    <n v="0"/>
    <n v="0"/>
    <n v="0"/>
    <n v="0"/>
    <n v="0"/>
    <n v="0"/>
    <n v="0"/>
    <n v="0"/>
    <n v="0"/>
    <n v="0"/>
    <n v="0"/>
    <n v="0"/>
    <n v="0"/>
    <n v="0"/>
    <n v="0"/>
    <n v="0"/>
    <n v="0"/>
    <n v="0"/>
    <n v="0"/>
    <n v="0"/>
    <n v="0"/>
    <n v="0"/>
    <n v="0"/>
    <s v="n/a"/>
    <s v="n/a"/>
    <s v="n/a"/>
    <s v="n/a"/>
    <s v="n/a"/>
    <s v="n/a"/>
  </r>
  <r>
    <s v="Dell Technologies Inc."/>
    <x v="0"/>
    <x v="1"/>
    <n v="38.99"/>
    <x v="2"/>
    <x v="1"/>
    <n v="2020"/>
    <m/>
    <n v="0"/>
    <n v="0"/>
    <n v="0"/>
    <n v="0"/>
    <n v="0"/>
    <n v="0"/>
    <n v="0"/>
    <n v="0"/>
    <n v="0"/>
    <n v="0"/>
    <n v="0"/>
    <n v="0"/>
    <n v="0"/>
    <n v="0"/>
    <n v="0"/>
    <n v="0"/>
    <n v="0"/>
    <n v="0"/>
    <n v="0"/>
    <n v="0"/>
    <n v="0"/>
    <n v="0"/>
    <n v="0"/>
    <n v="0"/>
    <n v="0"/>
    <n v="0"/>
    <n v="0"/>
    <n v="0"/>
    <n v="0"/>
    <n v="0"/>
    <n v="0"/>
    <s v="n/a"/>
    <s v="n/a"/>
    <s v="n/a"/>
    <s v="n/a"/>
    <s v="n/a"/>
    <s v="n/a"/>
  </r>
  <r>
    <s v="Fujifilm Holdings Corp."/>
    <x v="0"/>
    <x v="3"/>
    <n v="16.664639999999999"/>
    <x v="3"/>
    <x v="0"/>
    <n v="2020"/>
    <m/>
    <n v="0"/>
    <n v="0"/>
    <n v="0"/>
    <n v="0"/>
    <n v="0"/>
    <n v="0"/>
    <n v="0"/>
    <n v="0"/>
    <n v="0"/>
    <n v="0"/>
    <n v="0"/>
    <n v="0"/>
    <n v="0"/>
    <n v="0"/>
    <n v="0"/>
    <n v="0"/>
    <n v="0"/>
    <n v="0"/>
    <n v="0"/>
    <n v="0"/>
    <n v="0"/>
    <n v="0"/>
    <n v="0"/>
    <n v="0"/>
    <n v="0"/>
    <n v="0"/>
    <n v="0"/>
    <n v="0"/>
    <n v="0"/>
    <n v="0"/>
    <n v="0"/>
    <s v="n/a"/>
    <s v="n/a"/>
    <s v="n/a"/>
    <s v="n/a"/>
    <s v="n/a"/>
    <s v="n/a"/>
  </r>
  <r>
    <s v="Hangzhou Hik-Vision Digital Technology Co. Ltd."/>
    <x v="0"/>
    <x v="3"/>
    <n v="58.566609999999997"/>
    <x v="1"/>
    <x v="0"/>
    <n v="2020"/>
    <m/>
    <n v="0"/>
    <n v="0"/>
    <n v="0"/>
    <n v="0"/>
    <n v="0"/>
    <n v="0"/>
    <n v="0"/>
    <n v="0"/>
    <n v="0"/>
    <n v="0"/>
    <n v="0"/>
    <n v="0"/>
    <n v="0"/>
    <n v="0"/>
    <n v="0"/>
    <n v="0"/>
    <n v="0"/>
    <n v="0"/>
    <n v="0"/>
    <n v="0"/>
    <n v="0"/>
    <n v="0"/>
    <n v="0"/>
    <n v="0"/>
    <n v="0"/>
    <n v="0"/>
    <n v="0"/>
    <n v="0"/>
    <n v="0"/>
    <n v="0"/>
    <n v="0"/>
    <s v="n/a"/>
    <s v="n/a"/>
    <s v="n/a"/>
    <s v="n/a"/>
    <s v="n/a"/>
    <s v="n/a"/>
  </r>
  <r>
    <s v="Harris Corp."/>
    <x v="0"/>
    <x v="9"/>
    <n v="18.923159999999999"/>
    <x v="2"/>
    <x v="1"/>
    <n v="2020"/>
    <m/>
    <n v="0"/>
    <n v="0"/>
    <n v="0"/>
    <n v="0"/>
    <n v="0"/>
    <n v="0"/>
    <n v="0"/>
    <n v="0"/>
    <n v="0"/>
    <n v="0"/>
    <n v="0"/>
    <n v="0"/>
    <n v="0"/>
    <n v="0"/>
    <n v="0"/>
    <n v="0"/>
    <n v="0"/>
    <n v="0"/>
    <n v="0"/>
    <n v="0"/>
    <n v="0"/>
    <n v="0"/>
    <n v="0"/>
    <n v="0"/>
    <n v="0"/>
    <n v="0"/>
    <n v="0"/>
    <n v="0"/>
    <n v="0"/>
    <n v="0"/>
    <n v="0"/>
    <s v="n/a"/>
    <s v="n/a"/>
    <s v="n/a"/>
    <s v="n/a"/>
    <s v="n/a"/>
    <s v="n/a"/>
  </r>
  <r>
    <s v="Hexagon AB"/>
    <x v="0"/>
    <x v="3"/>
    <n v="21.49945"/>
    <x v="9"/>
    <x v="2"/>
    <n v="2020"/>
    <m/>
    <n v="0"/>
    <n v="0"/>
    <n v="0"/>
    <n v="0"/>
    <n v="0"/>
    <n v="0"/>
    <n v="0"/>
    <n v="0"/>
    <n v="0"/>
    <n v="0"/>
    <n v="0"/>
    <n v="0"/>
    <n v="0"/>
    <n v="0"/>
    <n v="0"/>
    <n v="0"/>
    <n v="0"/>
    <n v="0"/>
    <n v="0"/>
    <n v="0"/>
    <n v="0"/>
    <n v="0"/>
    <n v="0"/>
    <n v="0"/>
    <n v="0"/>
    <n v="0"/>
    <n v="0"/>
    <n v="0"/>
    <n v="0"/>
    <n v="0"/>
    <n v="0"/>
    <s v="n/a"/>
    <s v="n/a"/>
    <s v="n/a"/>
    <s v="n/a"/>
    <s v="n/a"/>
    <s v="n/a"/>
  </r>
  <r>
    <s v="KLA-Tencor Corp."/>
    <x v="1"/>
    <x v="4"/>
    <n v="17.19689"/>
    <x v="2"/>
    <x v="1"/>
    <n v="2020"/>
    <m/>
    <n v="0"/>
    <n v="0"/>
    <n v="0"/>
    <n v="0"/>
    <n v="0"/>
    <n v="0"/>
    <n v="0"/>
    <n v="0"/>
    <n v="0"/>
    <n v="0"/>
    <n v="0"/>
    <n v="0"/>
    <n v="0"/>
    <n v="0"/>
    <n v="0"/>
    <n v="0"/>
    <n v="0"/>
    <n v="0"/>
    <n v="0"/>
    <n v="0"/>
    <n v="0"/>
    <n v="0"/>
    <n v="0"/>
    <n v="0"/>
    <n v="0"/>
    <n v="0"/>
    <n v="0"/>
    <n v="0"/>
    <n v="0"/>
    <n v="0"/>
    <n v="0"/>
    <s v="n/a"/>
    <s v="n/a"/>
    <s v="n/a"/>
    <s v="n/a"/>
    <s v="n/a"/>
    <s v="n/a"/>
  </r>
  <r>
    <s v="LG Electronics Inc."/>
    <x v="5"/>
    <x v="12"/>
    <n v="16.31625"/>
    <x v="6"/>
    <x v="0"/>
    <n v="2020"/>
    <m/>
    <n v="0"/>
    <n v="0"/>
    <n v="0"/>
    <n v="0"/>
    <n v="0"/>
    <n v="0"/>
    <n v="0"/>
    <n v="0"/>
    <n v="0"/>
    <n v="0"/>
    <n v="0"/>
    <n v="0"/>
    <n v="0"/>
    <n v="0"/>
    <n v="0"/>
    <n v="0"/>
    <n v="0"/>
    <n v="0"/>
    <n v="0"/>
    <n v="0"/>
    <n v="0"/>
    <n v="0"/>
    <n v="0"/>
    <n v="0"/>
    <n v="0"/>
    <n v="0"/>
    <n v="0"/>
    <n v="0"/>
    <n v="0"/>
    <n v="0"/>
    <n v="0"/>
    <s v="n/a"/>
    <s v="n/a"/>
    <s v="n/a"/>
    <s v="n/a"/>
    <s v="n/a"/>
    <s v="n/a"/>
  </r>
  <r>
    <s v="Maxim Integrated Products Inc."/>
    <x v="1"/>
    <x v="2"/>
    <n v="17.154060000000001"/>
    <x v="2"/>
    <x v="1"/>
    <n v="2020"/>
    <m/>
    <n v="0"/>
    <n v="0"/>
    <n v="0"/>
    <n v="0"/>
    <n v="0"/>
    <n v="0"/>
    <n v="0"/>
    <n v="0"/>
    <n v="0"/>
    <n v="0"/>
    <n v="0"/>
    <n v="0"/>
    <n v="0"/>
    <n v="0"/>
    <n v="0"/>
    <n v="0"/>
    <n v="0"/>
    <n v="0"/>
    <n v="0"/>
    <n v="0"/>
    <n v="0"/>
    <n v="0"/>
    <n v="0"/>
    <n v="0"/>
    <n v="0"/>
    <n v="0"/>
    <n v="0"/>
    <n v="0"/>
    <n v="0"/>
    <n v="0"/>
    <n v="0"/>
    <s v="n/a"/>
    <s v="n/a"/>
    <s v="n/a"/>
    <s v="n/a"/>
    <s v="n/a"/>
    <s v="n/a"/>
  </r>
  <r>
    <s v="Panasonic Corp."/>
    <x v="5"/>
    <x v="12"/>
    <n v="34.559480000000001"/>
    <x v="3"/>
    <x v="0"/>
    <n v="2020"/>
    <m/>
    <n v="0"/>
    <n v="0"/>
    <n v="0"/>
    <n v="0"/>
    <n v="0"/>
    <n v="0"/>
    <n v="0"/>
    <n v="0"/>
    <n v="0"/>
    <n v="0"/>
    <n v="0"/>
    <n v="0"/>
    <n v="0"/>
    <n v="0"/>
    <n v="0"/>
    <n v="0"/>
    <n v="0"/>
    <n v="0"/>
    <n v="0"/>
    <n v="0"/>
    <n v="0"/>
    <n v="0"/>
    <n v="0"/>
    <n v="0"/>
    <n v="0"/>
    <n v="0"/>
    <n v="0"/>
    <n v="0"/>
    <n v="0"/>
    <n v="0"/>
    <n v="0"/>
    <s v="n/a"/>
    <s v="n/a"/>
    <s v="n/a"/>
    <s v="n/a"/>
    <s v="n/a"/>
    <s v="n/a"/>
  </r>
  <r>
    <s v="Renesas Electronics Corp."/>
    <x v="1"/>
    <x v="2"/>
    <n v="19.576330000000002"/>
    <x v="3"/>
    <x v="0"/>
    <n v="2020"/>
    <m/>
    <n v="0"/>
    <n v="0"/>
    <n v="0"/>
    <n v="0"/>
    <n v="0"/>
    <n v="0"/>
    <n v="0"/>
    <n v="0"/>
    <n v="0"/>
    <n v="0"/>
    <n v="0"/>
    <n v="0"/>
    <n v="0"/>
    <n v="0"/>
    <n v="0"/>
    <n v="0"/>
    <n v="0"/>
    <n v="0"/>
    <n v="0"/>
    <n v="0"/>
    <n v="0"/>
    <n v="0"/>
    <n v="0"/>
    <n v="0"/>
    <n v="0"/>
    <n v="0"/>
    <n v="0"/>
    <n v="0"/>
    <n v="0"/>
    <n v="0"/>
    <n v="0"/>
    <s v="n/a"/>
    <s v="n/a"/>
    <s v="n/a"/>
    <s v="n/a"/>
    <s v="n/a"/>
    <s v="n/a"/>
  </r>
  <r>
    <s v="Sharp Corp."/>
    <x v="5"/>
    <x v="12"/>
    <n v="18.637360000000001"/>
    <x v="3"/>
    <x v="0"/>
    <n v="2020"/>
    <m/>
    <n v="0"/>
    <n v="0"/>
    <n v="0"/>
    <n v="0"/>
    <n v="0"/>
    <n v="0"/>
    <n v="0"/>
    <n v="0"/>
    <n v="0"/>
    <n v="0"/>
    <n v="0"/>
    <n v="0"/>
    <n v="0"/>
    <n v="0"/>
    <n v="0"/>
    <n v="0"/>
    <n v="0"/>
    <n v="0"/>
    <n v="0"/>
    <n v="0"/>
    <n v="0"/>
    <n v="0"/>
    <n v="0"/>
    <n v="0"/>
    <n v="0"/>
    <n v="0"/>
    <n v="0"/>
    <n v="0"/>
    <n v="0"/>
    <n v="0"/>
    <n v="0"/>
    <s v="n/a"/>
    <s v="n/a"/>
    <s v="n/a"/>
    <s v="n/a"/>
    <s v="n/a"/>
    <s v="n/a"/>
  </r>
  <r>
    <s v="Sony Corp."/>
    <x v="5"/>
    <x v="12"/>
    <n v="60.285470000000004"/>
    <x v="3"/>
    <x v="0"/>
    <n v="2020"/>
    <m/>
    <n v="0"/>
    <n v="0"/>
    <n v="0"/>
    <n v="0"/>
    <n v="0"/>
    <n v="0"/>
    <n v="0"/>
    <n v="0"/>
    <n v="0"/>
    <n v="0"/>
    <n v="0"/>
    <n v="0"/>
    <n v="0"/>
    <n v="0"/>
    <n v="0"/>
    <n v="0"/>
    <n v="0"/>
    <n v="0"/>
    <n v="0"/>
    <n v="0"/>
    <n v="0"/>
    <n v="0"/>
    <n v="0"/>
    <n v="0"/>
    <n v="0"/>
    <n v="0"/>
    <n v="0"/>
    <n v="0"/>
    <n v="0"/>
    <n v="0"/>
    <n v="0"/>
    <s v="n/a"/>
    <s v="n/a"/>
    <s v="n/a"/>
    <s v="n/a"/>
    <s v="n/a"/>
    <s v="n/a"/>
  </r>
  <r>
    <s v="STMicroelectronics NV"/>
    <x v="1"/>
    <x v="2"/>
    <n v="21.447230000000001"/>
    <x v="5"/>
    <x v="2"/>
    <n v="2020"/>
    <m/>
    <n v="0"/>
    <n v="0"/>
    <n v="0"/>
    <n v="0"/>
    <n v="0"/>
    <n v="0"/>
    <n v="0"/>
    <n v="0"/>
    <n v="0"/>
    <n v="0"/>
    <n v="0"/>
    <n v="0"/>
    <n v="0"/>
    <n v="0"/>
    <n v="0"/>
    <n v="0"/>
    <n v="0"/>
    <n v="0"/>
    <n v="0"/>
    <n v="0"/>
    <n v="0"/>
    <n v="0"/>
    <n v="0"/>
    <n v="0"/>
    <n v="0"/>
    <n v="0"/>
    <n v="0"/>
    <n v="0"/>
    <n v="0"/>
    <n v="0"/>
    <n v="0"/>
    <s v="n/a"/>
    <s v="n/a"/>
    <s v="n/a"/>
    <s v="n/a"/>
    <s v="n/a"/>
    <s v="n/a"/>
  </r>
  <r>
    <s v="Walmart Inc."/>
    <x v="6"/>
    <x v="13"/>
    <n v="315.78985999999998"/>
    <x v="2"/>
    <x v="1"/>
    <n v="2020"/>
    <m/>
    <n v="0"/>
    <n v="0"/>
    <n v="0"/>
    <n v="0"/>
    <n v="0"/>
    <n v="0"/>
    <n v="0"/>
    <n v="0"/>
    <n v="0"/>
    <n v="0"/>
    <n v="0"/>
    <n v="0"/>
    <n v="0"/>
    <n v="0"/>
    <n v="0"/>
    <n v="0"/>
    <n v="0"/>
    <n v="0"/>
    <n v="0"/>
    <n v="0"/>
    <n v="0"/>
    <n v="0"/>
    <n v="0"/>
    <n v="0"/>
    <n v="0"/>
    <n v="0"/>
    <n v="0"/>
    <n v="0"/>
    <n v="0"/>
    <n v="0"/>
    <n v="0"/>
    <s v="n/a"/>
    <s v="n/a"/>
    <s v="n/a"/>
    <s v="n/a"/>
    <s v="n/a"/>
    <s v="n/a"/>
  </r>
  <r>
    <s v="Xiaomi Corp."/>
    <x v="0"/>
    <x v="9"/>
    <n v="37.439"/>
    <x v="1"/>
    <x v="0"/>
    <n v="2020"/>
    <m/>
    <n v="0"/>
    <n v="0"/>
    <n v="0"/>
    <n v="0"/>
    <n v="0"/>
    <n v="0"/>
    <n v="0"/>
    <n v="0"/>
    <n v="0"/>
    <n v="0"/>
    <n v="0"/>
    <n v="0"/>
    <n v="0"/>
    <n v="0"/>
    <n v="0"/>
    <n v="0"/>
    <n v="0"/>
    <n v="0"/>
    <n v="0"/>
    <n v="0"/>
    <n v="0"/>
    <n v="0"/>
    <n v="0"/>
    <n v="0"/>
    <n v="0"/>
    <n v="0"/>
    <n v="0"/>
    <n v="0"/>
    <n v="0"/>
    <n v="0"/>
    <n v="0"/>
    <s v="n/a"/>
    <s v="n/a"/>
    <s v="n/a"/>
    <s v="n/a"/>
    <s v="n/a"/>
    <s v="n/a"/>
  </r>
  <r>
    <s v="Xilinx Inc."/>
    <x v="1"/>
    <x v="2"/>
    <n v="18.60661"/>
    <x v="2"/>
    <x v="1"/>
    <n v="2020"/>
    <m/>
    <n v="0"/>
    <n v="0"/>
    <n v="0"/>
    <n v="0"/>
    <n v="0"/>
    <n v="0"/>
    <n v="0"/>
    <n v="0"/>
    <n v="0"/>
    <n v="0"/>
    <n v="0"/>
    <n v="0"/>
    <n v="0"/>
    <n v="0"/>
    <n v="0"/>
    <n v="0"/>
    <n v="0"/>
    <n v="0"/>
    <n v="0"/>
    <n v="0"/>
    <n v="0"/>
    <n v="0"/>
    <n v="0"/>
    <n v="0"/>
    <n v="0"/>
    <n v="0"/>
    <n v="0"/>
    <n v="0"/>
    <n v="0"/>
    <n v="0"/>
    <n v="0"/>
    <s v="n/a"/>
    <s v="n/a"/>
    <s v="n/a"/>
    <s v="n/a"/>
    <s v="n/a"/>
    <s v="n/a"/>
  </r>
  <r>
    <s v="ZTE Corp."/>
    <x v="0"/>
    <x v="9"/>
    <n v="19.765650000000001"/>
    <x v="1"/>
    <x v="0"/>
    <n v="2020"/>
    <m/>
    <n v="0"/>
    <n v="0"/>
    <n v="0"/>
    <n v="0"/>
    <n v="0"/>
    <n v="0"/>
    <n v="0"/>
    <n v="0"/>
    <n v="0"/>
    <n v="0"/>
    <n v="0"/>
    <n v="0"/>
    <n v="0"/>
    <n v="0"/>
    <n v="0"/>
    <n v="0"/>
    <n v="0"/>
    <n v="0"/>
    <n v="0"/>
    <n v="0"/>
    <n v="0"/>
    <n v="0"/>
    <n v="0"/>
    <n v="0"/>
    <n v="0"/>
    <n v="0"/>
    <n v="0"/>
    <n v="0"/>
    <n v="0"/>
    <n v="0"/>
    <n v="0"/>
    <s v="n/a"/>
    <s v="n/a"/>
    <s v="n/a"/>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4D398-5E33-4EC0-9DC6-1B4AC689D61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45">
    <pivotField showAll="0"/>
    <pivotField axis="axisRow" showAll="0">
      <items count="8">
        <item sd="0" x="5"/>
        <item sd="0" x="6"/>
        <item sd="0" x="2"/>
        <item sd="0" x="4"/>
        <item sd="0" x="1"/>
        <item sd="0" x="3"/>
        <item sd="0" x="0"/>
        <item t="default"/>
      </items>
    </pivotField>
    <pivotField axis="axisRow" showAll="0">
      <items count="15">
        <item x="9"/>
        <item x="12"/>
        <item x="0"/>
        <item x="3"/>
        <item x="6"/>
        <item x="11"/>
        <item x="10"/>
        <item x="7"/>
        <item x="13"/>
        <item x="5"/>
        <item x="8"/>
        <item x="2"/>
        <item x="4"/>
        <item x="1"/>
        <item t="default"/>
      </items>
    </pivotField>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numFmtId="1" showAll="0"/>
    <pivotField showAll="0"/>
    <pivotField showAll="0"/>
    <pivotField showAll="0"/>
    <pivotField showAll="0"/>
    <pivotField numFmtId="1" showAll="0"/>
    <pivotField showAll="0"/>
    <pivotField showAll="0"/>
    <pivotField showAll="0"/>
    <pivotField showAll="0"/>
    <pivotField numFmtId="1" showAll="0"/>
    <pivotField showAll="0"/>
    <pivotField showAll="0"/>
    <pivotField showAll="0"/>
    <pivotField showAll="0"/>
    <pivotField numFmtId="1" showAll="0"/>
    <pivotField showAll="0"/>
    <pivotField showAll="0"/>
    <pivotField showAll="0"/>
    <pivotField showAll="0"/>
    <pivotField showAll="0"/>
    <pivotField numFmtId="1" showAll="0"/>
    <pivotField dataField="1" numFmtId="1" showAll="0"/>
    <pivotField showAll="0"/>
    <pivotField showAll="0"/>
    <pivotField showAll="0"/>
    <pivotField showAll="0"/>
    <pivotField showAll="0"/>
    <pivotField showAll="0"/>
  </pivotFields>
  <rowFields count="2">
    <field x="1"/>
    <field x="2"/>
  </rowFields>
  <rowItems count="8">
    <i>
      <x/>
    </i>
    <i>
      <x v="1"/>
    </i>
    <i>
      <x v="2"/>
    </i>
    <i>
      <x v="3"/>
    </i>
    <i>
      <x v="4"/>
    </i>
    <i>
      <x v="5"/>
    </i>
    <i>
      <x v="6"/>
    </i>
    <i t="grand">
      <x/>
    </i>
  </rowItems>
  <colItems count="1">
    <i/>
  </colItems>
  <dataFields count="1">
    <dataField name="Average Score" fld="38" subtotal="average" baseField="2" baseItem="9"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F2674-52F2-4E16-A27A-C40FAFB044A5}" name="HighRiskSourcing" displayName="HighRiskSourcing" ref="A3:AE67" totalsRowShown="0" headerRowDxfId="56" dataDxfId="55" dataCellStyle="Normal">
  <autoFilter ref="A3:AE67" xr:uid="{BCB46066-F241-4879-A51B-E14DC4F3025F}"/>
  <sortState xmlns:xlrd2="http://schemas.microsoft.com/office/spreadsheetml/2017/richdata2" ref="A4:AE67">
    <sortCondition ref="A3:A67"/>
  </sortState>
  <tableColumns count="31">
    <tableColumn id="1" xr3:uid="{554AFDB3-753D-433E-A6D9-4EAF43C0AEDE}" name="Company" dataDxfId="54" dataCellStyle="Normal"/>
    <tableColumn id="33" xr3:uid="{D04A61D9-B927-4F36-8EE1-5C5ED51664EB}" name="Ticker"/>
    <tableColumn id="7" xr3:uid="{A06A8C64-B0E1-4013-AF5A-94D2BD4DDB00}" name="ISIN"/>
    <tableColumn id="34" xr3:uid="{851CD2EC-57E5-468A-9DC8-C97AEBB15F30}" name="Sub-Industry"/>
    <tableColumn id="2" xr3:uid="{39F14D82-B623-438F-B32A-1F58BE905E0E}" name="Market Cap_x000a_in US$bn_x000a_(2019)" dataDxfId="53" dataCellStyle="Comma"/>
    <tableColumn id="21" xr3:uid="{A61EB423-C837-424B-BFF5-D3101557BE8E}" name="Market Cap_x000a_in US$bn_x000a_(2020)" dataDxfId="52" dataCellStyle="Comma"/>
    <tableColumn id="3" xr3:uid="{7752E32C-FF32-4E85-AF2D-4E5DC50D9654}" name="Headquarters" dataDxfId="51" dataCellStyle="Normal"/>
    <tableColumn id="4" xr3:uid="{77AFF1A5-FC33-41CB-AB0B-476E303E623D}" name="Region" dataDxfId="50" dataCellStyle="Normal"/>
    <tableColumn id="5" xr3:uid="{8C39E74F-B0B6-4229-90E6-80B3491ADF83}" name="Year of Inclusion_x000a_in Benchmark" dataDxfId="49" dataCellStyle="Normal"/>
    <tableColumn id="6" xr3:uid="{F0347D76-FF8B-4479-8ED7-15633233311D}" name="Full benchmark analysis (vs subset analysis only)" dataDxfId="48" dataCellStyle="Normal"/>
    <tableColumn id="19" xr3:uid="{52477EB2-FF96-4AED-8EFA-2A8CB66F55F5}" name="Number of High-Risk Sourcing Countries" dataDxfId="47">
      <calculatedColumnFormula>COUNTA(T4:AC4)</calculatedColumnFormula>
    </tableColumn>
    <tableColumn id="17" xr3:uid="{2AE7C10A-0247-4DFA-A9B6-2E632DA667BC}" name="Number of High-Risk Materials" dataDxfId="46">
      <calculatedColumnFormula>COUNTA(HighRiskSourcing[[#This Row],[Bamboo]:[Wool*]])</calculatedColumnFormula>
    </tableColumn>
    <tableColumn id="13" xr3:uid="{AB2D4428-C54E-4F66-AAFF-FA7B48EE3127}" name="Bamboo" dataDxfId="45"/>
    <tableColumn id="14" xr3:uid="{611C725D-9B35-4757-9C88-D66780EEE16D}" name="Cashmere*" dataDxfId="44"/>
    <tableColumn id="8" xr3:uid="{47952B1C-B983-4D7A-8AC8-782C1324B7F8}" name="Cotton" dataDxfId="43" dataCellStyle="Normal"/>
    <tableColumn id="9" xr3:uid="{59AB7C54-6F9D-4846-B8FD-3AEA885B0B97}" name="Rubber_x000a_(natural)" dataDxfId="42" dataCellStyle="Normal"/>
    <tableColumn id="20" xr3:uid="{D51E8490-F1F7-4B9E-8841-2C90C5AD28E1}" name="Silk" dataDxfId="41"/>
    <tableColumn id="25" xr3:uid="{DEDCDA2C-6A3D-4C44-A19D-9433C1A376D5}" name="Viscose*" dataDxfId="40"/>
    <tableColumn id="26" xr3:uid="{50FDD887-2B8D-4A2C-897B-A87497436DF7}" name="Wool*" dataDxfId="39"/>
    <tableColumn id="23" xr3:uid="{61041BAC-B136-431A-8149-1639545F73C7}" name="Argentina" dataDxfId="38"/>
    <tableColumn id="10" xr3:uid="{4FEB94CE-A1AB-4356-A78F-2E7E6E87CB30}" name="Brazil" dataDxfId="37" dataCellStyle="Normal"/>
    <tableColumn id="11" xr3:uid="{401ABCAD-0F02-4FF0-86FE-7BE24A1D862B}" name="China" dataDxfId="36" dataCellStyle="Normal"/>
    <tableColumn id="27" xr3:uid="{F4EC0E0C-5E94-4351-8459-810D73F36193}" name="Ethiopia" dataDxfId="35"/>
    <tableColumn id="24" xr3:uid="{F15E1356-6203-4A20-9178-CEB5CF661354}" name="India" dataDxfId="34"/>
    <tableColumn id="12" xr3:uid="{4C5ECC88-CF43-4573-9AE7-44934DE62EDE}" name="Malaysia" dataDxfId="33" dataCellStyle="Normal"/>
    <tableColumn id="28" xr3:uid="{B625587A-311B-493F-862F-D3A3295DD9B3}" name="Nepal" dataDxfId="32"/>
    <tableColumn id="29" xr3:uid="{F3A40C7F-C15F-4099-B39D-74215E92998B}" name="North Korea" dataDxfId="31"/>
    <tableColumn id="15" xr3:uid="{F115F25A-E749-42DE-B909-59477AEB5E28}" name="Thailand" dataDxfId="30" dataCellStyle="Normal"/>
    <tableColumn id="16" xr3:uid="{DB71F71F-77B6-4D70-ACCC-639F9269381D}" name="Vietnam" dataDxfId="29" dataCellStyle="Normal"/>
    <tableColumn id="18" xr3:uid="{8B72C97B-70B7-4A3F-BE62-70099D9B2A49}" name="Migrant workers" dataDxfId="28" dataCellStyle="Normal"/>
    <tableColumn id="22" xr3:uid="{D1F98308-5D18-46E2-94BE-F239AB6AB5FF}" name="Source(s)" dataDxfId="2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vistrauss.com/wp-content/uploads/2019/03/UK-Modern-Slavery-Act_2019.pdf" TargetMode="External"/><Relationship Id="rId2" Type="http://schemas.openxmlformats.org/officeDocument/2006/relationships/hyperlink" Target="https://www.levistrauss.com/wp-content/uploads/2019/03/UK-Modern-Slavery-Act_2019.pdf" TargetMode="External"/><Relationship Id="rId1" Type="http://schemas.openxmlformats.org/officeDocument/2006/relationships/hyperlink" Target="https://www.vfc.com/modern-slavery-statement" TargetMode="External"/><Relationship Id="rId6" Type="http://schemas.openxmlformats.org/officeDocument/2006/relationships/printerSettings" Target="../printerSettings/printerSettings4.bin"/><Relationship Id="rId5" Type="http://schemas.openxmlformats.org/officeDocument/2006/relationships/hyperlink" Target="https://www.hermes.com/us/en/california-transparency-supply-chains-act/" TargetMode="External"/><Relationship Id="rId4" Type="http://schemas.openxmlformats.org/officeDocument/2006/relationships/hyperlink" Target="https://www.levistrauss.com/wp-content/uploads/2019/03/CaliforniaTransparency-in-Supply-Chains-Act.pdf"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modernslaveryregistry.org/companies/30106-sk-hynix-uk-limited" TargetMode="External"/><Relationship Id="rId13" Type="http://schemas.openxmlformats.org/officeDocument/2006/relationships/hyperlink" Target="https://www.modernslaveryregistry.org/companies/7723-lam-research-international-sarl" TargetMode="External"/><Relationship Id="rId18" Type="http://schemas.openxmlformats.org/officeDocument/2006/relationships/hyperlink" Target="https://www.modernslaveryregistry.org/companies/9366-panasonic-uk-limited" TargetMode="External"/><Relationship Id="rId3" Type="http://schemas.openxmlformats.org/officeDocument/2006/relationships/hyperlink" Target="https://www.modernslaveryregistry.org/companies/6994-asml-holding-n-v" TargetMode="External"/><Relationship Id="rId7" Type="http://schemas.openxmlformats.org/officeDocument/2006/relationships/hyperlink" Target="https://www.modernslaveryregistry.org/companies/9248-amphenol-corporation" TargetMode="External"/><Relationship Id="rId12" Type="http://schemas.openxmlformats.org/officeDocument/2006/relationships/hyperlink" Target="https://www.modernslaveryregistry.org/companies/8796-hewlett-packard-enterprise-company" TargetMode="External"/><Relationship Id="rId17" Type="http://schemas.openxmlformats.org/officeDocument/2006/relationships/hyperlink" Target="https://www.modernslaveryregistry.org/companies/7915-nintendo-co-ltd" TargetMode="External"/><Relationship Id="rId2" Type="http://schemas.openxmlformats.org/officeDocument/2006/relationships/hyperlink" Target="https://www.modernslaveryregistry.org/companies/19172-applied-materials-inc" TargetMode="External"/><Relationship Id="rId16" Type="http://schemas.openxmlformats.org/officeDocument/2006/relationships/hyperlink" Target="https://www.modernslaveryregistry.org/companies/23980-telefonaktiebolaget-lm-ericsson" TargetMode="External"/><Relationship Id="rId20" Type="http://schemas.openxmlformats.org/officeDocument/2006/relationships/printerSettings" Target="../printerSettings/printerSettings7.bin"/><Relationship Id="rId1" Type="http://schemas.openxmlformats.org/officeDocument/2006/relationships/hyperlink" Target="https://www.modernslaveryregistry.org/companies/20011-kyocera-international-inc" TargetMode="External"/><Relationship Id="rId6" Type="http://schemas.openxmlformats.org/officeDocument/2006/relationships/hyperlink" Target="https://www.modernslaveryregistry.org/companies/9249-analog-devices-inc" TargetMode="External"/><Relationship Id="rId11" Type="http://schemas.openxmlformats.org/officeDocument/2006/relationships/hyperlink" Target="https://www.modernslaveryregistry.org/companies/7253-corning-incorporated" TargetMode="External"/><Relationship Id="rId5" Type="http://schemas.openxmlformats.org/officeDocument/2006/relationships/hyperlink" Target="http://www.modernslaveryregistry.org/companies/7636-intel-corporation" TargetMode="External"/><Relationship Id="rId15" Type="http://schemas.openxmlformats.org/officeDocument/2006/relationships/hyperlink" Target="https://www.modernslaveryregistry.org/companies/10410-nvidia-limited" TargetMode="External"/><Relationship Id="rId10" Type="http://schemas.openxmlformats.org/officeDocument/2006/relationships/hyperlink" Target="https://www.modernslaveryregistry.org/companies/9146-nokia-corporation" TargetMode="External"/><Relationship Id="rId19" Type="http://schemas.openxmlformats.org/officeDocument/2006/relationships/hyperlink" Target="https://www.modernslaveryregistry.org/companies/7307-dell-inc" TargetMode="External"/><Relationship Id="rId4" Type="http://schemas.openxmlformats.org/officeDocument/2006/relationships/hyperlink" Target="https://www.modernslaveryregistry.org/companies/9233-micron-technology-inc" TargetMode="External"/><Relationship Id="rId9" Type="http://schemas.openxmlformats.org/officeDocument/2006/relationships/hyperlink" Target="https://www.modernslaveryregistry.org/companies/7205-cisco-systems-inc" TargetMode="External"/><Relationship Id="rId14" Type="http://schemas.openxmlformats.org/officeDocument/2006/relationships/hyperlink" Target="https://www.modernslaveryregistry.org/companies/28662-tokyo-electron-europe-limited"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2D9-EBF1-1647-B47E-C9605046B471}">
  <dimension ref="A1:A16"/>
  <sheetViews>
    <sheetView tabSelected="1" workbookViewId="0">
      <pane ySplit="1" topLeftCell="A2" activePane="bottomLeft" state="frozen"/>
      <selection pane="bottomLeft"/>
    </sheetView>
  </sheetViews>
  <sheetFormatPr defaultColWidth="8.77734375" defaultRowHeight="14.4"/>
  <cols>
    <col min="1" max="1" width="124.44140625" customWidth="1"/>
  </cols>
  <sheetData>
    <row r="1" spans="1:1" ht="28.8">
      <c r="A1" s="52" t="s">
        <v>4698</v>
      </c>
    </row>
    <row r="3" spans="1:1">
      <c r="A3" s="20" t="s">
        <v>4695</v>
      </c>
    </row>
    <row r="4" spans="1:1" ht="202.8" customHeight="1">
      <c r="A4" s="242" t="s">
        <v>4973</v>
      </c>
    </row>
    <row r="5" spans="1:1">
      <c r="A5" s="43"/>
    </row>
    <row r="6" spans="1:1">
      <c r="A6" s="420" t="s">
        <v>4696</v>
      </c>
    </row>
    <row r="7" spans="1:1">
      <c r="A7" s="43" t="s">
        <v>4697</v>
      </c>
    </row>
    <row r="8" spans="1:1">
      <c r="A8" s="448" t="s">
        <v>5030</v>
      </c>
    </row>
    <row r="9" spans="1:1">
      <c r="A9" s="448" t="s">
        <v>4978</v>
      </c>
    </row>
    <row r="10" spans="1:1" ht="43.2">
      <c r="A10" s="447" t="s">
        <v>4987</v>
      </c>
    </row>
    <row r="11" spans="1:1" ht="28.8">
      <c r="A11" s="447" t="s">
        <v>5028</v>
      </c>
    </row>
    <row r="12" spans="1:1">
      <c r="A12" s="450" t="s">
        <v>4977</v>
      </c>
    </row>
    <row r="13" spans="1:1" ht="28.8">
      <c r="A13" s="447" t="s">
        <v>5029</v>
      </c>
    </row>
    <row r="14" spans="1:1" ht="28.8">
      <c r="A14" s="449" t="s">
        <v>5031</v>
      </c>
    </row>
    <row r="15" spans="1:1">
      <c r="A15" s="450" t="s">
        <v>5033</v>
      </c>
    </row>
    <row r="16" spans="1:1">
      <c r="A16" s="448" t="s">
        <v>5032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4AB6-ED57-47DE-8888-AD4A610706EF}">
  <sheetPr codeName="Sheet4"/>
  <dimension ref="A1:AS125"/>
  <sheetViews>
    <sheetView zoomScale="82" zoomScaleNormal="60" zoomScalePageLayoutView="120" workbookViewId="0">
      <pane xSplit="1" ySplit="3" topLeftCell="B4" activePane="bottomRight" state="frozen"/>
      <selection pane="topRight" activeCell="B1" sqref="B1"/>
      <selection pane="bottomLeft" activeCell="A4" sqref="A4"/>
      <selection pane="bottomRight" activeCell="A3" sqref="A3"/>
    </sheetView>
  </sheetViews>
  <sheetFormatPr defaultColWidth="8.6640625" defaultRowHeight="14.4"/>
  <cols>
    <col min="1" max="1" width="27.6640625" style="52" customWidth="1"/>
    <col min="2" max="2" width="12.44140625" style="52" bestFit="1" customWidth="1"/>
    <col min="3" max="3" width="16.77734375" style="52" bestFit="1" customWidth="1"/>
    <col min="4" max="4" width="17.77734375" style="52" bestFit="1" customWidth="1"/>
    <col min="5" max="6" width="12.77734375" customWidth="1"/>
    <col min="7" max="7" width="15.109375" customWidth="1"/>
    <col min="8" max="8" width="13.44140625" bestFit="1" customWidth="1"/>
    <col min="9" max="9" width="12.77734375" style="17" customWidth="1"/>
    <col min="10" max="10" width="13.109375" style="17" customWidth="1"/>
    <col min="11" max="11" width="19.6640625" style="477" bestFit="1" customWidth="1"/>
    <col min="12" max="12" width="20" customWidth="1"/>
    <col min="13" max="13" width="33.6640625" customWidth="1"/>
    <col min="14" max="14" width="27.33203125" customWidth="1"/>
    <col min="15" max="15" width="20" customWidth="1"/>
    <col min="16" max="16" width="32.44140625" customWidth="1"/>
    <col min="17" max="17" width="33.109375" customWidth="1"/>
    <col min="18" max="18" width="20.6640625" customWidth="1"/>
    <col min="19" max="19" width="31.33203125" customWidth="1"/>
    <col min="20" max="20" width="27.44140625" customWidth="1"/>
    <col min="21" max="21" width="20.6640625" customWidth="1"/>
    <col min="22" max="22" width="18.6640625" customWidth="1"/>
    <col min="23" max="23" width="33.109375" customWidth="1"/>
    <col min="24" max="24" width="21.33203125" customWidth="1"/>
    <col min="25" max="25" width="26.44140625" customWidth="1"/>
    <col min="26" max="26" width="23.33203125" customWidth="1"/>
    <col min="27" max="27" width="21.33203125" customWidth="1"/>
    <col min="28" max="28" width="26.77734375" customWidth="1"/>
    <col min="29" max="29" width="29.44140625" customWidth="1"/>
    <col min="30" max="30" width="21.33203125" customWidth="1"/>
    <col min="31" max="31" width="23.6640625" customWidth="1"/>
    <col min="32" max="32" width="21.44140625" customWidth="1"/>
    <col min="33" max="33" width="21.33203125" customWidth="1"/>
    <col min="34" max="34" width="24.44140625" customWidth="1"/>
    <col min="35" max="35" width="27.44140625" customWidth="1"/>
    <col min="36" max="36" width="21.33203125" customWidth="1"/>
    <col min="37" max="37" width="19.6640625" customWidth="1"/>
    <col min="38" max="38" width="22.109375" customWidth="1"/>
    <col min="39" max="39" width="21.33203125" customWidth="1"/>
    <col min="40" max="40" width="23.44140625" customWidth="1"/>
    <col min="41" max="41" width="21.33203125" customWidth="1"/>
    <col min="42" max="42" width="23.77734375" customWidth="1"/>
    <col min="43" max="43" width="45.6640625" customWidth="1"/>
    <col min="45" max="45" width="40.6640625" customWidth="1"/>
  </cols>
  <sheetData>
    <row r="1" spans="1:45" s="237" customFormat="1">
      <c r="A1" s="484" t="s">
        <v>1453</v>
      </c>
      <c r="B1" s="490"/>
      <c r="C1" s="490"/>
      <c r="D1" s="490"/>
      <c r="E1" s="491"/>
      <c r="F1" s="491"/>
      <c r="G1" s="491"/>
      <c r="H1" s="491"/>
      <c r="I1" s="492"/>
      <c r="J1" s="492"/>
      <c r="K1" s="492"/>
      <c r="L1" s="485"/>
      <c r="M1" s="485" t="s">
        <v>1419</v>
      </c>
      <c r="N1" s="485" t="s">
        <v>1420</v>
      </c>
      <c r="O1" s="485"/>
      <c r="P1" s="485" t="s">
        <v>1423</v>
      </c>
      <c r="Q1" s="485" t="s">
        <v>1424</v>
      </c>
      <c r="R1" s="485"/>
      <c r="S1" s="485" t="s">
        <v>1426</v>
      </c>
      <c r="T1" s="485" t="s">
        <v>1427</v>
      </c>
      <c r="U1" s="486"/>
      <c r="V1" s="486" t="s">
        <v>1428</v>
      </c>
      <c r="W1" s="486" t="s">
        <v>1430</v>
      </c>
      <c r="X1" s="485"/>
      <c r="Y1" s="485" t="s">
        <v>1432</v>
      </c>
      <c r="Z1" s="485" t="s">
        <v>1433</v>
      </c>
      <c r="AA1" s="485"/>
      <c r="AB1" s="485" t="s">
        <v>1435</v>
      </c>
      <c r="AC1" s="485" t="s">
        <v>1437</v>
      </c>
      <c r="AD1" s="485"/>
      <c r="AE1" s="485" t="s">
        <v>1439</v>
      </c>
      <c r="AF1" s="485" t="s">
        <v>1441</v>
      </c>
      <c r="AG1" s="485"/>
      <c r="AH1" s="485" t="s">
        <v>1443</v>
      </c>
      <c r="AI1" s="485" t="s">
        <v>1445</v>
      </c>
      <c r="AJ1" s="485"/>
      <c r="AK1" s="485" t="s">
        <v>1446</v>
      </c>
      <c r="AL1" s="485" t="s">
        <v>1449</v>
      </c>
      <c r="AM1" s="487"/>
      <c r="AN1" s="493" t="s">
        <v>5023</v>
      </c>
      <c r="AO1" s="488" t="s">
        <v>1450</v>
      </c>
      <c r="AP1" s="488" t="s">
        <v>1451</v>
      </c>
      <c r="AQ1" s="352"/>
      <c r="AR1" s="352"/>
      <c r="AS1" s="352"/>
    </row>
    <row r="2" spans="1:45" ht="44.55" customHeight="1">
      <c r="A2" s="588" t="s">
        <v>4995</v>
      </c>
      <c r="B2" s="588"/>
      <c r="C2" s="588"/>
      <c r="D2" s="588"/>
      <c r="E2" s="588"/>
      <c r="F2" s="588"/>
      <c r="G2" s="588"/>
      <c r="H2" s="588"/>
      <c r="I2" s="588"/>
      <c r="J2" s="588"/>
      <c r="K2" s="476"/>
      <c r="L2" s="561" t="s">
        <v>251</v>
      </c>
      <c r="M2" s="561"/>
      <c r="N2" s="561"/>
      <c r="O2" s="591" t="s">
        <v>252</v>
      </c>
      <c r="P2" s="591"/>
      <c r="Q2" s="591"/>
      <c r="R2" s="590" t="s">
        <v>253</v>
      </c>
      <c r="S2" s="590"/>
      <c r="T2" s="590"/>
      <c r="U2" s="589" t="s">
        <v>254</v>
      </c>
      <c r="V2" s="589"/>
      <c r="W2" s="589"/>
      <c r="X2" s="592" t="s">
        <v>255</v>
      </c>
      <c r="Y2" s="592"/>
      <c r="Z2" s="592"/>
      <c r="AA2" s="593" t="s">
        <v>256</v>
      </c>
      <c r="AB2" s="512"/>
      <c r="AC2" s="512"/>
      <c r="AD2" s="592" t="s">
        <v>257</v>
      </c>
      <c r="AE2" s="592"/>
      <c r="AF2" s="592"/>
      <c r="AG2" s="593" t="s">
        <v>258</v>
      </c>
      <c r="AH2" s="593"/>
      <c r="AI2" s="593"/>
      <c r="AJ2" s="592" t="s">
        <v>259</v>
      </c>
      <c r="AK2" s="592"/>
      <c r="AL2" s="592"/>
      <c r="AM2" s="587" t="s">
        <v>270</v>
      </c>
      <c r="AN2" s="587"/>
      <c r="AO2" s="587"/>
      <c r="AP2" s="587"/>
      <c r="AQ2" s="1"/>
      <c r="AR2" s="1"/>
      <c r="AS2" s="1"/>
    </row>
    <row r="3" spans="1:45" s="9" customFormat="1" ht="86.55" customHeight="1">
      <c r="A3" s="479" t="s">
        <v>40</v>
      </c>
      <c r="B3" s="480" t="s">
        <v>79</v>
      </c>
      <c r="C3" s="480" t="s">
        <v>4717</v>
      </c>
      <c r="D3" s="480" t="s">
        <v>178</v>
      </c>
      <c r="E3" s="480" t="s">
        <v>5098</v>
      </c>
      <c r="F3" s="480" t="s">
        <v>5099</v>
      </c>
      <c r="G3" s="480" t="s">
        <v>78</v>
      </c>
      <c r="H3" s="480" t="s">
        <v>91</v>
      </c>
      <c r="I3" s="480" t="s">
        <v>5020</v>
      </c>
      <c r="J3" s="489" t="s">
        <v>5022</v>
      </c>
      <c r="K3" s="482" t="s">
        <v>5021</v>
      </c>
      <c r="L3" s="481" t="s">
        <v>250</v>
      </c>
      <c r="M3" s="235" t="s">
        <v>1421</v>
      </c>
      <c r="N3" s="235" t="s">
        <v>1422</v>
      </c>
      <c r="O3" s="12" t="s">
        <v>260</v>
      </c>
      <c r="P3" s="235" t="s">
        <v>300</v>
      </c>
      <c r="Q3" s="235" t="s">
        <v>1425</v>
      </c>
      <c r="R3" s="12" t="s">
        <v>261</v>
      </c>
      <c r="S3" s="455" t="s">
        <v>305</v>
      </c>
      <c r="T3" s="455" t="s">
        <v>55</v>
      </c>
      <c r="U3" s="12" t="s">
        <v>262</v>
      </c>
      <c r="V3" s="235" t="s">
        <v>1431</v>
      </c>
      <c r="W3" s="235" t="s">
        <v>1429</v>
      </c>
      <c r="X3" s="12" t="s">
        <v>263</v>
      </c>
      <c r="Y3" s="455" t="s">
        <v>308</v>
      </c>
      <c r="Z3" s="235" t="s">
        <v>309</v>
      </c>
      <c r="AA3" s="12" t="s">
        <v>264</v>
      </c>
      <c r="AB3" s="235" t="s">
        <v>1434</v>
      </c>
      <c r="AC3" s="235" t="s">
        <v>1436</v>
      </c>
      <c r="AD3" s="12" t="s">
        <v>265</v>
      </c>
      <c r="AE3" s="455" t="s">
        <v>1438</v>
      </c>
      <c r="AF3" s="455" t="s">
        <v>1440</v>
      </c>
      <c r="AG3" s="12" t="s">
        <v>266</v>
      </c>
      <c r="AH3" s="235" t="s">
        <v>1442</v>
      </c>
      <c r="AI3" s="455" t="s">
        <v>1444</v>
      </c>
      <c r="AJ3" s="12" t="s">
        <v>267</v>
      </c>
      <c r="AK3" s="455" t="s">
        <v>1447</v>
      </c>
      <c r="AL3" s="457" t="s">
        <v>1448</v>
      </c>
      <c r="AM3" s="12" t="s">
        <v>83</v>
      </c>
      <c r="AN3" s="12" t="s">
        <v>268</v>
      </c>
      <c r="AO3" s="455" t="s">
        <v>1452</v>
      </c>
      <c r="AP3" s="235" t="s">
        <v>2729</v>
      </c>
      <c r="AQ3" s="17"/>
      <c r="AR3" s="17"/>
      <c r="AS3" s="17"/>
    </row>
    <row r="4" spans="1:45" s="68" customFormat="1">
      <c r="A4" s="317" t="s">
        <v>2506</v>
      </c>
      <c r="B4" s="370" t="s">
        <v>2508</v>
      </c>
      <c r="C4" s="370" t="s">
        <v>2507</v>
      </c>
      <c r="D4" s="336" t="s">
        <v>3856</v>
      </c>
      <c r="E4" s="336">
        <v>4.7301000000000002</v>
      </c>
      <c r="F4" s="336">
        <v>4.6124870978606696</v>
      </c>
      <c r="G4" s="314" t="s">
        <v>65</v>
      </c>
      <c r="H4" s="314" t="s">
        <v>92</v>
      </c>
      <c r="I4" s="311">
        <v>2020</v>
      </c>
      <c r="J4" s="222" t="s">
        <v>2509</v>
      </c>
      <c r="K4" s="483" t="s">
        <v>4706</v>
      </c>
      <c r="L4" s="66" t="s">
        <v>4699</v>
      </c>
      <c r="M4" s="76" t="s">
        <v>4699</v>
      </c>
      <c r="N4" s="77" t="s">
        <v>4699</v>
      </c>
      <c r="O4" s="39" t="s">
        <v>4699</v>
      </c>
      <c r="P4" s="77" t="s">
        <v>4699</v>
      </c>
      <c r="Q4" s="77" t="s">
        <v>4699</v>
      </c>
      <c r="R4" s="77" t="s">
        <v>4699</v>
      </c>
      <c r="S4" s="77" t="s">
        <v>4699</v>
      </c>
      <c r="T4" s="77" t="s">
        <v>4699</v>
      </c>
      <c r="U4" s="77" t="s">
        <v>4699</v>
      </c>
      <c r="V4" s="77" t="s">
        <v>4699</v>
      </c>
      <c r="W4" s="77" t="s">
        <v>4699</v>
      </c>
      <c r="X4" s="77" t="s">
        <v>4699</v>
      </c>
      <c r="Y4" s="77" t="s">
        <v>4699</v>
      </c>
      <c r="Z4" s="77" t="s">
        <v>4699</v>
      </c>
      <c r="AA4" s="77" t="s">
        <v>4699</v>
      </c>
      <c r="AB4" s="77" t="s">
        <v>4699</v>
      </c>
      <c r="AC4" s="77" t="s">
        <v>4699</v>
      </c>
      <c r="AD4" s="77" t="s">
        <v>4699</v>
      </c>
      <c r="AE4" s="77" t="s">
        <v>4699</v>
      </c>
      <c r="AF4" s="77" t="s">
        <v>4699</v>
      </c>
      <c r="AG4" s="77" t="s">
        <v>4699</v>
      </c>
      <c r="AH4" s="77" t="s">
        <v>4699</v>
      </c>
      <c r="AI4" s="77" t="s">
        <v>4699</v>
      </c>
      <c r="AJ4" s="77" t="s">
        <v>4699</v>
      </c>
      <c r="AK4" s="77" t="s">
        <v>4699</v>
      </c>
      <c r="AL4" s="77" t="s">
        <v>4699</v>
      </c>
      <c r="AM4" s="77">
        <v>1</v>
      </c>
      <c r="AN4" s="77" t="s">
        <v>4699</v>
      </c>
      <c r="AO4" s="77" t="s">
        <v>4699</v>
      </c>
      <c r="AP4" s="77" t="s">
        <v>4699</v>
      </c>
      <c r="AQ4" s="67"/>
      <c r="AR4" s="67"/>
      <c r="AS4" s="67"/>
    </row>
    <row r="5" spans="1:45" s="68" customFormat="1">
      <c r="A5" s="325" t="s">
        <v>2510</v>
      </c>
      <c r="B5" s="347" t="s">
        <v>2512</v>
      </c>
      <c r="C5" s="347" t="s">
        <v>2511</v>
      </c>
      <c r="D5" s="336" t="s">
        <v>2706</v>
      </c>
      <c r="E5" s="302">
        <v>46.777360000000002</v>
      </c>
      <c r="F5" s="302">
        <v>56.517364452000002</v>
      </c>
      <c r="G5" s="314" t="s">
        <v>68</v>
      </c>
      <c r="H5" s="314" t="s">
        <v>93</v>
      </c>
      <c r="I5" s="326">
        <v>2016</v>
      </c>
      <c r="J5" s="309" t="s">
        <v>2499</v>
      </c>
      <c r="K5" s="483" t="s">
        <v>4710</v>
      </c>
      <c r="L5" s="66" t="s">
        <v>4700</v>
      </c>
      <c r="M5" s="66" t="s">
        <v>4700</v>
      </c>
      <c r="N5" s="66" t="s">
        <v>4700</v>
      </c>
      <c r="O5" s="39" t="s">
        <v>4701</v>
      </c>
      <c r="P5" s="77" t="s">
        <v>4700</v>
      </c>
      <c r="Q5" s="77" t="s">
        <v>4701</v>
      </c>
      <c r="R5" s="39" t="s">
        <v>4701</v>
      </c>
      <c r="S5" s="77" t="s">
        <v>4701</v>
      </c>
      <c r="T5" s="77" t="s">
        <v>4700</v>
      </c>
      <c r="U5" s="66" t="s">
        <v>4700</v>
      </c>
      <c r="V5" s="77" t="s">
        <v>4700</v>
      </c>
      <c r="W5" s="77" t="s">
        <v>4700</v>
      </c>
      <c r="X5" s="66" t="s">
        <v>4700</v>
      </c>
      <c r="Y5" s="66" t="s">
        <v>4700</v>
      </c>
      <c r="Z5" s="66" t="s">
        <v>4700</v>
      </c>
      <c r="AA5" s="39" t="s">
        <v>4701</v>
      </c>
      <c r="AB5" s="39" t="s">
        <v>4701</v>
      </c>
      <c r="AC5" s="39" t="s">
        <v>4701</v>
      </c>
      <c r="AD5" s="39" t="s">
        <v>4700</v>
      </c>
      <c r="AE5" s="77" t="s">
        <v>4700</v>
      </c>
      <c r="AF5" s="77" t="s">
        <v>4700</v>
      </c>
      <c r="AG5" s="66" t="s">
        <v>4700</v>
      </c>
      <c r="AH5" s="77" t="s">
        <v>4700</v>
      </c>
      <c r="AI5" s="77" t="s">
        <v>4700</v>
      </c>
      <c r="AJ5" s="39" t="s">
        <v>4700</v>
      </c>
      <c r="AK5" s="39" t="s">
        <v>4700</v>
      </c>
      <c r="AL5" s="39" t="s">
        <v>4700</v>
      </c>
      <c r="AM5" s="77">
        <v>1</v>
      </c>
      <c r="AN5" s="77" t="s">
        <v>4701</v>
      </c>
      <c r="AO5" s="77" t="s">
        <v>4700</v>
      </c>
      <c r="AP5" s="425" t="s">
        <v>4700</v>
      </c>
    </row>
    <row r="6" spans="1:45" s="70" customFormat="1">
      <c r="A6" s="317" t="s">
        <v>103</v>
      </c>
      <c r="B6" s="301" t="s">
        <v>227</v>
      </c>
      <c r="C6" s="301" t="s">
        <v>1622</v>
      </c>
      <c r="D6" s="310" t="s">
        <v>3856</v>
      </c>
      <c r="E6" s="302">
        <v>805.48924</v>
      </c>
      <c r="F6" s="302">
        <v>1500.77219044512</v>
      </c>
      <c r="G6" s="313" t="s">
        <v>63</v>
      </c>
      <c r="H6" s="314" t="s">
        <v>94</v>
      </c>
      <c r="I6" s="311">
        <v>2018</v>
      </c>
      <c r="J6" s="105" t="s">
        <v>2499</v>
      </c>
      <c r="K6" s="483" t="s">
        <v>4708</v>
      </c>
      <c r="L6" s="66" t="s">
        <v>4701</v>
      </c>
      <c r="M6" s="66" t="s">
        <v>4701</v>
      </c>
      <c r="N6" s="66" t="s">
        <v>4701</v>
      </c>
      <c r="O6" s="39" t="s">
        <v>4701</v>
      </c>
      <c r="P6" s="77" t="s">
        <v>4700</v>
      </c>
      <c r="Q6" s="77" t="s">
        <v>4701</v>
      </c>
      <c r="R6" s="39" t="s">
        <v>4701</v>
      </c>
      <c r="S6" s="77" t="s">
        <v>4699</v>
      </c>
      <c r="T6" s="77" t="s">
        <v>4700</v>
      </c>
      <c r="U6" s="66" t="s">
        <v>4701</v>
      </c>
      <c r="V6" s="77" t="s">
        <v>4701</v>
      </c>
      <c r="W6" s="77" t="s">
        <v>4700</v>
      </c>
      <c r="X6" s="66" t="s">
        <v>4701</v>
      </c>
      <c r="Y6" s="77" t="s">
        <v>4700</v>
      </c>
      <c r="Z6" s="77" t="s">
        <v>4701</v>
      </c>
      <c r="AA6" s="39" t="s">
        <v>4699</v>
      </c>
      <c r="AB6" s="39" t="s">
        <v>4699</v>
      </c>
      <c r="AC6" s="39" t="s">
        <v>4699</v>
      </c>
      <c r="AD6" s="39" t="s">
        <v>4701</v>
      </c>
      <c r="AE6" s="77" t="s">
        <v>4700</v>
      </c>
      <c r="AF6" s="77" t="s">
        <v>4701</v>
      </c>
      <c r="AG6" s="66" t="s">
        <v>4699</v>
      </c>
      <c r="AH6" s="66" t="s">
        <v>4699</v>
      </c>
      <c r="AI6" s="66" t="s">
        <v>4699</v>
      </c>
      <c r="AJ6" s="39" t="s">
        <v>4701</v>
      </c>
      <c r="AK6" s="77" t="s">
        <v>4701</v>
      </c>
      <c r="AL6" s="77" t="s">
        <v>4699</v>
      </c>
      <c r="AM6" s="77">
        <v>1</v>
      </c>
      <c r="AN6" s="77" t="s">
        <v>4699</v>
      </c>
      <c r="AO6" s="77" t="s">
        <v>4699</v>
      </c>
      <c r="AP6" s="77" t="s">
        <v>4699</v>
      </c>
    </row>
    <row r="7" spans="1:45" s="70" customFormat="1">
      <c r="A7" s="354" t="s">
        <v>2513</v>
      </c>
      <c r="B7" s="347" t="s">
        <v>2515</v>
      </c>
      <c r="C7" s="347" t="s">
        <v>2514</v>
      </c>
      <c r="D7" s="310" t="s">
        <v>3856</v>
      </c>
      <c r="E7" s="302">
        <v>3.5992199999999999</v>
      </c>
      <c r="F7" s="302">
        <v>1.5987341441399998</v>
      </c>
      <c r="G7" s="355" t="s">
        <v>63</v>
      </c>
      <c r="H7" s="314" t="s">
        <v>94</v>
      </c>
      <c r="I7" s="311">
        <v>2020</v>
      </c>
      <c r="J7" s="36" t="s">
        <v>2509</v>
      </c>
      <c r="K7" s="483" t="s">
        <v>4706</v>
      </c>
      <c r="L7" s="66" t="s">
        <v>4701</v>
      </c>
      <c r="M7" s="76" t="s">
        <v>4700</v>
      </c>
      <c r="N7" s="77" t="s">
        <v>4701</v>
      </c>
      <c r="O7" s="77" t="s">
        <v>4701</v>
      </c>
      <c r="P7" s="77" t="s">
        <v>4701</v>
      </c>
      <c r="Q7" s="77" t="s">
        <v>4701</v>
      </c>
      <c r="R7" s="77" t="s">
        <v>4699</v>
      </c>
      <c r="S7" s="77" t="s">
        <v>4699</v>
      </c>
      <c r="T7" s="77" t="s">
        <v>4699</v>
      </c>
      <c r="U7" s="77" t="s">
        <v>4699</v>
      </c>
      <c r="V7" s="77" t="s">
        <v>4699</v>
      </c>
      <c r="W7" s="77" t="s">
        <v>4699</v>
      </c>
      <c r="X7" s="39" t="s">
        <v>4701</v>
      </c>
      <c r="Y7" s="77" t="s">
        <v>4701</v>
      </c>
      <c r="Z7" s="77" t="s">
        <v>4699</v>
      </c>
      <c r="AA7" s="77" t="s">
        <v>4699</v>
      </c>
      <c r="AB7" s="77" t="s">
        <v>4699</v>
      </c>
      <c r="AC7" s="77" t="s">
        <v>4699</v>
      </c>
      <c r="AD7" s="77" t="s">
        <v>4699</v>
      </c>
      <c r="AE7" s="77" t="s">
        <v>4699</v>
      </c>
      <c r="AF7" s="77" t="s">
        <v>4699</v>
      </c>
      <c r="AG7" s="66" t="s">
        <v>4701</v>
      </c>
      <c r="AH7" s="77" t="s">
        <v>4699</v>
      </c>
      <c r="AI7" s="77" t="s">
        <v>4701</v>
      </c>
      <c r="AJ7" s="39" t="s">
        <v>4699</v>
      </c>
      <c r="AK7" s="39" t="s">
        <v>4699</v>
      </c>
      <c r="AL7" s="39" t="s">
        <v>4699</v>
      </c>
      <c r="AM7" s="77">
        <v>1</v>
      </c>
      <c r="AN7" s="77" t="s">
        <v>4699</v>
      </c>
      <c r="AO7" s="77" t="s">
        <v>4699</v>
      </c>
      <c r="AP7" s="77" t="s">
        <v>4699</v>
      </c>
    </row>
    <row r="8" spans="1:45" s="70" customFormat="1">
      <c r="A8" s="354" t="s">
        <v>2516</v>
      </c>
      <c r="B8" s="347" t="s">
        <v>2518</v>
      </c>
      <c r="C8" s="347" t="s">
        <v>2517</v>
      </c>
      <c r="D8" s="336" t="s">
        <v>2706</v>
      </c>
      <c r="E8" s="302">
        <v>15.73362</v>
      </c>
      <c r="F8" s="302">
        <v>24.325461000000004</v>
      </c>
      <c r="G8" s="355" t="s">
        <v>64</v>
      </c>
      <c r="H8" s="314" t="s">
        <v>92</v>
      </c>
      <c r="I8" s="311">
        <v>2018</v>
      </c>
      <c r="J8" s="105" t="s">
        <v>2499</v>
      </c>
      <c r="K8" s="483" t="s">
        <v>4707</v>
      </c>
      <c r="L8" s="66" t="s">
        <v>4701</v>
      </c>
      <c r="M8" s="76" t="s">
        <v>4701</v>
      </c>
      <c r="N8" s="77" t="s">
        <v>4699</v>
      </c>
      <c r="O8" s="39" t="s">
        <v>4699</v>
      </c>
      <c r="P8" s="77" t="s">
        <v>4699</v>
      </c>
      <c r="Q8" s="77" t="s">
        <v>4699</v>
      </c>
      <c r="R8" s="39" t="s">
        <v>4699</v>
      </c>
      <c r="S8" s="77" t="s">
        <v>4699</v>
      </c>
      <c r="T8" s="77" t="s">
        <v>4699</v>
      </c>
      <c r="U8" s="77" t="s">
        <v>4699</v>
      </c>
      <c r="V8" s="77" t="s">
        <v>4699</v>
      </c>
      <c r="W8" s="77" t="s">
        <v>4699</v>
      </c>
      <c r="X8" s="77" t="s">
        <v>4699</v>
      </c>
      <c r="Y8" s="77" t="s">
        <v>4699</v>
      </c>
      <c r="Z8" s="77" t="s">
        <v>4699</v>
      </c>
      <c r="AA8" s="77" t="s">
        <v>4699</v>
      </c>
      <c r="AB8" s="77" t="s">
        <v>4699</v>
      </c>
      <c r="AC8" s="77" t="s">
        <v>4699</v>
      </c>
      <c r="AD8" s="77" t="s">
        <v>4699</v>
      </c>
      <c r="AE8" s="77" t="s">
        <v>4699</v>
      </c>
      <c r="AF8" s="77" t="s">
        <v>4699</v>
      </c>
      <c r="AG8" s="77" t="s">
        <v>4699</v>
      </c>
      <c r="AH8" s="77" t="s">
        <v>4699</v>
      </c>
      <c r="AI8" s="77" t="s">
        <v>4699</v>
      </c>
      <c r="AJ8" s="77" t="s">
        <v>4699</v>
      </c>
      <c r="AK8" s="77" t="s">
        <v>4699</v>
      </c>
      <c r="AL8" s="77" t="s">
        <v>4699</v>
      </c>
      <c r="AM8" s="77">
        <v>2</v>
      </c>
      <c r="AN8" s="77" t="s">
        <v>4699</v>
      </c>
      <c r="AO8" s="77" t="s">
        <v>4699</v>
      </c>
      <c r="AP8" s="77" t="s">
        <v>4699</v>
      </c>
    </row>
    <row r="9" spans="1:45" s="70" customFormat="1">
      <c r="A9" s="317" t="s">
        <v>2519</v>
      </c>
      <c r="B9" s="347" t="s">
        <v>2521</v>
      </c>
      <c r="C9" s="347" t="s">
        <v>2520</v>
      </c>
      <c r="D9" s="336" t="s">
        <v>2706</v>
      </c>
      <c r="E9" s="302">
        <v>2.5109599999999999</v>
      </c>
      <c r="F9" s="302">
        <v>2.18730883968</v>
      </c>
      <c r="G9" s="314" t="s">
        <v>65</v>
      </c>
      <c r="H9" s="314" t="s">
        <v>92</v>
      </c>
      <c r="I9" s="311">
        <v>2018</v>
      </c>
      <c r="J9" s="309" t="s">
        <v>2704</v>
      </c>
      <c r="K9" s="483" t="s">
        <v>4709</v>
      </c>
      <c r="L9" s="66" t="s">
        <v>4701</v>
      </c>
      <c r="M9" s="76" t="s">
        <v>4700</v>
      </c>
      <c r="N9" s="77" t="s">
        <v>4701</v>
      </c>
      <c r="O9" s="39" t="s">
        <v>4701</v>
      </c>
      <c r="P9" s="77" t="s">
        <v>4700</v>
      </c>
      <c r="Q9" s="77" t="s">
        <v>4699</v>
      </c>
      <c r="R9" s="39" t="s">
        <v>4701</v>
      </c>
      <c r="S9" s="77" t="s">
        <v>4701</v>
      </c>
      <c r="T9" s="77" t="s">
        <v>4701</v>
      </c>
      <c r="U9" s="66" t="s">
        <v>4700</v>
      </c>
      <c r="V9" s="77" t="s">
        <v>4700</v>
      </c>
      <c r="W9" s="77" t="s">
        <v>4700</v>
      </c>
      <c r="X9" s="66" t="s">
        <v>4701</v>
      </c>
      <c r="Y9" s="77" t="s">
        <v>4701</v>
      </c>
      <c r="Z9" s="77" t="s">
        <v>4701</v>
      </c>
      <c r="AA9" s="39" t="s">
        <v>4701</v>
      </c>
      <c r="AB9" s="77" t="s">
        <v>4701</v>
      </c>
      <c r="AC9" s="77" t="s">
        <v>4699</v>
      </c>
      <c r="AD9" s="39" t="s">
        <v>4700</v>
      </c>
      <c r="AE9" s="77" t="s">
        <v>4700</v>
      </c>
      <c r="AF9" s="77" t="s">
        <v>4700</v>
      </c>
      <c r="AG9" s="66" t="s">
        <v>4701</v>
      </c>
      <c r="AH9" s="77" t="s">
        <v>4700</v>
      </c>
      <c r="AI9" s="77" t="s">
        <v>4699</v>
      </c>
      <c r="AJ9" s="39" t="s">
        <v>4701</v>
      </c>
      <c r="AK9" s="77" t="s">
        <v>4700</v>
      </c>
      <c r="AL9" s="77" t="s">
        <v>4701</v>
      </c>
      <c r="AM9" s="77">
        <v>1</v>
      </c>
      <c r="AN9" s="77" t="s">
        <v>4701</v>
      </c>
      <c r="AO9" s="77" t="s">
        <v>4699</v>
      </c>
      <c r="AP9" s="425" t="s">
        <v>4699</v>
      </c>
    </row>
    <row r="10" spans="1:45" s="104" customFormat="1">
      <c r="A10" s="354" t="s">
        <v>2522</v>
      </c>
      <c r="B10" s="347" t="s">
        <v>2524</v>
      </c>
      <c r="C10" s="347" t="s">
        <v>2523</v>
      </c>
      <c r="D10" s="310" t="s">
        <v>2707</v>
      </c>
      <c r="E10" s="302">
        <v>10.3393</v>
      </c>
      <c r="F10" s="302">
        <v>6.9974111061399995</v>
      </c>
      <c r="G10" s="355" t="s">
        <v>2525</v>
      </c>
      <c r="H10" s="314" t="s">
        <v>93</v>
      </c>
      <c r="I10" s="311">
        <v>2018</v>
      </c>
      <c r="J10" s="36" t="s">
        <v>2499</v>
      </c>
      <c r="K10" s="483" t="s">
        <v>4708</v>
      </c>
      <c r="L10" s="66" t="s">
        <v>4701</v>
      </c>
      <c r="M10" s="76" t="s">
        <v>4700</v>
      </c>
      <c r="N10" s="77" t="s">
        <v>4701</v>
      </c>
      <c r="O10" s="39" t="s">
        <v>4701</v>
      </c>
      <c r="P10" s="77" t="s">
        <v>4700</v>
      </c>
      <c r="Q10" s="77" t="s">
        <v>4701</v>
      </c>
      <c r="R10" s="39" t="s">
        <v>4701</v>
      </c>
      <c r="S10" s="77" t="s">
        <v>4699</v>
      </c>
      <c r="T10" s="77" t="s">
        <v>4700</v>
      </c>
      <c r="U10" s="66" t="s">
        <v>4701</v>
      </c>
      <c r="V10" s="77" t="s">
        <v>4699</v>
      </c>
      <c r="W10" s="77" t="s">
        <v>4701</v>
      </c>
      <c r="X10" s="66" t="s">
        <v>4701</v>
      </c>
      <c r="Y10" s="77" t="s">
        <v>4700</v>
      </c>
      <c r="Z10" s="77" t="s">
        <v>4701</v>
      </c>
      <c r="AA10" s="39" t="s">
        <v>4701</v>
      </c>
      <c r="AB10" s="77" t="s">
        <v>4701</v>
      </c>
      <c r="AC10" s="77" t="s">
        <v>4699</v>
      </c>
      <c r="AD10" s="39" t="s">
        <v>4701</v>
      </c>
      <c r="AE10" s="77" t="s">
        <v>4701</v>
      </c>
      <c r="AF10" s="77" t="s">
        <v>4700</v>
      </c>
      <c r="AG10" s="66" t="s">
        <v>4699</v>
      </c>
      <c r="AH10" s="66" t="s">
        <v>4699</v>
      </c>
      <c r="AI10" s="66" t="s">
        <v>4699</v>
      </c>
      <c r="AJ10" s="39" t="s">
        <v>4701</v>
      </c>
      <c r="AK10" s="77" t="s">
        <v>4701</v>
      </c>
      <c r="AL10" s="77" t="s">
        <v>4700</v>
      </c>
      <c r="AM10" s="77">
        <v>1</v>
      </c>
      <c r="AN10" s="77" t="s">
        <v>4701</v>
      </c>
      <c r="AO10" s="77" t="s">
        <v>4699</v>
      </c>
      <c r="AP10" s="425" t="s">
        <v>4701</v>
      </c>
    </row>
    <row r="11" spans="1:45" s="104" customFormat="1">
      <c r="A11" s="354" t="s">
        <v>2526</v>
      </c>
      <c r="B11" s="370" t="s">
        <v>4137</v>
      </c>
      <c r="C11" s="347" t="s">
        <v>2527</v>
      </c>
      <c r="D11" s="336" t="s">
        <v>3856</v>
      </c>
      <c r="E11" s="302">
        <v>6.25692</v>
      </c>
      <c r="F11" s="302">
        <v>2.5653320284801029</v>
      </c>
      <c r="G11" s="355" t="s">
        <v>2528</v>
      </c>
      <c r="H11" s="314" t="s">
        <v>94</v>
      </c>
      <c r="I11" s="311">
        <v>2020</v>
      </c>
      <c r="J11" s="105" t="s">
        <v>2509</v>
      </c>
      <c r="K11" s="483" t="s">
        <v>4706</v>
      </c>
      <c r="L11" s="66" t="s">
        <v>4701</v>
      </c>
      <c r="M11" s="76" t="s">
        <v>4700</v>
      </c>
      <c r="N11" s="77" t="s">
        <v>4699</v>
      </c>
      <c r="O11" s="39" t="s">
        <v>4699</v>
      </c>
      <c r="P11" s="77" t="s">
        <v>4699</v>
      </c>
      <c r="Q11" s="77" t="s">
        <v>4699</v>
      </c>
      <c r="R11" s="77" t="s">
        <v>4699</v>
      </c>
      <c r="S11" s="77" t="s">
        <v>4699</v>
      </c>
      <c r="T11" s="77" t="s">
        <v>4699</v>
      </c>
      <c r="U11" s="77" t="s">
        <v>4699</v>
      </c>
      <c r="V11" s="77" t="s">
        <v>4699</v>
      </c>
      <c r="W11" s="77" t="s">
        <v>4699</v>
      </c>
      <c r="X11" s="77" t="s">
        <v>4699</v>
      </c>
      <c r="Y11" s="77" t="s">
        <v>4699</v>
      </c>
      <c r="Z11" s="77" t="s">
        <v>4699</v>
      </c>
      <c r="AA11" s="77" t="s">
        <v>4699</v>
      </c>
      <c r="AB11" s="77" t="s">
        <v>4699</v>
      </c>
      <c r="AC11" s="77" t="s">
        <v>4699</v>
      </c>
      <c r="AD11" s="39" t="s">
        <v>4701</v>
      </c>
      <c r="AE11" s="77" t="s">
        <v>4701</v>
      </c>
      <c r="AF11" s="77" t="s">
        <v>4699</v>
      </c>
      <c r="AG11" s="66" t="s">
        <v>4699</v>
      </c>
      <c r="AH11" s="66" t="s">
        <v>4699</v>
      </c>
      <c r="AI11" s="66" t="s">
        <v>4699</v>
      </c>
      <c r="AJ11" s="66" t="s">
        <v>4699</v>
      </c>
      <c r="AK11" s="66" t="s">
        <v>4699</v>
      </c>
      <c r="AL11" s="66" t="s">
        <v>4699</v>
      </c>
      <c r="AM11" s="77">
        <v>1</v>
      </c>
      <c r="AN11" s="77" t="s">
        <v>4699</v>
      </c>
      <c r="AO11" s="77" t="s">
        <v>4699</v>
      </c>
      <c r="AP11" s="77" t="s">
        <v>4699</v>
      </c>
    </row>
    <row r="12" spans="1:45" s="104" customFormat="1">
      <c r="A12" s="354" t="s">
        <v>2529</v>
      </c>
      <c r="B12" s="347" t="s">
        <v>2531</v>
      </c>
      <c r="C12" s="347" t="s">
        <v>2530</v>
      </c>
      <c r="D12" s="310" t="s">
        <v>2707</v>
      </c>
      <c r="E12" s="302">
        <v>6.5780000000000003</v>
      </c>
      <c r="F12" s="302">
        <v>2.2846600767999998</v>
      </c>
      <c r="G12" s="355" t="s">
        <v>2525</v>
      </c>
      <c r="H12" s="314" t="s">
        <v>93</v>
      </c>
      <c r="I12" s="311">
        <v>2018</v>
      </c>
      <c r="J12" s="105" t="s">
        <v>2499</v>
      </c>
      <c r="K12" s="483" t="s">
        <v>4707</v>
      </c>
      <c r="L12" s="66" t="s">
        <v>4701</v>
      </c>
      <c r="M12" s="66" t="s">
        <v>4701</v>
      </c>
      <c r="N12" s="66" t="s">
        <v>4701</v>
      </c>
      <c r="O12" s="39" t="s">
        <v>4699</v>
      </c>
      <c r="P12" s="39" t="s">
        <v>4699</v>
      </c>
      <c r="Q12" s="39" t="s">
        <v>4699</v>
      </c>
      <c r="R12" s="39" t="s">
        <v>4699</v>
      </c>
      <c r="S12" s="77" t="s">
        <v>4699</v>
      </c>
      <c r="T12" s="77" t="s">
        <v>4699</v>
      </c>
      <c r="U12" s="66" t="s">
        <v>4699</v>
      </c>
      <c r="V12" s="66" t="s">
        <v>4699</v>
      </c>
      <c r="W12" s="66" t="s">
        <v>4699</v>
      </c>
      <c r="X12" s="66" t="s">
        <v>4699</v>
      </c>
      <c r="Y12" s="77" t="s">
        <v>4699</v>
      </c>
      <c r="Z12" s="77" t="s">
        <v>4699</v>
      </c>
      <c r="AA12" s="39" t="s">
        <v>4699</v>
      </c>
      <c r="AB12" s="39" t="s">
        <v>4699</v>
      </c>
      <c r="AC12" s="39" t="s">
        <v>4699</v>
      </c>
      <c r="AD12" s="39" t="s">
        <v>4701</v>
      </c>
      <c r="AE12" s="77" t="s">
        <v>4700</v>
      </c>
      <c r="AF12" s="77" t="s">
        <v>4701</v>
      </c>
      <c r="AG12" s="66" t="s">
        <v>4699</v>
      </c>
      <c r="AH12" s="66" t="s">
        <v>4699</v>
      </c>
      <c r="AI12" s="66" t="s">
        <v>4699</v>
      </c>
      <c r="AJ12" s="39" t="s">
        <v>4699</v>
      </c>
      <c r="AK12" s="77" t="s">
        <v>4699</v>
      </c>
      <c r="AL12" s="77" t="s">
        <v>4699</v>
      </c>
      <c r="AM12" s="77">
        <v>1</v>
      </c>
      <c r="AN12" s="77" t="s">
        <v>4699</v>
      </c>
      <c r="AO12" s="77" t="s">
        <v>4699</v>
      </c>
      <c r="AP12" s="77" t="s">
        <v>4699</v>
      </c>
    </row>
    <row r="13" spans="1:45" s="68" customFormat="1">
      <c r="A13" s="354" t="s">
        <v>2532</v>
      </c>
      <c r="B13" s="347" t="s">
        <v>2534</v>
      </c>
      <c r="C13" s="347" t="s">
        <v>2533</v>
      </c>
      <c r="D13" s="336" t="s">
        <v>3856</v>
      </c>
      <c r="E13" s="302">
        <v>4.4165100000000006</v>
      </c>
      <c r="F13" s="302">
        <v>3.9075215035499999</v>
      </c>
      <c r="G13" s="355" t="s">
        <v>63</v>
      </c>
      <c r="H13" s="314" t="s">
        <v>94</v>
      </c>
      <c r="I13" s="311">
        <v>2018</v>
      </c>
      <c r="J13" s="105" t="s">
        <v>2704</v>
      </c>
      <c r="K13" s="483" t="s">
        <v>4707</v>
      </c>
      <c r="L13" s="66" t="s">
        <v>4701</v>
      </c>
      <c r="M13" s="66" t="s">
        <v>4701</v>
      </c>
      <c r="N13" s="66" t="s">
        <v>4701</v>
      </c>
      <c r="O13" s="39" t="s">
        <v>4701</v>
      </c>
      <c r="P13" s="77" t="s">
        <v>4700</v>
      </c>
      <c r="Q13" s="77" t="s">
        <v>4701</v>
      </c>
      <c r="R13" s="39" t="s">
        <v>4699</v>
      </c>
      <c r="S13" s="77" t="s">
        <v>4699</v>
      </c>
      <c r="T13" s="77" t="s">
        <v>4699</v>
      </c>
      <c r="U13" s="66" t="s">
        <v>4699</v>
      </c>
      <c r="V13" s="66" t="s">
        <v>4699</v>
      </c>
      <c r="W13" s="66" t="s">
        <v>4699</v>
      </c>
      <c r="X13" s="66" t="s">
        <v>4701</v>
      </c>
      <c r="Y13" s="77" t="s">
        <v>4701</v>
      </c>
      <c r="Z13" s="77" t="s">
        <v>4699</v>
      </c>
      <c r="AA13" s="39" t="s">
        <v>4699</v>
      </c>
      <c r="AB13" s="39" t="s">
        <v>4699</v>
      </c>
      <c r="AC13" s="39" t="s">
        <v>4699</v>
      </c>
      <c r="AD13" s="39" t="s">
        <v>4699</v>
      </c>
      <c r="AE13" s="39" t="s">
        <v>4699</v>
      </c>
      <c r="AF13" s="39" t="s">
        <v>4699</v>
      </c>
      <c r="AG13" s="66" t="s">
        <v>4699</v>
      </c>
      <c r="AH13" s="66" t="s">
        <v>4699</v>
      </c>
      <c r="AI13" s="66" t="s">
        <v>4699</v>
      </c>
      <c r="AJ13" s="39" t="s">
        <v>4701</v>
      </c>
      <c r="AK13" s="77" t="s">
        <v>4701</v>
      </c>
      <c r="AL13" s="77" t="s">
        <v>4699</v>
      </c>
      <c r="AM13" s="77">
        <v>1</v>
      </c>
      <c r="AN13" s="77" t="s">
        <v>4699</v>
      </c>
      <c r="AO13" s="77" t="s">
        <v>4699</v>
      </c>
      <c r="AP13" s="77" t="s">
        <v>4699</v>
      </c>
    </row>
    <row r="14" spans="1:45" s="104" customFormat="1">
      <c r="A14" s="354" t="s">
        <v>2535</v>
      </c>
      <c r="B14" s="347" t="s">
        <v>2537</v>
      </c>
      <c r="C14" s="347" t="s">
        <v>2536</v>
      </c>
      <c r="D14" s="336" t="s">
        <v>3856</v>
      </c>
      <c r="E14" s="302">
        <v>7.0216499999999993</v>
      </c>
      <c r="F14" s="302">
        <v>5.3166328909099994</v>
      </c>
      <c r="G14" s="355" t="s">
        <v>63</v>
      </c>
      <c r="H14" s="314" t="s">
        <v>94</v>
      </c>
      <c r="I14" s="311">
        <v>2018</v>
      </c>
      <c r="J14" s="105" t="s">
        <v>2499</v>
      </c>
      <c r="K14" s="483" t="s">
        <v>4708</v>
      </c>
      <c r="L14" s="66" t="s">
        <v>4701</v>
      </c>
      <c r="M14" s="76" t="s">
        <v>4700</v>
      </c>
      <c r="N14" s="77" t="s">
        <v>4701</v>
      </c>
      <c r="O14" s="39" t="s">
        <v>4701</v>
      </c>
      <c r="P14" s="77" t="s">
        <v>4701</v>
      </c>
      <c r="Q14" s="77" t="s">
        <v>4699</v>
      </c>
      <c r="R14" s="39" t="s">
        <v>4701</v>
      </c>
      <c r="S14" s="77" t="s">
        <v>4699</v>
      </c>
      <c r="T14" s="77" t="s">
        <v>4700</v>
      </c>
      <c r="U14" s="66" t="s">
        <v>4700</v>
      </c>
      <c r="V14" s="77" t="s">
        <v>4700</v>
      </c>
      <c r="W14" s="77" t="s">
        <v>4700</v>
      </c>
      <c r="X14" s="66" t="s">
        <v>4701</v>
      </c>
      <c r="Y14" s="77" t="s">
        <v>4701</v>
      </c>
      <c r="Z14" s="77" t="s">
        <v>4699</v>
      </c>
      <c r="AA14" s="39" t="s">
        <v>4701</v>
      </c>
      <c r="AB14" s="39" t="s">
        <v>4701</v>
      </c>
      <c r="AC14" s="39" t="s">
        <v>4701</v>
      </c>
      <c r="AD14" s="39" t="s">
        <v>4699</v>
      </c>
      <c r="AE14" s="39" t="s">
        <v>4699</v>
      </c>
      <c r="AF14" s="39" t="s">
        <v>4699</v>
      </c>
      <c r="AG14" s="66" t="s">
        <v>4699</v>
      </c>
      <c r="AH14" s="66" t="s">
        <v>4699</v>
      </c>
      <c r="AI14" s="66" t="s">
        <v>4699</v>
      </c>
      <c r="AJ14" s="39" t="s">
        <v>4701</v>
      </c>
      <c r="AK14" s="77" t="s">
        <v>4701</v>
      </c>
      <c r="AL14" s="77" t="s">
        <v>4699</v>
      </c>
      <c r="AM14" s="77">
        <v>1</v>
      </c>
      <c r="AN14" s="77" t="s">
        <v>4699</v>
      </c>
      <c r="AO14" s="77" t="s">
        <v>4699</v>
      </c>
      <c r="AP14" s="77" t="s">
        <v>4699</v>
      </c>
    </row>
    <row r="15" spans="1:45" s="104" customFormat="1">
      <c r="A15" s="354" t="s">
        <v>2538</v>
      </c>
      <c r="B15" s="347" t="s">
        <v>2540</v>
      </c>
      <c r="C15" s="347" t="s">
        <v>2539</v>
      </c>
      <c r="D15" s="302" t="s">
        <v>2706</v>
      </c>
      <c r="E15" s="298">
        <v>4.3099300000000005</v>
      </c>
      <c r="F15" s="298">
        <v>5.7617305250400008</v>
      </c>
      <c r="G15" s="355" t="s">
        <v>63</v>
      </c>
      <c r="H15" s="355" t="s">
        <v>94</v>
      </c>
      <c r="I15" s="311">
        <v>2020</v>
      </c>
      <c r="J15" s="105" t="s">
        <v>2509</v>
      </c>
      <c r="K15" s="483" t="s">
        <v>4706</v>
      </c>
      <c r="L15" s="66" t="s">
        <v>4701</v>
      </c>
      <c r="M15" s="76" t="s">
        <v>4700</v>
      </c>
      <c r="N15" s="77" t="s">
        <v>4701</v>
      </c>
      <c r="O15" s="39" t="s">
        <v>4701</v>
      </c>
      <c r="P15" s="77" t="s">
        <v>4701</v>
      </c>
      <c r="Q15" s="77" t="s">
        <v>4699</v>
      </c>
      <c r="R15" s="39" t="s">
        <v>4699</v>
      </c>
      <c r="S15" s="39" t="s">
        <v>4699</v>
      </c>
      <c r="T15" s="39" t="s">
        <v>4699</v>
      </c>
      <c r="U15" s="66" t="s">
        <v>4700</v>
      </c>
      <c r="V15" s="77" t="s">
        <v>4700</v>
      </c>
      <c r="W15" s="77" t="s">
        <v>4700</v>
      </c>
      <c r="X15" s="66" t="s">
        <v>4699</v>
      </c>
      <c r="Y15" s="66" t="s">
        <v>4699</v>
      </c>
      <c r="Z15" s="66" t="s">
        <v>4699</v>
      </c>
      <c r="AA15" s="39" t="s">
        <v>4701</v>
      </c>
      <c r="AB15" s="77" t="s">
        <v>4699</v>
      </c>
      <c r="AC15" s="77" t="s">
        <v>4701</v>
      </c>
      <c r="AD15" s="39" t="s">
        <v>4701</v>
      </c>
      <c r="AE15" s="77" t="s">
        <v>4701</v>
      </c>
      <c r="AF15" s="77" t="s">
        <v>4699</v>
      </c>
      <c r="AG15" s="66" t="s">
        <v>4699</v>
      </c>
      <c r="AH15" s="66" t="s">
        <v>4699</v>
      </c>
      <c r="AI15" s="66" t="s">
        <v>4699</v>
      </c>
      <c r="AJ15" s="39" t="s">
        <v>4701</v>
      </c>
      <c r="AK15" s="77" t="s">
        <v>4701</v>
      </c>
      <c r="AL15" s="77" t="s">
        <v>4699</v>
      </c>
      <c r="AM15" s="77">
        <v>1</v>
      </c>
      <c r="AN15" s="77" t="s">
        <v>4699</v>
      </c>
      <c r="AO15" s="77" t="s">
        <v>4699</v>
      </c>
      <c r="AP15" s="77" t="s">
        <v>4699</v>
      </c>
    </row>
    <row r="16" spans="1:45" s="104" customFormat="1">
      <c r="A16" s="354" t="s">
        <v>2541</v>
      </c>
      <c r="B16" s="347" t="s">
        <v>2543</v>
      </c>
      <c r="C16" s="347" t="s">
        <v>2542</v>
      </c>
      <c r="D16" s="310" t="s">
        <v>3856</v>
      </c>
      <c r="E16" s="298">
        <v>3.8397100000000002</v>
      </c>
      <c r="F16" s="298">
        <v>3.9893494016000006</v>
      </c>
      <c r="G16" s="355" t="s">
        <v>63</v>
      </c>
      <c r="H16" s="314" t="s">
        <v>94</v>
      </c>
      <c r="I16" s="311">
        <v>2020</v>
      </c>
      <c r="J16" s="105" t="s">
        <v>2509</v>
      </c>
      <c r="K16" s="483" t="s">
        <v>4706</v>
      </c>
      <c r="L16" s="66" t="s">
        <v>4701</v>
      </c>
      <c r="M16" s="66" t="s">
        <v>4701</v>
      </c>
      <c r="N16" s="77" t="s">
        <v>4699</v>
      </c>
      <c r="O16" s="39" t="s">
        <v>4701</v>
      </c>
      <c r="P16" s="77" t="s">
        <v>4700</v>
      </c>
      <c r="Q16" s="77" t="s">
        <v>4699</v>
      </c>
      <c r="R16" s="39" t="s">
        <v>4701</v>
      </c>
      <c r="S16" s="77" t="s">
        <v>4699</v>
      </c>
      <c r="T16" s="77" t="s">
        <v>4701</v>
      </c>
      <c r="U16" s="66" t="s">
        <v>4700</v>
      </c>
      <c r="V16" s="77" t="s">
        <v>4700</v>
      </c>
      <c r="W16" s="77" t="s">
        <v>4700</v>
      </c>
      <c r="X16" s="66" t="s">
        <v>4701</v>
      </c>
      <c r="Y16" s="77" t="s">
        <v>4701</v>
      </c>
      <c r="Z16" s="77" t="s">
        <v>4701</v>
      </c>
      <c r="AA16" s="39" t="s">
        <v>4701</v>
      </c>
      <c r="AB16" s="39" t="s">
        <v>4701</v>
      </c>
      <c r="AC16" s="77" t="s">
        <v>4699</v>
      </c>
      <c r="AD16" s="39" t="s">
        <v>4701</v>
      </c>
      <c r="AE16" s="77" t="s">
        <v>4701</v>
      </c>
      <c r="AF16" s="77" t="s">
        <v>4699</v>
      </c>
      <c r="AG16" s="66" t="s">
        <v>4699</v>
      </c>
      <c r="AH16" s="66" t="s">
        <v>4699</v>
      </c>
      <c r="AI16" s="66" t="s">
        <v>4699</v>
      </c>
      <c r="AJ16" s="39" t="s">
        <v>4701</v>
      </c>
      <c r="AK16" s="39" t="s">
        <v>4701</v>
      </c>
      <c r="AL16" s="77" t="s">
        <v>4699</v>
      </c>
      <c r="AM16" s="77">
        <v>1</v>
      </c>
      <c r="AN16" s="77" t="s">
        <v>4699</v>
      </c>
      <c r="AO16" s="77" t="s">
        <v>4699</v>
      </c>
      <c r="AP16" s="77" t="s">
        <v>4699</v>
      </c>
    </row>
    <row r="17" spans="1:42" s="104" customFormat="1">
      <c r="A17" s="354" t="s">
        <v>2544</v>
      </c>
      <c r="B17" s="347" t="s">
        <v>2546</v>
      </c>
      <c r="C17" s="347" t="s">
        <v>2545</v>
      </c>
      <c r="D17" s="310" t="s">
        <v>2708</v>
      </c>
      <c r="E17" s="298">
        <v>3.1424699999999999</v>
      </c>
      <c r="F17" s="298">
        <v>3.0371882687450102</v>
      </c>
      <c r="G17" s="355" t="s">
        <v>67</v>
      </c>
      <c r="H17" s="314" t="s">
        <v>92</v>
      </c>
      <c r="I17" s="311">
        <v>2018</v>
      </c>
      <c r="J17" s="105" t="s">
        <v>2705</v>
      </c>
      <c r="K17" s="483" t="s">
        <v>4706</v>
      </c>
      <c r="L17" s="66" t="s">
        <v>4699</v>
      </c>
      <c r="M17" s="66" t="s">
        <v>4699</v>
      </c>
      <c r="N17" s="66" t="s">
        <v>4699</v>
      </c>
      <c r="O17" s="77" t="s">
        <v>4699</v>
      </c>
      <c r="P17" s="77" t="s">
        <v>4699</v>
      </c>
      <c r="Q17" s="77" t="s">
        <v>4699</v>
      </c>
      <c r="R17" s="77" t="s">
        <v>4699</v>
      </c>
      <c r="S17" s="77" t="s">
        <v>4699</v>
      </c>
      <c r="T17" s="77" t="s">
        <v>4699</v>
      </c>
      <c r="U17" s="66" t="s">
        <v>4699</v>
      </c>
      <c r="V17" s="77" t="s">
        <v>4699</v>
      </c>
      <c r="W17" s="77" t="s">
        <v>4699</v>
      </c>
      <c r="X17" s="66" t="s">
        <v>4699</v>
      </c>
      <c r="Y17" s="66" t="s">
        <v>4699</v>
      </c>
      <c r="Z17" s="66" t="s">
        <v>4699</v>
      </c>
      <c r="AA17" s="39" t="s">
        <v>4699</v>
      </c>
      <c r="AB17" s="39" t="s">
        <v>4699</v>
      </c>
      <c r="AC17" s="39" t="s">
        <v>4699</v>
      </c>
      <c r="AD17" s="39" t="s">
        <v>4699</v>
      </c>
      <c r="AE17" s="39" t="s">
        <v>4699</v>
      </c>
      <c r="AF17" s="39" t="s">
        <v>4699</v>
      </c>
      <c r="AG17" s="66" t="s">
        <v>4699</v>
      </c>
      <c r="AH17" s="66" t="s">
        <v>4699</v>
      </c>
      <c r="AI17" s="66" t="s">
        <v>4699</v>
      </c>
      <c r="AJ17" s="39" t="s">
        <v>4699</v>
      </c>
      <c r="AK17" s="39" t="s">
        <v>4699</v>
      </c>
      <c r="AL17" s="39" t="s">
        <v>4699</v>
      </c>
      <c r="AM17" s="77">
        <v>1</v>
      </c>
      <c r="AN17" s="77" t="s">
        <v>4699</v>
      </c>
      <c r="AO17" s="77" t="s">
        <v>4699</v>
      </c>
      <c r="AP17" s="77" t="s">
        <v>4699</v>
      </c>
    </row>
    <row r="18" spans="1:42" s="104" customFormat="1">
      <c r="A18" s="354" t="s">
        <v>2547</v>
      </c>
      <c r="B18" s="347" t="s">
        <v>2549</v>
      </c>
      <c r="C18" s="347" t="s">
        <v>2548</v>
      </c>
      <c r="D18" s="310" t="s">
        <v>3856</v>
      </c>
      <c r="E18" s="298">
        <v>47.802289999999999</v>
      </c>
      <c r="F18" s="298">
        <v>58.339450063440005</v>
      </c>
      <c r="G18" s="355" t="s">
        <v>65</v>
      </c>
      <c r="H18" s="314" t="s">
        <v>92</v>
      </c>
      <c r="I18" s="315">
        <v>2016</v>
      </c>
      <c r="J18" s="105" t="s">
        <v>2499</v>
      </c>
      <c r="K18" s="483" t="s">
        <v>4709</v>
      </c>
      <c r="L18" s="66" t="s">
        <v>4701</v>
      </c>
      <c r="M18" s="76" t="s">
        <v>4700</v>
      </c>
      <c r="N18" s="77" t="s">
        <v>4701</v>
      </c>
      <c r="O18" s="39" t="s">
        <v>4701</v>
      </c>
      <c r="P18" s="77" t="s">
        <v>4700</v>
      </c>
      <c r="Q18" s="77" t="s">
        <v>4701</v>
      </c>
      <c r="R18" s="39" t="s">
        <v>4701</v>
      </c>
      <c r="S18" s="77" t="s">
        <v>4700</v>
      </c>
      <c r="T18" s="77" t="s">
        <v>4701</v>
      </c>
      <c r="U18" s="66" t="s">
        <v>4701</v>
      </c>
      <c r="V18" s="66" t="s">
        <v>4701</v>
      </c>
      <c r="W18" s="66" t="s">
        <v>4701</v>
      </c>
      <c r="X18" s="66" t="s">
        <v>4701</v>
      </c>
      <c r="Y18" s="77" t="s">
        <v>4700</v>
      </c>
      <c r="Z18" s="77" t="s">
        <v>4699</v>
      </c>
      <c r="AA18" s="39" t="s">
        <v>4701</v>
      </c>
      <c r="AB18" s="39" t="s">
        <v>4701</v>
      </c>
      <c r="AC18" s="39" t="s">
        <v>4701</v>
      </c>
      <c r="AD18" s="39" t="s">
        <v>4699</v>
      </c>
      <c r="AE18" s="77" t="s">
        <v>4699</v>
      </c>
      <c r="AF18" s="77" t="s">
        <v>4699</v>
      </c>
      <c r="AG18" s="66" t="s">
        <v>4701</v>
      </c>
      <c r="AH18" s="77" t="s">
        <v>4699</v>
      </c>
      <c r="AI18" s="77" t="s">
        <v>4701</v>
      </c>
      <c r="AJ18" s="39" t="s">
        <v>4700</v>
      </c>
      <c r="AK18" s="39" t="s">
        <v>4700</v>
      </c>
      <c r="AL18" s="39" t="s">
        <v>4700</v>
      </c>
      <c r="AM18" s="77">
        <v>1</v>
      </c>
      <c r="AN18" s="77" t="s">
        <v>4701</v>
      </c>
      <c r="AO18" s="77" t="s">
        <v>4700</v>
      </c>
      <c r="AP18" s="425" t="s">
        <v>4700</v>
      </c>
    </row>
    <row r="19" spans="1:42" s="70" customFormat="1">
      <c r="A19" s="317" t="s">
        <v>2550</v>
      </c>
      <c r="B19" s="347" t="s">
        <v>2552</v>
      </c>
      <c r="C19" s="347" t="s">
        <v>2551</v>
      </c>
      <c r="D19" s="302" t="s">
        <v>2706</v>
      </c>
      <c r="E19" s="298">
        <v>4.1995100000000001</v>
      </c>
      <c r="F19" s="298">
        <v>4.4159651813899998</v>
      </c>
      <c r="G19" s="314" t="s">
        <v>67</v>
      </c>
      <c r="H19" s="314" t="s">
        <v>92</v>
      </c>
      <c r="I19" s="311">
        <v>2020</v>
      </c>
      <c r="J19" s="105" t="s">
        <v>2509</v>
      </c>
      <c r="K19" s="483" t="s">
        <v>4706</v>
      </c>
      <c r="L19" s="66" t="s">
        <v>4699</v>
      </c>
      <c r="M19" s="66" t="s">
        <v>4699</v>
      </c>
      <c r="N19" s="66" t="s">
        <v>4699</v>
      </c>
      <c r="O19" s="66" t="s">
        <v>4699</v>
      </c>
      <c r="P19" s="66" t="s">
        <v>4699</v>
      </c>
      <c r="Q19" s="66" t="s">
        <v>4699</v>
      </c>
      <c r="R19" s="66" t="s">
        <v>4699</v>
      </c>
      <c r="S19" s="66" t="s">
        <v>4699</v>
      </c>
      <c r="T19" s="66" t="s">
        <v>4699</v>
      </c>
      <c r="U19" s="66" t="s">
        <v>4699</v>
      </c>
      <c r="V19" s="66" t="s">
        <v>4699</v>
      </c>
      <c r="W19" s="66" t="s">
        <v>4699</v>
      </c>
      <c r="X19" s="66" t="s">
        <v>4699</v>
      </c>
      <c r="Y19" s="66" t="s">
        <v>4699</v>
      </c>
      <c r="Z19" s="66" t="s">
        <v>4699</v>
      </c>
      <c r="AA19" s="66" t="s">
        <v>4699</v>
      </c>
      <c r="AB19" s="66" t="s">
        <v>4699</v>
      </c>
      <c r="AC19" s="66" t="s">
        <v>4699</v>
      </c>
      <c r="AD19" s="66" t="s">
        <v>4699</v>
      </c>
      <c r="AE19" s="66" t="s">
        <v>4699</v>
      </c>
      <c r="AF19" s="66" t="s">
        <v>4699</v>
      </c>
      <c r="AG19" s="66" t="s">
        <v>4699</v>
      </c>
      <c r="AH19" s="66" t="s">
        <v>4699</v>
      </c>
      <c r="AI19" s="66" t="s">
        <v>4699</v>
      </c>
      <c r="AJ19" s="66" t="s">
        <v>4699</v>
      </c>
      <c r="AK19" s="66" t="s">
        <v>4699</v>
      </c>
      <c r="AL19" s="66" t="s">
        <v>4699</v>
      </c>
      <c r="AM19" s="77">
        <v>1</v>
      </c>
      <c r="AN19" s="77" t="s">
        <v>4699</v>
      </c>
      <c r="AO19" s="77" t="s">
        <v>4699</v>
      </c>
      <c r="AP19" s="77" t="s">
        <v>4699</v>
      </c>
    </row>
    <row r="20" spans="1:42" s="42" customFormat="1">
      <c r="A20" s="354" t="s">
        <v>2553</v>
      </c>
      <c r="B20" s="347" t="s">
        <v>2555</v>
      </c>
      <c r="C20" s="347" t="s">
        <v>2554</v>
      </c>
      <c r="D20" s="310" t="s">
        <v>3856</v>
      </c>
      <c r="E20" s="298">
        <v>6.71922</v>
      </c>
      <c r="F20" s="298">
        <v>3.1082557926000001</v>
      </c>
      <c r="G20" s="355" t="s">
        <v>63</v>
      </c>
      <c r="H20" s="314" t="s">
        <v>94</v>
      </c>
      <c r="I20" s="311">
        <v>2018</v>
      </c>
      <c r="J20" s="105" t="s">
        <v>2499</v>
      </c>
      <c r="K20" s="483" t="s">
        <v>4707</v>
      </c>
      <c r="L20" s="66" t="s">
        <v>4701</v>
      </c>
      <c r="M20" s="66" t="s">
        <v>4701</v>
      </c>
      <c r="N20" s="66" t="s">
        <v>4701</v>
      </c>
      <c r="O20" s="39" t="s">
        <v>4701</v>
      </c>
      <c r="P20" s="77" t="s">
        <v>4701</v>
      </c>
      <c r="Q20" s="77" t="s">
        <v>4699</v>
      </c>
      <c r="R20" s="77" t="s">
        <v>4699</v>
      </c>
      <c r="S20" s="77" t="s">
        <v>4699</v>
      </c>
      <c r="T20" s="77" t="s">
        <v>4699</v>
      </c>
      <c r="U20" s="66" t="s">
        <v>4701</v>
      </c>
      <c r="V20" s="77" t="s">
        <v>4701</v>
      </c>
      <c r="W20" s="77" t="s">
        <v>4699</v>
      </c>
      <c r="X20" s="66" t="s">
        <v>4699</v>
      </c>
      <c r="Y20" s="66" t="s">
        <v>4699</v>
      </c>
      <c r="Z20" s="66" t="s">
        <v>4699</v>
      </c>
      <c r="AA20" s="39" t="s">
        <v>4699</v>
      </c>
      <c r="AB20" s="39" t="s">
        <v>4699</v>
      </c>
      <c r="AC20" s="39" t="s">
        <v>4699</v>
      </c>
      <c r="AD20" s="39" t="s">
        <v>4699</v>
      </c>
      <c r="AE20" s="39" t="s">
        <v>4699</v>
      </c>
      <c r="AF20" s="39" t="s">
        <v>4699</v>
      </c>
      <c r="AG20" s="66" t="s">
        <v>4699</v>
      </c>
      <c r="AH20" s="66" t="s">
        <v>4699</v>
      </c>
      <c r="AI20" s="66" t="s">
        <v>4699</v>
      </c>
      <c r="AJ20" s="39" t="s">
        <v>4699</v>
      </c>
      <c r="AK20" s="39" t="s">
        <v>4699</v>
      </c>
      <c r="AL20" s="39" t="s">
        <v>4699</v>
      </c>
      <c r="AM20" s="77">
        <v>2</v>
      </c>
      <c r="AN20" s="77" t="s">
        <v>4699</v>
      </c>
      <c r="AO20" s="77" t="s">
        <v>4699</v>
      </c>
      <c r="AP20" s="77" t="s">
        <v>4699</v>
      </c>
    </row>
    <row r="21" spans="1:42" s="104" customFormat="1">
      <c r="A21" s="354" t="s">
        <v>2556</v>
      </c>
      <c r="B21" s="347" t="s">
        <v>2558</v>
      </c>
      <c r="C21" s="347" t="s">
        <v>2557</v>
      </c>
      <c r="D21" s="336" t="s">
        <v>3856</v>
      </c>
      <c r="E21" s="302">
        <v>9.6884300000000003</v>
      </c>
      <c r="F21" s="302">
        <v>4.7132001835199988</v>
      </c>
      <c r="G21" s="355" t="s">
        <v>63</v>
      </c>
      <c r="H21" s="314" t="s">
        <v>94</v>
      </c>
      <c r="I21" s="315">
        <v>2016</v>
      </c>
      <c r="J21" s="105" t="s">
        <v>2499</v>
      </c>
      <c r="K21" s="483" t="s">
        <v>4709</v>
      </c>
      <c r="L21" s="66" t="s">
        <v>4701</v>
      </c>
      <c r="M21" s="76" t="s">
        <v>4700</v>
      </c>
      <c r="N21" s="77" t="s">
        <v>4701</v>
      </c>
      <c r="O21" s="39" t="s">
        <v>4701</v>
      </c>
      <c r="P21" s="77" t="s">
        <v>4700</v>
      </c>
      <c r="Q21" s="77" t="s">
        <v>4701</v>
      </c>
      <c r="R21" s="39" t="s">
        <v>4701</v>
      </c>
      <c r="S21" s="77" t="s">
        <v>4699</v>
      </c>
      <c r="T21" s="77" t="s">
        <v>4701</v>
      </c>
      <c r="U21" s="66" t="s">
        <v>4701</v>
      </c>
      <c r="V21" s="77" t="s">
        <v>4700</v>
      </c>
      <c r="W21" s="77" t="s">
        <v>4701</v>
      </c>
      <c r="X21" s="66" t="s">
        <v>4700</v>
      </c>
      <c r="Y21" s="66" t="s">
        <v>4700</v>
      </c>
      <c r="Z21" s="66" t="s">
        <v>4700</v>
      </c>
      <c r="AA21" s="39" t="s">
        <v>4701</v>
      </c>
      <c r="AB21" s="77" t="s">
        <v>4701</v>
      </c>
      <c r="AC21" s="77" t="s">
        <v>4699</v>
      </c>
      <c r="AD21" s="39" t="s">
        <v>4701</v>
      </c>
      <c r="AE21" s="77" t="s">
        <v>4700</v>
      </c>
      <c r="AF21" s="77" t="s">
        <v>4701</v>
      </c>
      <c r="AG21" s="66" t="s">
        <v>4701</v>
      </c>
      <c r="AH21" s="77" t="s">
        <v>4700</v>
      </c>
      <c r="AI21" s="77" t="s">
        <v>4701</v>
      </c>
      <c r="AJ21" s="39" t="s">
        <v>4701</v>
      </c>
      <c r="AK21" s="77" t="s">
        <v>4701</v>
      </c>
      <c r="AL21" s="77" t="s">
        <v>4700</v>
      </c>
      <c r="AM21" s="77">
        <v>1</v>
      </c>
      <c r="AN21" s="77" t="s">
        <v>4701</v>
      </c>
      <c r="AO21" s="77" t="s">
        <v>4700</v>
      </c>
      <c r="AP21" s="425" t="s">
        <v>4699</v>
      </c>
    </row>
    <row r="22" spans="1:42" s="70" customFormat="1">
      <c r="A22" s="317" t="s">
        <v>2559</v>
      </c>
      <c r="B22" s="347" t="s">
        <v>2561</v>
      </c>
      <c r="C22" s="347" t="s">
        <v>2560</v>
      </c>
      <c r="D22" s="336" t="s">
        <v>3856</v>
      </c>
      <c r="E22" s="298">
        <v>7.3873899999999999</v>
      </c>
      <c r="F22" s="298">
        <v>3.3151284726157395</v>
      </c>
      <c r="G22" s="314" t="s">
        <v>2528</v>
      </c>
      <c r="H22" s="314" t="s">
        <v>94</v>
      </c>
      <c r="I22" s="315">
        <v>2016</v>
      </c>
      <c r="J22" s="105" t="s">
        <v>2499</v>
      </c>
      <c r="K22" s="483" t="s">
        <v>4708</v>
      </c>
      <c r="L22" s="66" t="s">
        <v>4701</v>
      </c>
      <c r="M22" s="76" t="s">
        <v>4700</v>
      </c>
      <c r="N22" s="77" t="s">
        <v>4701</v>
      </c>
      <c r="O22" s="39" t="s">
        <v>4700</v>
      </c>
      <c r="P22" s="77" t="s">
        <v>4700</v>
      </c>
      <c r="Q22" s="77" t="s">
        <v>4700</v>
      </c>
      <c r="R22" s="39" t="s">
        <v>4701</v>
      </c>
      <c r="S22" s="77" t="s">
        <v>4699</v>
      </c>
      <c r="T22" s="77" t="s">
        <v>4701</v>
      </c>
      <c r="U22" s="66" t="s">
        <v>4699</v>
      </c>
      <c r="V22" s="66" t="s">
        <v>4699</v>
      </c>
      <c r="W22" s="66" t="s">
        <v>4699</v>
      </c>
      <c r="X22" s="66" t="s">
        <v>4701</v>
      </c>
      <c r="Y22" s="77" t="s">
        <v>4700</v>
      </c>
      <c r="Z22" s="77" t="s">
        <v>4699</v>
      </c>
      <c r="AA22" s="39" t="s">
        <v>4701</v>
      </c>
      <c r="AB22" s="39" t="s">
        <v>4701</v>
      </c>
      <c r="AC22" s="39" t="s">
        <v>4701</v>
      </c>
      <c r="AD22" s="39" t="s">
        <v>4701</v>
      </c>
      <c r="AE22" s="77" t="s">
        <v>4700</v>
      </c>
      <c r="AF22" s="77" t="s">
        <v>4701</v>
      </c>
      <c r="AG22" s="66" t="s">
        <v>4701</v>
      </c>
      <c r="AH22" s="77" t="s">
        <v>4700</v>
      </c>
      <c r="AI22" s="77" t="s">
        <v>4699</v>
      </c>
      <c r="AJ22" s="39" t="s">
        <v>4701</v>
      </c>
      <c r="AK22" s="77" t="s">
        <v>4700</v>
      </c>
      <c r="AL22" s="77" t="s">
        <v>4699</v>
      </c>
      <c r="AM22" s="77">
        <v>1</v>
      </c>
      <c r="AN22" s="77" t="s">
        <v>4699</v>
      </c>
      <c r="AO22" s="77" t="s">
        <v>4699</v>
      </c>
      <c r="AP22" s="77" t="s">
        <v>4699</v>
      </c>
    </row>
    <row r="23" spans="1:42" s="70" customFormat="1">
      <c r="A23" s="317" t="s">
        <v>2562</v>
      </c>
      <c r="B23" s="347" t="s">
        <v>2564</v>
      </c>
      <c r="C23" s="347" t="s">
        <v>2563</v>
      </c>
      <c r="D23" s="336" t="s">
        <v>3856</v>
      </c>
      <c r="E23" s="302">
        <v>6.7188699999999999</v>
      </c>
      <c r="F23" s="302">
        <v>4.8620532806999996</v>
      </c>
      <c r="G23" s="314" t="s">
        <v>63</v>
      </c>
      <c r="H23" s="314" t="s">
        <v>94</v>
      </c>
      <c r="I23" s="315">
        <v>2016</v>
      </c>
      <c r="J23" s="36" t="s">
        <v>2499</v>
      </c>
      <c r="K23" s="483" t="s">
        <v>4708</v>
      </c>
      <c r="L23" s="66" t="s">
        <v>4701</v>
      </c>
      <c r="M23" s="76" t="s">
        <v>4700</v>
      </c>
      <c r="N23" s="77" t="s">
        <v>4701</v>
      </c>
      <c r="O23" s="39" t="s">
        <v>4701</v>
      </c>
      <c r="P23" s="77" t="s">
        <v>4700</v>
      </c>
      <c r="Q23" s="77" t="s">
        <v>4701</v>
      </c>
      <c r="R23" s="39" t="s">
        <v>4701</v>
      </c>
      <c r="S23" s="77" t="s">
        <v>4699</v>
      </c>
      <c r="T23" s="77" t="s">
        <v>4701</v>
      </c>
      <c r="U23" s="66" t="s">
        <v>4701</v>
      </c>
      <c r="V23" s="77" t="s">
        <v>4701</v>
      </c>
      <c r="W23" s="77" t="s">
        <v>4701</v>
      </c>
      <c r="X23" s="66" t="s">
        <v>4701</v>
      </c>
      <c r="Y23" s="77" t="s">
        <v>4701</v>
      </c>
      <c r="Z23" s="77" t="s">
        <v>4699</v>
      </c>
      <c r="AA23" s="39" t="s">
        <v>4701</v>
      </c>
      <c r="AB23" s="39" t="s">
        <v>4701</v>
      </c>
      <c r="AC23" s="39" t="s">
        <v>4701</v>
      </c>
      <c r="AD23" s="39" t="s">
        <v>4701</v>
      </c>
      <c r="AE23" s="77" t="s">
        <v>4701</v>
      </c>
      <c r="AF23" s="77" t="s">
        <v>4699</v>
      </c>
      <c r="AG23" s="66" t="s">
        <v>4701</v>
      </c>
      <c r="AH23" s="77" t="s">
        <v>4700</v>
      </c>
      <c r="AI23" s="77" t="s">
        <v>4699</v>
      </c>
      <c r="AJ23" s="39" t="s">
        <v>4701</v>
      </c>
      <c r="AK23" s="77" t="s">
        <v>4700</v>
      </c>
      <c r="AL23" s="77" t="s">
        <v>4699</v>
      </c>
      <c r="AM23" s="77">
        <v>1</v>
      </c>
      <c r="AN23" s="77" t="s">
        <v>4701</v>
      </c>
      <c r="AO23" s="77" t="s">
        <v>4699</v>
      </c>
      <c r="AP23" s="425" t="s">
        <v>4701</v>
      </c>
    </row>
    <row r="24" spans="1:42" s="70" customFormat="1">
      <c r="A24" s="317" t="s">
        <v>2565</v>
      </c>
      <c r="B24" s="347" t="s">
        <v>2567</v>
      </c>
      <c r="C24" s="347" t="s">
        <v>2566</v>
      </c>
      <c r="D24" s="336" t="s">
        <v>3856</v>
      </c>
      <c r="E24" s="298">
        <v>6.6186699999999998</v>
      </c>
      <c r="F24" s="298">
        <v>3.8386613868832251</v>
      </c>
      <c r="G24" s="314" t="s">
        <v>64</v>
      </c>
      <c r="H24" s="314" t="s">
        <v>92</v>
      </c>
      <c r="I24" s="311">
        <v>2020</v>
      </c>
      <c r="J24" s="105" t="s">
        <v>2509</v>
      </c>
      <c r="K24" s="483" t="s">
        <v>4706</v>
      </c>
      <c r="L24" s="66" t="s">
        <v>4699</v>
      </c>
      <c r="M24" s="66" t="s">
        <v>4699</v>
      </c>
      <c r="N24" s="66" t="s">
        <v>4699</v>
      </c>
      <c r="O24" s="66" t="s">
        <v>4699</v>
      </c>
      <c r="P24" s="66" t="s">
        <v>4699</v>
      </c>
      <c r="Q24" s="66" t="s">
        <v>4699</v>
      </c>
      <c r="R24" s="66" t="s">
        <v>4699</v>
      </c>
      <c r="S24" s="66" t="s">
        <v>4699</v>
      </c>
      <c r="T24" s="66" t="s">
        <v>4699</v>
      </c>
      <c r="U24" s="66" t="s">
        <v>4699</v>
      </c>
      <c r="V24" s="66" t="s">
        <v>4699</v>
      </c>
      <c r="W24" s="66" t="s">
        <v>4699</v>
      </c>
      <c r="X24" s="66" t="s">
        <v>4699</v>
      </c>
      <c r="Y24" s="66" t="s">
        <v>4699</v>
      </c>
      <c r="Z24" s="66" t="s">
        <v>4699</v>
      </c>
      <c r="AA24" s="66" t="s">
        <v>4699</v>
      </c>
      <c r="AB24" s="66" t="s">
        <v>4699</v>
      </c>
      <c r="AC24" s="66" t="s">
        <v>4699</v>
      </c>
      <c r="AD24" s="66" t="s">
        <v>4699</v>
      </c>
      <c r="AE24" s="66" t="s">
        <v>4699</v>
      </c>
      <c r="AF24" s="66" t="s">
        <v>4699</v>
      </c>
      <c r="AG24" s="66" t="s">
        <v>4699</v>
      </c>
      <c r="AH24" s="66" t="s">
        <v>4699</v>
      </c>
      <c r="AI24" s="66" t="s">
        <v>4699</v>
      </c>
      <c r="AJ24" s="66" t="s">
        <v>4699</v>
      </c>
      <c r="AK24" s="66" t="s">
        <v>4699</v>
      </c>
      <c r="AL24" s="66" t="s">
        <v>4699</v>
      </c>
      <c r="AM24" s="77">
        <v>3</v>
      </c>
      <c r="AN24" s="77" t="s">
        <v>4699</v>
      </c>
      <c r="AO24" s="77" t="s">
        <v>4699</v>
      </c>
      <c r="AP24" s="77" t="s">
        <v>4699</v>
      </c>
    </row>
    <row r="25" spans="1:42" s="70" customFormat="1">
      <c r="A25" s="317" t="s">
        <v>2568</v>
      </c>
      <c r="B25" s="347" t="s">
        <v>2570</v>
      </c>
      <c r="C25" s="347" t="s">
        <v>2569</v>
      </c>
      <c r="D25" s="336" t="s">
        <v>3856</v>
      </c>
      <c r="E25" s="302">
        <v>28.006419999999999</v>
      </c>
      <c r="F25" s="302">
        <v>25.398513693681103</v>
      </c>
      <c r="G25" s="314" t="s">
        <v>66</v>
      </c>
      <c r="H25" s="314" t="s">
        <v>93</v>
      </c>
      <c r="I25" s="315">
        <v>2016</v>
      </c>
      <c r="J25" s="105" t="s">
        <v>2499</v>
      </c>
      <c r="K25" s="483" t="s">
        <v>4709</v>
      </c>
      <c r="L25" s="66" t="s">
        <v>4701</v>
      </c>
      <c r="M25" s="76" t="s">
        <v>4700</v>
      </c>
      <c r="N25" s="77" t="s">
        <v>4699</v>
      </c>
      <c r="O25" s="39" t="s">
        <v>4701</v>
      </c>
      <c r="P25" s="77" t="s">
        <v>4700</v>
      </c>
      <c r="Q25" s="77" t="s">
        <v>4701</v>
      </c>
      <c r="R25" s="39" t="s">
        <v>4701</v>
      </c>
      <c r="S25" s="77" t="s">
        <v>4701</v>
      </c>
      <c r="T25" s="77" t="s">
        <v>4700</v>
      </c>
      <c r="U25" s="66" t="s">
        <v>4700</v>
      </c>
      <c r="V25" s="77" t="s">
        <v>4700</v>
      </c>
      <c r="W25" s="77" t="s">
        <v>4700</v>
      </c>
      <c r="X25" s="66" t="s">
        <v>4700</v>
      </c>
      <c r="Y25" s="77" t="s">
        <v>4700</v>
      </c>
      <c r="Z25" s="77" t="s">
        <v>4700</v>
      </c>
      <c r="AA25" s="39" t="s">
        <v>4701</v>
      </c>
      <c r="AB25" s="77" t="s">
        <v>4700</v>
      </c>
      <c r="AC25" s="77" t="s">
        <v>4701</v>
      </c>
      <c r="AD25" s="39" t="s">
        <v>4701</v>
      </c>
      <c r="AE25" s="77" t="s">
        <v>4700</v>
      </c>
      <c r="AF25" s="77" t="s">
        <v>4701</v>
      </c>
      <c r="AG25" s="66" t="s">
        <v>4701</v>
      </c>
      <c r="AH25" s="77" t="s">
        <v>4700</v>
      </c>
      <c r="AI25" s="77" t="s">
        <v>4701</v>
      </c>
      <c r="AJ25" s="39" t="s">
        <v>4700</v>
      </c>
      <c r="AK25" s="77" t="s">
        <v>4700</v>
      </c>
      <c r="AL25" s="77" t="s">
        <v>4700</v>
      </c>
      <c r="AM25" s="77">
        <v>1</v>
      </c>
      <c r="AN25" s="77" t="s">
        <v>4701</v>
      </c>
      <c r="AO25" s="77" t="s">
        <v>4699</v>
      </c>
      <c r="AP25" s="425" t="s">
        <v>4699</v>
      </c>
    </row>
    <row r="26" spans="1:42" s="70" customFormat="1">
      <c r="A26" s="354" t="s">
        <v>2571</v>
      </c>
      <c r="B26" s="347" t="s">
        <v>2573</v>
      </c>
      <c r="C26" s="347" t="s">
        <v>2572</v>
      </c>
      <c r="D26" s="310" t="s">
        <v>2707</v>
      </c>
      <c r="E26" s="298">
        <v>66.108969999999999</v>
      </c>
      <c r="F26" s="298">
        <v>90.746410861080008</v>
      </c>
      <c r="G26" s="355" t="s">
        <v>2574</v>
      </c>
      <c r="H26" s="314" t="s">
        <v>93</v>
      </c>
      <c r="I26" s="311">
        <v>2018</v>
      </c>
      <c r="J26" s="105" t="s">
        <v>2499</v>
      </c>
      <c r="K26" s="483" t="s">
        <v>4707</v>
      </c>
      <c r="L26" s="66" t="s">
        <v>4700</v>
      </c>
      <c r="M26" s="66" t="s">
        <v>4700</v>
      </c>
      <c r="N26" s="66" t="s">
        <v>4700</v>
      </c>
      <c r="O26" s="39" t="s">
        <v>4701</v>
      </c>
      <c r="P26" s="77" t="s">
        <v>4701</v>
      </c>
      <c r="Q26" s="77" t="s">
        <v>4699</v>
      </c>
      <c r="R26" s="77" t="s">
        <v>4699</v>
      </c>
      <c r="S26" s="77" t="s">
        <v>4699</v>
      </c>
      <c r="T26" s="77" t="s">
        <v>4699</v>
      </c>
      <c r="U26" s="66" t="s">
        <v>4699</v>
      </c>
      <c r="V26" s="66" t="s">
        <v>4699</v>
      </c>
      <c r="W26" s="66" t="s">
        <v>4699</v>
      </c>
      <c r="X26" s="66" t="s">
        <v>4701</v>
      </c>
      <c r="Y26" s="77" t="s">
        <v>4701</v>
      </c>
      <c r="Z26" s="77" t="s">
        <v>4699</v>
      </c>
      <c r="AA26" s="39" t="s">
        <v>4701</v>
      </c>
      <c r="AB26" s="77" t="s">
        <v>4699</v>
      </c>
      <c r="AC26" s="77" t="s">
        <v>4701</v>
      </c>
      <c r="AD26" s="39" t="s">
        <v>4699</v>
      </c>
      <c r="AE26" s="39" t="s">
        <v>4699</v>
      </c>
      <c r="AF26" s="39" t="s">
        <v>4699</v>
      </c>
      <c r="AG26" s="66" t="s">
        <v>4699</v>
      </c>
      <c r="AH26" s="66" t="s">
        <v>4699</v>
      </c>
      <c r="AI26" s="66" t="s">
        <v>4699</v>
      </c>
      <c r="AJ26" s="39" t="s">
        <v>4699</v>
      </c>
      <c r="AK26" s="39" t="s">
        <v>4699</v>
      </c>
      <c r="AL26" s="39" t="s">
        <v>4699</v>
      </c>
      <c r="AM26" s="77">
        <v>3</v>
      </c>
      <c r="AN26" s="77" t="s">
        <v>4699</v>
      </c>
      <c r="AO26" s="77" t="s">
        <v>4699</v>
      </c>
      <c r="AP26" s="77" t="s">
        <v>4699</v>
      </c>
    </row>
    <row r="27" spans="1:42" s="104" customFormat="1">
      <c r="A27" s="354" t="s">
        <v>2575</v>
      </c>
      <c r="B27" s="347" t="s">
        <v>2577</v>
      </c>
      <c r="C27" s="347" t="s">
        <v>2576</v>
      </c>
      <c r="D27" s="310" t="s">
        <v>2707</v>
      </c>
      <c r="E27" s="302">
        <v>5.1098400000000002</v>
      </c>
      <c r="F27" s="302">
        <v>2.0566194501856621</v>
      </c>
      <c r="G27" s="355" t="s">
        <v>68</v>
      </c>
      <c r="H27" s="314" t="s">
        <v>93</v>
      </c>
      <c r="I27" s="315">
        <v>2016</v>
      </c>
      <c r="J27" s="105" t="s">
        <v>2499</v>
      </c>
      <c r="K27" s="483" t="s">
        <v>4709</v>
      </c>
      <c r="L27" s="66" t="s">
        <v>4701</v>
      </c>
      <c r="M27" s="76" t="s">
        <v>4700</v>
      </c>
      <c r="N27" s="77" t="s">
        <v>4701</v>
      </c>
      <c r="O27" s="39" t="s">
        <v>4701</v>
      </c>
      <c r="P27" s="77" t="s">
        <v>4700</v>
      </c>
      <c r="Q27" s="77" t="s">
        <v>4699</v>
      </c>
      <c r="R27" s="39" t="s">
        <v>4701</v>
      </c>
      <c r="S27" s="39" t="s">
        <v>4701</v>
      </c>
      <c r="T27" s="39" t="s">
        <v>4701</v>
      </c>
      <c r="U27" s="66" t="s">
        <v>4701</v>
      </c>
      <c r="V27" s="77" t="s">
        <v>4700</v>
      </c>
      <c r="W27" s="77" t="s">
        <v>4701</v>
      </c>
      <c r="X27" s="66" t="s">
        <v>4701</v>
      </c>
      <c r="Y27" s="77" t="s">
        <v>4700</v>
      </c>
      <c r="Z27" s="77" t="s">
        <v>4701</v>
      </c>
      <c r="AA27" s="39" t="s">
        <v>4701</v>
      </c>
      <c r="AB27" s="77" t="s">
        <v>4700</v>
      </c>
      <c r="AC27" s="77" t="s">
        <v>4701</v>
      </c>
      <c r="AD27" s="39" t="s">
        <v>4699</v>
      </c>
      <c r="AE27" s="39" t="s">
        <v>4699</v>
      </c>
      <c r="AF27" s="39" t="s">
        <v>4699</v>
      </c>
      <c r="AG27" s="66" t="s">
        <v>4701</v>
      </c>
      <c r="AH27" s="77" t="s">
        <v>4700</v>
      </c>
      <c r="AI27" s="77" t="s">
        <v>4701</v>
      </c>
      <c r="AJ27" s="39" t="s">
        <v>4701</v>
      </c>
      <c r="AK27" s="77" t="s">
        <v>4700</v>
      </c>
      <c r="AL27" s="77" t="s">
        <v>4699</v>
      </c>
      <c r="AM27" s="77">
        <v>1</v>
      </c>
      <c r="AN27" s="77" t="s">
        <v>4701</v>
      </c>
      <c r="AO27" s="77" t="s">
        <v>4699</v>
      </c>
      <c r="AP27" s="425" t="s">
        <v>4699</v>
      </c>
    </row>
    <row r="28" spans="1:42" s="104" customFormat="1">
      <c r="A28" s="317" t="s">
        <v>2578</v>
      </c>
      <c r="B28" s="347" t="s">
        <v>2580</v>
      </c>
      <c r="C28" s="347" t="s">
        <v>2579</v>
      </c>
      <c r="D28" s="310" t="s">
        <v>3856</v>
      </c>
      <c r="E28" s="298">
        <v>94.099490000000003</v>
      </c>
      <c r="F28" s="298">
        <v>84.149604000000011</v>
      </c>
      <c r="G28" s="314" t="s">
        <v>2581</v>
      </c>
      <c r="H28" s="314" t="s">
        <v>93</v>
      </c>
      <c r="I28" s="315">
        <v>2016</v>
      </c>
      <c r="J28" s="105" t="s">
        <v>2499</v>
      </c>
      <c r="K28" s="483" t="s">
        <v>4709</v>
      </c>
      <c r="L28" s="66" t="s">
        <v>4701</v>
      </c>
      <c r="M28" s="76" t="s">
        <v>4700</v>
      </c>
      <c r="N28" s="77" t="s">
        <v>4699</v>
      </c>
      <c r="O28" s="39" t="s">
        <v>4701</v>
      </c>
      <c r="P28" s="77" t="s">
        <v>4700</v>
      </c>
      <c r="Q28" s="77" t="s">
        <v>4701</v>
      </c>
      <c r="R28" s="39" t="s">
        <v>4701</v>
      </c>
      <c r="S28" s="39" t="s">
        <v>4701</v>
      </c>
      <c r="T28" s="77" t="s">
        <v>4700</v>
      </c>
      <c r="U28" s="66" t="s">
        <v>4701</v>
      </c>
      <c r="V28" s="77" t="s">
        <v>4701</v>
      </c>
      <c r="W28" s="77" t="s">
        <v>4701</v>
      </c>
      <c r="X28" s="66" t="s">
        <v>4701</v>
      </c>
      <c r="Y28" s="77" t="s">
        <v>4701</v>
      </c>
      <c r="Z28" s="77" t="s">
        <v>4700</v>
      </c>
      <c r="AA28" s="39" t="s">
        <v>4701</v>
      </c>
      <c r="AB28" s="39" t="s">
        <v>4701</v>
      </c>
      <c r="AC28" s="39" t="s">
        <v>4701</v>
      </c>
      <c r="AD28" s="39" t="s">
        <v>4701</v>
      </c>
      <c r="AE28" s="77" t="s">
        <v>4699</v>
      </c>
      <c r="AF28" s="77" t="s">
        <v>4701</v>
      </c>
      <c r="AG28" s="66" t="s">
        <v>4701</v>
      </c>
      <c r="AH28" s="77" t="s">
        <v>4700</v>
      </c>
      <c r="AI28" s="77" t="s">
        <v>4701</v>
      </c>
      <c r="AJ28" s="39" t="s">
        <v>4701</v>
      </c>
      <c r="AK28" s="77" t="s">
        <v>4700</v>
      </c>
      <c r="AL28" s="77" t="s">
        <v>4699</v>
      </c>
      <c r="AM28" s="77">
        <v>1</v>
      </c>
      <c r="AN28" s="77" t="s">
        <v>4699</v>
      </c>
      <c r="AO28" s="77" t="s">
        <v>4699</v>
      </c>
      <c r="AP28" s="77" t="s">
        <v>4699</v>
      </c>
    </row>
    <row r="29" spans="1:42" s="104" customFormat="1">
      <c r="A29" s="354" t="s">
        <v>2582</v>
      </c>
      <c r="B29" s="347" t="s">
        <v>2584</v>
      </c>
      <c r="C29" s="347" t="s">
        <v>2583</v>
      </c>
      <c r="D29" s="310" t="s">
        <v>3856</v>
      </c>
      <c r="E29" s="302">
        <v>6.0284700000000004</v>
      </c>
      <c r="F29" s="302">
        <v>7.5249414698040002</v>
      </c>
      <c r="G29" s="355" t="s">
        <v>2525</v>
      </c>
      <c r="H29" s="314" t="s">
        <v>93</v>
      </c>
      <c r="I29" s="311">
        <v>2020</v>
      </c>
      <c r="J29" s="105" t="s">
        <v>2509</v>
      </c>
      <c r="K29" s="483" t="s">
        <v>4707</v>
      </c>
      <c r="L29" s="66" t="s">
        <v>4701</v>
      </c>
      <c r="M29" s="76" t="s">
        <v>4700</v>
      </c>
      <c r="N29" s="77" t="s">
        <v>4701</v>
      </c>
      <c r="O29" s="39" t="s">
        <v>4701</v>
      </c>
      <c r="P29" s="77" t="s">
        <v>4700</v>
      </c>
      <c r="Q29" s="77" t="s">
        <v>4699</v>
      </c>
      <c r="R29" s="39" t="s">
        <v>4701</v>
      </c>
      <c r="S29" s="77" t="s">
        <v>4699</v>
      </c>
      <c r="T29" s="77" t="s">
        <v>4700</v>
      </c>
      <c r="U29" s="66" t="s">
        <v>4701</v>
      </c>
      <c r="V29" s="77" t="s">
        <v>4701</v>
      </c>
      <c r="W29" s="77" t="s">
        <v>4701</v>
      </c>
      <c r="X29" s="77" t="s">
        <v>4701</v>
      </c>
      <c r="Y29" s="77" t="s">
        <v>4701</v>
      </c>
      <c r="Z29" s="77" t="s">
        <v>4701</v>
      </c>
      <c r="AA29" s="39" t="s">
        <v>4699</v>
      </c>
      <c r="AB29" s="39" t="s">
        <v>4699</v>
      </c>
      <c r="AC29" s="39" t="s">
        <v>4699</v>
      </c>
      <c r="AD29" s="39" t="s">
        <v>4701</v>
      </c>
      <c r="AE29" s="77" t="s">
        <v>4700</v>
      </c>
      <c r="AF29" s="77" t="s">
        <v>4701</v>
      </c>
      <c r="AG29" s="66" t="s">
        <v>4699</v>
      </c>
      <c r="AH29" s="66" t="s">
        <v>4699</v>
      </c>
      <c r="AI29" s="66" t="s">
        <v>4699</v>
      </c>
      <c r="AJ29" s="39" t="s">
        <v>4701</v>
      </c>
      <c r="AK29" s="77" t="s">
        <v>4701</v>
      </c>
      <c r="AL29" s="77" t="s">
        <v>4699</v>
      </c>
      <c r="AM29" s="77">
        <v>1</v>
      </c>
      <c r="AN29" s="77" t="s">
        <v>4701</v>
      </c>
      <c r="AO29" s="77" t="s">
        <v>4699</v>
      </c>
      <c r="AP29" s="425" t="s">
        <v>4701</v>
      </c>
    </row>
    <row r="30" spans="1:42" s="104" customFormat="1">
      <c r="A30" s="317" t="s">
        <v>2585</v>
      </c>
      <c r="B30" s="347" t="s">
        <v>2587</v>
      </c>
      <c r="C30" s="347" t="s">
        <v>2586</v>
      </c>
      <c r="D30" s="310" t="s">
        <v>2707</v>
      </c>
      <c r="E30" s="298">
        <v>68.708179999999999</v>
      </c>
      <c r="F30" s="298">
        <v>71.884504048499991</v>
      </c>
      <c r="G30" s="314" t="s">
        <v>2574</v>
      </c>
      <c r="H30" s="314" t="s">
        <v>93</v>
      </c>
      <c r="I30" s="315">
        <v>2016</v>
      </c>
      <c r="J30" s="105" t="s">
        <v>2499</v>
      </c>
      <c r="K30" s="483" t="s">
        <v>4708</v>
      </c>
      <c r="L30" s="66" t="s">
        <v>4701</v>
      </c>
      <c r="M30" s="76" t="s">
        <v>4700</v>
      </c>
      <c r="N30" s="77" t="s">
        <v>4701</v>
      </c>
      <c r="O30" s="39" t="s">
        <v>4701</v>
      </c>
      <c r="P30" s="77" t="s">
        <v>4700</v>
      </c>
      <c r="Q30" s="77" t="s">
        <v>4701</v>
      </c>
      <c r="R30" s="39" t="s">
        <v>4701</v>
      </c>
      <c r="S30" s="77" t="s">
        <v>4699</v>
      </c>
      <c r="T30" s="77" t="s">
        <v>4700</v>
      </c>
      <c r="U30" s="66" t="s">
        <v>4701</v>
      </c>
      <c r="V30" s="77" t="s">
        <v>4701</v>
      </c>
      <c r="W30" s="77" t="s">
        <v>4701</v>
      </c>
      <c r="X30" s="66" t="s">
        <v>4701</v>
      </c>
      <c r="Y30" s="77" t="s">
        <v>4700</v>
      </c>
      <c r="Z30" s="77" t="s">
        <v>4701</v>
      </c>
      <c r="AA30" s="39" t="s">
        <v>4699</v>
      </c>
      <c r="AB30" s="39" t="s">
        <v>4699</v>
      </c>
      <c r="AC30" s="39" t="s">
        <v>4699</v>
      </c>
      <c r="AD30" s="39" t="s">
        <v>4699</v>
      </c>
      <c r="AE30" s="39" t="s">
        <v>4699</v>
      </c>
      <c r="AF30" s="39" t="s">
        <v>4699</v>
      </c>
      <c r="AG30" s="66" t="s">
        <v>4699</v>
      </c>
      <c r="AH30" s="66" t="s">
        <v>4699</v>
      </c>
      <c r="AI30" s="66" t="s">
        <v>4699</v>
      </c>
      <c r="AJ30" s="39" t="s">
        <v>4701</v>
      </c>
      <c r="AK30" s="77" t="s">
        <v>4700</v>
      </c>
      <c r="AL30" s="77" t="s">
        <v>4699</v>
      </c>
      <c r="AM30" s="77">
        <v>1</v>
      </c>
      <c r="AN30" s="77" t="s">
        <v>4699</v>
      </c>
      <c r="AO30" s="77" t="s">
        <v>4699</v>
      </c>
      <c r="AP30" s="77" t="s">
        <v>4699</v>
      </c>
    </row>
    <row r="31" spans="1:42" s="104" customFormat="1">
      <c r="A31" s="354" t="s">
        <v>2588</v>
      </c>
      <c r="B31" s="370" t="s">
        <v>2590</v>
      </c>
      <c r="C31" s="370" t="s">
        <v>2589</v>
      </c>
      <c r="D31" s="310" t="s">
        <v>3855</v>
      </c>
      <c r="E31" s="336">
        <v>11.15119</v>
      </c>
      <c r="F31" s="336">
        <v>3.2903898148799997</v>
      </c>
      <c r="G31" s="355" t="s">
        <v>63</v>
      </c>
      <c r="H31" s="314" t="s">
        <v>94</v>
      </c>
      <c r="I31" s="311">
        <v>2020</v>
      </c>
      <c r="J31" s="105" t="s">
        <v>2509</v>
      </c>
      <c r="K31" s="483" t="s">
        <v>4706</v>
      </c>
      <c r="L31" s="66" t="s">
        <v>4701</v>
      </c>
      <c r="M31" s="66" t="s">
        <v>4701</v>
      </c>
      <c r="N31" s="66" t="s">
        <v>4701</v>
      </c>
      <c r="O31" s="39" t="s">
        <v>4701</v>
      </c>
      <c r="P31" s="77" t="s">
        <v>4700</v>
      </c>
      <c r="Q31" s="77" t="s">
        <v>4701</v>
      </c>
      <c r="R31" s="39" t="s">
        <v>4701</v>
      </c>
      <c r="S31" s="77" t="s">
        <v>4699</v>
      </c>
      <c r="T31" s="77" t="s">
        <v>4700</v>
      </c>
      <c r="U31" s="66" t="s">
        <v>4699</v>
      </c>
      <c r="V31" s="66" t="s">
        <v>4699</v>
      </c>
      <c r="W31" s="66" t="s">
        <v>4699</v>
      </c>
      <c r="X31" s="66" t="s">
        <v>4699</v>
      </c>
      <c r="Y31" s="66" t="s">
        <v>4699</v>
      </c>
      <c r="Z31" s="66" t="s">
        <v>4699</v>
      </c>
      <c r="AA31" s="39" t="s">
        <v>4701</v>
      </c>
      <c r="AB31" s="77" t="s">
        <v>4701</v>
      </c>
      <c r="AC31" s="77" t="s">
        <v>4699</v>
      </c>
      <c r="AD31" s="39" t="s">
        <v>4701</v>
      </c>
      <c r="AE31" s="77" t="s">
        <v>4701</v>
      </c>
      <c r="AF31" s="77" t="s">
        <v>4699</v>
      </c>
      <c r="AG31" s="77" t="s">
        <v>4699</v>
      </c>
      <c r="AH31" s="77" t="s">
        <v>4699</v>
      </c>
      <c r="AI31" s="77" t="s">
        <v>4699</v>
      </c>
      <c r="AJ31" s="39" t="s">
        <v>4701</v>
      </c>
      <c r="AK31" s="77" t="s">
        <v>4700</v>
      </c>
      <c r="AL31" s="77" t="s">
        <v>4699</v>
      </c>
      <c r="AM31" s="77">
        <v>1</v>
      </c>
      <c r="AN31" s="77" t="s">
        <v>4699</v>
      </c>
      <c r="AO31" s="77" t="s">
        <v>4699</v>
      </c>
      <c r="AP31" s="77" t="s">
        <v>4699</v>
      </c>
    </row>
    <row r="32" spans="1:42" s="68" customFormat="1">
      <c r="A32" s="317" t="s">
        <v>2591</v>
      </c>
      <c r="B32" s="347" t="s">
        <v>2593</v>
      </c>
      <c r="C32" s="347" t="s">
        <v>2592</v>
      </c>
      <c r="D32" s="310" t="s">
        <v>3856</v>
      </c>
      <c r="E32" s="302">
        <v>7.19177</v>
      </c>
      <c r="F32" s="302">
        <v>5.3315437488699997</v>
      </c>
      <c r="G32" s="314" t="s">
        <v>63</v>
      </c>
      <c r="H32" s="314" t="s">
        <v>94</v>
      </c>
      <c r="I32" s="315">
        <v>2016</v>
      </c>
      <c r="J32" s="105" t="s">
        <v>2499</v>
      </c>
      <c r="K32" s="483" t="s">
        <v>4708</v>
      </c>
      <c r="L32" s="66" t="s">
        <v>4701</v>
      </c>
      <c r="M32" s="66" t="s">
        <v>4701</v>
      </c>
      <c r="N32" s="66" t="s">
        <v>4701</v>
      </c>
      <c r="O32" s="39" t="s">
        <v>4701</v>
      </c>
      <c r="P32" s="77" t="s">
        <v>4700</v>
      </c>
      <c r="Q32" s="77" t="s">
        <v>4701</v>
      </c>
      <c r="R32" s="39" t="s">
        <v>4701</v>
      </c>
      <c r="S32" s="77" t="s">
        <v>4700</v>
      </c>
      <c r="T32" s="77" t="s">
        <v>4701</v>
      </c>
      <c r="U32" s="66" t="s">
        <v>4701</v>
      </c>
      <c r="V32" s="77" t="s">
        <v>4700</v>
      </c>
      <c r="W32" s="77" t="s">
        <v>4701</v>
      </c>
      <c r="X32" s="66" t="s">
        <v>4701</v>
      </c>
      <c r="Y32" s="77" t="s">
        <v>4700</v>
      </c>
      <c r="Z32" s="77" t="s">
        <v>4701</v>
      </c>
      <c r="AA32" s="39" t="s">
        <v>4701</v>
      </c>
      <c r="AB32" s="77" t="s">
        <v>4701</v>
      </c>
      <c r="AC32" s="77" t="s">
        <v>4699</v>
      </c>
      <c r="AD32" s="39" t="s">
        <v>4701</v>
      </c>
      <c r="AE32" s="77" t="s">
        <v>4701</v>
      </c>
      <c r="AF32" s="77" t="s">
        <v>4699</v>
      </c>
      <c r="AG32" s="66" t="s">
        <v>4699</v>
      </c>
      <c r="AH32" s="66" t="s">
        <v>4699</v>
      </c>
      <c r="AI32" s="66" t="s">
        <v>4699</v>
      </c>
      <c r="AJ32" s="39" t="s">
        <v>4701</v>
      </c>
      <c r="AK32" s="77" t="s">
        <v>4701</v>
      </c>
      <c r="AL32" s="77" t="s">
        <v>4699</v>
      </c>
      <c r="AM32" s="77">
        <v>3</v>
      </c>
      <c r="AN32" s="77" t="s">
        <v>4701</v>
      </c>
      <c r="AO32" s="77" t="s">
        <v>4699</v>
      </c>
      <c r="AP32" s="425" t="s">
        <v>4701</v>
      </c>
    </row>
    <row r="33" spans="1:42" s="104" customFormat="1">
      <c r="A33" s="317" t="s">
        <v>2594</v>
      </c>
      <c r="B33" s="347" t="s">
        <v>2596</v>
      </c>
      <c r="C33" s="347" t="s">
        <v>2595</v>
      </c>
      <c r="D33" s="336" t="s">
        <v>3856</v>
      </c>
      <c r="E33" s="302">
        <v>9.3379999999999992</v>
      </c>
      <c r="F33" s="302">
        <v>4.8898246801500003</v>
      </c>
      <c r="G33" s="314" t="s">
        <v>63</v>
      </c>
      <c r="H33" s="314" t="s">
        <v>94</v>
      </c>
      <c r="I33" s="311">
        <v>2020</v>
      </c>
      <c r="J33" s="36" t="s">
        <v>2509</v>
      </c>
      <c r="K33" s="483" t="s">
        <v>4707</v>
      </c>
      <c r="L33" s="66" t="s">
        <v>4701</v>
      </c>
      <c r="M33" s="76" t="s">
        <v>4700</v>
      </c>
      <c r="N33" s="77" t="s">
        <v>4701</v>
      </c>
      <c r="O33" s="39" t="s">
        <v>4701</v>
      </c>
      <c r="P33" s="77" t="s">
        <v>4701</v>
      </c>
      <c r="Q33" s="77" t="s">
        <v>4701</v>
      </c>
      <c r="R33" s="39" t="s">
        <v>4701</v>
      </c>
      <c r="S33" s="77" t="s">
        <v>4699</v>
      </c>
      <c r="T33" s="77" t="s">
        <v>4701</v>
      </c>
      <c r="U33" s="66" t="s">
        <v>4701</v>
      </c>
      <c r="V33" s="77" t="s">
        <v>4700</v>
      </c>
      <c r="W33" s="77" t="s">
        <v>4701</v>
      </c>
      <c r="X33" s="66" t="s">
        <v>4699</v>
      </c>
      <c r="Y33" s="66" t="s">
        <v>4699</v>
      </c>
      <c r="Z33" s="66" t="s">
        <v>4699</v>
      </c>
      <c r="AA33" s="39" t="s">
        <v>4701</v>
      </c>
      <c r="AB33" s="77" t="s">
        <v>4699</v>
      </c>
      <c r="AC33" s="77" t="s">
        <v>4701</v>
      </c>
      <c r="AD33" s="39" t="s">
        <v>4700</v>
      </c>
      <c r="AE33" s="77" t="s">
        <v>4700</v>
      </c>
      <c r="AF33" s="77" t="s">
        <v>4700</v>
      </c>
      <c r="AG33" s="66" t="s">
        <v>4701</v>
      </c>
      <c r="AH33" s="77" t="s">
        <v>4699</v>
      </c>
      <c r="AI33" s="77" t="s">
        <v>4701</v>
      </c>
      <c r="AJ33" s="39" t="s">
        <v>4701</v>
      </c>
      <c r="AK33" s="77" t="s">
        <v>4701</v>
      </c>
      <c r="AL33" s="77" t="s">
        <v>4699</v>
      </c>
      <c r="AM33" s="77">
        <v>1</v>
      </c>
      <c r="AN33" s="77" t="s">
        <v>4701</v>
      </c>
      <c r="AO33" s="77" t="s">
        <v>4699</v>
      </c>
      <c r="AP33" s="425" t="s">
        <v>4699</v>
      </c>
    </row>
    <row r="34" spans="1:42" s="104" customFormat="1">
      <c r="A34" s="354" t="s">
        <v>2598</v>
      </c>
      <c r="B34" s="347" t="s">
        <v>2600</v>
      </c>
      <c r="C34" s="347" t="s">
        <v>2599</v>
      </c>
      <c r="D34" s="336" t="s">
        <v>3856</v>
      </c>
      <c r="E34" s="302">
        <v>3.07185</v>
      </c>
      <c r="F34" s="302">
        <v>8.041636508749999</v>
      </c>
      <c r="G34" s="355" t="s">
        <v>64</v>
      </c>
      <c r="H34" s="314" t="s">
        <v>92</v>
      </c>
      <c r="I34" s="311">
        <v>2020</v>
      </c>
      <c r="J34" s="105" t="s">
        <v>2509</v>
      </c>
      <c r="K34" s="483" t="s">
        <v>4706</v>
      </c>
      <c r="L34" s="66" t="s">
        <v>4701</v>
      </c>
      <c r="M34" s="76" t="s">
        <v>4701</v>
      </c>
      <c r="N34" s="77" t="s">
        <v>4699</v>
      </c>
      <c r="O34" s="39" t="s">
        <v>4701</v>
      </c>
      <c r="P34" s="77" t="s">
        <v>4701</v>
      </c>
      <c r="Q34" s="77" t="s">
        <v>4699</v>
      </c>
      <c r="R34" s="39" t="s">
        <v>4699</v>
      </c>
      <c r="S34" s="39" t="s">
        <v>4699</v>
      </c>
      <c r="T34" s="39" t="s">
        <v>4699</v>
      </c>
      <c r="U34" s="39" t="s">
        <v>4699</v>
      </c>
      <c r="V34" s="39" t="s">
        <v>4699</v>
      </c>
      <c r="W34" s="39" t="s">
        <v>4699</v>
      </c>
      <c r="X34" s="39" t="s">
        <v>4699</v>
      </c>
      <c r="Y34" s="39" t="s">
        <v>4699</v>
      </c>
      <c r="Z34" s="39" t="s">
        <v>4699</v>
      </c>
      <c r="AA34" s="39" t="s">
        <v>4699</v>
      </c>
      <c r="AB34" s="39" t="s">
        <v>4699</v>
      </c>
      <c r="AC34" s="39" t="s">
        <v>4699</v>
      </c>
      <c r="AD34" s="39" t="s">
        <v>4699</v>
      </c>
      <c r="AE34" s="39" t="s">
        <v>4699</v>
      </c>
      <c r="AF34" s="39" t="s">
        <v>4699</v>
      </c>
      <c r="AG34" s="39" t="s">
        <v>4699</v>
      </c>
      <c r="AH34" s="39" t="s">
        <v>4699</v>
      </c>
      <c r="AI34" s="39" t="s">
        <v>4699</v>
      </c>
      <c r="AJ34" s="39" t="s">
        <v>4699</v>
      </c>
      <c r="AK34" s="39" t="s">
        <v>4699</v>
      </c>
      <c r="AL34" s="39" t="s">
        <v>4699</v>
      </c>
      <c r="AM34" s="77">
        <v>1</v>
      </c>
      <c r="AN34" s="77" t="s">
        <v>4699</v>
      </c>
      <c r="AO34" s="77" t="s">
        <v>4699</v>
      </c>
      <c r="AP34" s="77" t="s">
        <v>4699</v>
      </c>
    </row>
    <row r="35" spans="1:42" s="104" customFormat="1">
      <c r="A35" s="354" t="s">
        <v>2601</v>
      </c>
      <c r="B35" s="370" t="s">
        <v>2603</v>
      </c>
      <c r="C35" s="370" t="s">
        <v>2602</v>
      </c>
      <c r="D35" s="336" t="s">
        <v>3855</v>
      </c>
      <c r="E35" s="336">
        <v>8.2854299999999999</v>
      </c>
      <c r="F35" s="336">
        <v>6.3059426481161198</v>
      </c>
      <c r="G35" s="355" t="s">
        <v>2604</v>
      </c>
      <c r="H35" s="355" t="s">
        <v>2605</v>
      </c>
      <c r="I35" s="311">
        <v>2020</v>
      </c>
      <c r="J35" s="105" t="s">
        <v>2509</v>
      </c>
      <c r="K35" s="483" t="s">
        <v>4706</v>
      </c>
      <c r="L35" s="66" t="s">
        <v>4700</v>
      </c>
      <c r="M35" s="76" t="s">
        <v>4700</v>
      </c>
      <c r="N35" s="77" t="s">
        <v>4700</v>
      </c>
      <c r="O35" s="39" t="s">
        <v>4701</v>
      </c>
      <c r="P35" s="77" t="s">
        <v>4701</v>
      </c>
      <c r="Q35" s="77" t="s">
        <v>4701</v>
      </c>
      <c r="R35" s="39" t="s">
        <v>4701</v>
      </c>
      <c r="S35" s="77" t="s">
        <v>4701</v>
      </c>
      <c r="T35" s="77" t="s">
        <v>4699</v>
      </c>
      <c r="U35" s="66" t="s">
        <v>4700</v>
      </c>
      <c r="V35" s="77" t="s">
        <v>4700</v>
      </c>
      <c r="W35" s="77" t="s">
        <v>4700</v>
      </c>
      <c r="X35" s="66" t="s">
        <v>4701</v>
      </c>
      <c r="Y35" s="77" t="s">
        <v>4700</v>
      </c>
      <c r="Z35" s="77" t="s">
        <v>4699</v>
      </c>
      <c r="AA35" s="39" t="s">
        <v>4701</v>
      </c>
      <c r="AB35" s="77" t="s">
        <v>4701</v>
      </c>
      <c r="AC35" s="77" t="s">
        <v>4699</v>
      </c>
      <c r="AD35" s="39" t="s">
        <v>4699</v>
      </c>
      <c r="AE35" s="39" t="s">
        <v>4699</v>
      </c>
      <c r="AF35" s="39" t="s">
        <v>4699</v>
      </c>
      <c r="AG35" s="39" t="s">
        <v>4699</v>
      </c>
      <c r="AH35" s="39" t="s">
        <v>4699</v>
      </c>
      <c r="AI35" s="39" t="s">
        <v>4699</v>
      </c>
      <c r="AJ35" s="39" t="s">
        <v>4701</v>
      </c>
      <c r="AK35" s="77" t="s">
        <v>4700</v>
      </c>
      <c r="AL35" s="77" t="s">
        <v>4699</v>
      </c>
      <c r="AM35" s="77">
        <v>1</v>
      </c>
      <c r="AN35" s="77" t="s">
        <v>4699</v>
      </c>
      <c r="AO35" s="77" t="s">
        <v>4699</v>
      </c>
      <c r="AP35" s="77" t="s">
        <v>4699</v>
      </c>
    </row>
    <row r="36" spans="1:42" s="104" customFormat="1">
      <c r="A36" s="354" t="s">
        <v>2606</v>
      </c>
      <c r="B36" s="347" t="s">
        <v>2608</v>
      </c>
      <c r="C36" s="347" t="s">
        <v>2607</v>
      </c>
      <c r="D36" s="336" t="s">
        <v>3856</v>
      </c>
      <c r="E36" s="298">
        <v>3.9573100000000001</v>
      </c>
      <c r="F36" s="298">
        <v>3.0602488772567269</v>
      </c>
      <c r="G36" s="355" t="s">
        <v>2609</v>
      </c>
      <c r="H36" s="314" t="s">
        <v>93</v>
      </c>
      <c r="I36" s="311">
        <v>2018</v>
      </c>
      <c r="J36" s="105" t="s">
        <v>2705</v>
      </c>
      <c r="K36" s="483" t="s">
        <v>4707</v>
      </c>
      <c r="L36" s="66" t="s">
        <v>4701</v>
      </c>
      <c r="M36" s="76" t="s">
        <v>4701</v>
      </c>
      <c r="N36" s="77" t="s">
        <v>4699</v>
      </c>
      <c r="O36" s="39" t="s">
        <v>4701</v>
      </c>
      <c r="P36" s="77" t="s">
        <v>4700</v>
      </c>
      <c r="Q36" s="77" t="s">
        <v>4699</v>
      </c>
      <c r="R36" s="77" t="s">
        <v>4699</v>
      </c>
      <c r="S36" s="77" t="s">
        <v>4699</v>
      </c>
      <c r="T36" s="77" t="s">
        <v>4699</v>
      </c>
      <c r="U36" s="66" t="s">
        <v>4699</v>
      </c>
      <c r="V36" s="66" t="s">
        <v>4699</v>
      </c>
      <c r="W36" s="66" t="s">
        <v>4699</v>
      </c>
      <c r="X36" s="66" t="s">
        <v>4699</v>
      </c>
      <c r="Y36" s="77" t="s">
        <v>4699</v>
      </c>
      <c r="Z36" s="77" t="s">
        <v>4699</v>
      </c>
      <c r="AA36" s="39" t="s">
        <v>4701</v>
      </c>
      <c r="AB36" s="77" t="s">
        <v>4701</v>
      </c>
      <c r="AC36" s="77" t="s">
        <v>4699</v>
      </c>
      <c r="AD36" s="39" t="s">
        <v>4699</v>
      </c>
      <c r="AE36" s="39" t="s">
        <v>4699</v>
      </c>
      <c r="AF36" s="39" t="s">
        <v>4699</v>
      </c>
      <c r="AG36" s="66" t="s">
        <v>4701</v>
      </c>
      <c r="AH36" s="77" t="s">
        <v>4699</v>
      </c>
      <c r="AI36" s="77" t="s">
        <v>4701</v>
      </c>
      <c r="AJ36" s="39" t="s">
        <v>4699</v>
      </c>
      <c r="AK36" s="39" t="s">
        <v>4699</v>
      </c>
      <c r="AL36" s="39" t="s">
        <v>4699</v>
      </c>
      <c r="AM36" s="77">
        <v>2</v>
      </c>
      <c r="AN36" s="77" t="s">
        <v>4699</v>
      </c>
      <c r="AO36" s="77" t="s">
        <v>4699</v>
      </c>
      <c r="AP36" s="77" t="s">
        <v>4699</v>
      </c>
    </row>
    <row r="37" spans="1:42" s="104" customFormat="1">
      <c r="A37" s="317" t="s">
        <v>2610</v>
      </c>
      <c r="B37" s="370" t="s">
        <v>2612</v>
      </c>
      <c r="C37" s="347" t="s">
        <v>2611</v>
      </c>
      <c r="D37" s="336" t="s">
        <v>3856</v>
      </c>
      <c r="E37" s="302">
        <v>19.91621</v>
      </c>
      <c r="F37" s="302">
        <v>41.859990053874462</v>
      </c>
      <c r="G37" s="314" t="s">
        <v>2528</v>
      </c>
      <c r="H37" s="314" t="s">
        <v>94</v>
      </c>
      <c r="I37" s="315">
        <v>2016</v>
      </c>
      <c r="J37" s="105" t="s">
        <v>2499</v>
      </c>
      <c r="K37" s="483" t="s">
        <v>4710</v>
      </c>
      <c r="L37" s="66" t="s">
        <v>4700</v>
      </c>
      <c r="M37" s="66" t="s">
        <v>4700</v>
      </c>
      <c r="N37" s="66" t="s">
        <v>4700</v>
      </c>
      <c r="O37" s="39" t="s">
        <v>4700</v>
      </c>
      <c r="P37" s="77" t="s">
        <v>4700</v>
      </c>
      <c r="Q37" s="77" t="s">
        <v>4700</v>
      </c>
      <c r="R37" s="39" t="s">
        <v>4701</v>
      </c>
      <c r="S37" s="77" t="s">
        <v>4699</v>
      </c>
      <c r="T37" s="77" t="s">
        <v>4700</v>
      </c>
      <c r="U37" s="66" t="s">
        <v>4700</v>
      </c>
      <c r="V37" s="77" t="s">
        <v>4700</v>
      </c>
      <c r="W37" s="77" t="s">
        <v>4700</v>
      </c>
      <c r="X37" s="66" t="s">
        <v>4700</v>
      </c>
      <c r="Y37" s="77" t="s">
        <v>4700</v>
      </c>
      <c r="Z37" s="77" t="s">
        <v>4700</v>
      </c>
      <c r="AA37" s="39" t="s">
        <v>4701</v>
      </c>
      <c r="AB37" s="39" t="s">
        <v>4701</v>
      </c>
      <c r="AC37" s="39" t="s">
        <v>4701</v>
      </c>
      <c r="AD37" s="39" t="s">
        <v>4700</v>
      </c>
      <c r="AE37" s="39" t="s">
        <v>4700</v>
      </c>
      <c r="AF37" s="39" t="s">
        <v>4700</v>
      </c>
      <c r="AG37" s="66" t="s">
        <v>4700</v>
      </c>
      <c r="AH37" s="77" t="s">
        <v>4700</v>
      </c>
      <c r="AI37" s="77" t="s">
        <v>4700</v>
      </c>
      <c r="AJ37" s="39" t="s">
        <v>4700</v>
      </c>
      <c r="AK37" s="77" t="s">
        <v>4700</v>
      </c>
      <c r="AL37" s="77" t="s">
        <v>4700</v>
      </c>
      <c r="AM37" s="77">
        <v>1</v>
      </c>
      <c r="AN37" s="77" t="s">
        <v>4701</v>
      </c>
      <c r="AO37" s="77" t="s">
        <v>4700</v>
      </c>
      <c r="AP37" s="425" t="s">
        <v>4700</v>
      </c>
    </row>
    <row r="38" spans="1:42" s="104" customFormat="1">
      <c r="A38" s="354" t="s">
        <v>2613</v>
      </c>
      <c r="B38" s="347" t="s">
        <v>2615</v>
      </c>
      <c r="C38" s="347" t="s">
        <v>2614</v>
      </c>
      <c r="D38" s="310" t="s">
        <v>2707</v>
      </c>
      <c r="E38" s="302">
        <v>172.79814000000002</v>
      </c>
      <c r="F38" s="302">
        <v>238.18747185737098</v>
      </c>
      <c r="G38" s="355" t="s">
        <v>2574</v>
      </c>
      <c r="H38" s="314" t="s">
        <v>93</v>
      </c>
      <c r="I38" s="311">
        <v>2018</v>
      </c>
      <c r="J38" s="105" t="s">
        <v>2499</v>
      </c>
      <c r="K38" s="483" t="s">
        <v>4707</v>
      </c>
      <c r="L38" s="66" t="s">
        <v>4701</v>
      </c>
      <c r="M38" s="76" t="s">
        <v>4700</v>
      </c>
      <c r="N38" s="77" t="s">
        <v>4699</v>
      </c>
      <c r="O38" s="39" t="s">
        <v>4701</v>
      </c>
      <c r="P38" s="77" t="s">
        <v>4701</v>
      </c>
      <c r="Q38" s="77" t="s">
        <v>4701</v>
      </c>
      <c r="R38" s="77" t="s">
        <v>4699</v>
      </c>
      <c r="S38" s="77" t="s">
        <v>4699</v>
      </c>
      <c r="T38" s="77" t="s">
        <v>4699</v>
      </c>
      <c r="U38" s="66" t="s">
        <v>4699</v>
      </c>
      <c r="V38" s="66" t="s">
        <v>4699</v>
      </c>
      <c r="W38" s="66" t="s">
        <v>4699</v>
      </c>
      <c r="X38" s="66" t="s">
        <v>4701</v>
      </c>
      <c r="Y38" s="77" t="s">
        <v>4700</v>
      </c>
      <c r="Z38" s="77" t="s">
        <v>4699</v>
      </c>
      <c r="AA38" s="39" t="s">
        <v>4699</v>
      </c>
      <c r="AB38" s="39" t="s">
        <v>4699</v>
      </c>
      <c r="AC38" s="39" t="s">
        <v>4699</v>
      </c>
      <c r="AD38" s="39" t="s">
        <v>4699</v>
      </c>
      <c r="AE38" s="39" t="s">
        <v>4699</v>
      </c>
      <c r="AF38" s="39" t="s">
        <v>4699</v>
      </c>
      <c r="AG38" s="66" t="s">
        <v>4699</v>
      </c>
      <c r="AH38" s="66" t="s">
        <v>4699</v>
      </c>
      <c r="AI38" s="66" t="s">
        <v>4699</v>
      </c>
      <c r="AJ38" s="39" t="s">
        <v>4699</v>
      </c>
      <c r="AK38" s="39" t="s">
        <v>4699</v>
      </c>
      <c r="AL38" s="39" t="s">
        <v>4699</v>
      </c>
      <c r="AM38" s="77">
        <v>1</v>
      </c>
      <c r="AN38" s="77" t="s">
        <v>4699</v>
      </c>
      <c r="AO38" s="77" t="s">
        <v>4699</v>
      </c>
      <c r="AP38" s="77" t="s">
        <v>4699</v>
      </c>
    </row>
    <row r="39" spans="1:42" s="104" customFormat="1">
      <c r="A39" s="354" t="s">
        <v>2616</v>
      </c>
      <c r="B39" s="370" t="s">
        <v>2618</v>
      </c>
      <c r="C39" s="370" t="s">
        <v>2617</v>
      </c>
      <c r="D39" s="310" t="s">
        <v>3855</v>
      </c>
      <c r="E39" s="310">
        <v>7.6221099999999993</v>
      </c>
      <c r="F39" s="310">
        <v>2.0010161757000002</v>
      </c>
      <c r="G39" s="355" t="s">
        <v>63</v>
      </c>
      <c r="H39" s="314" t="s">
        <v>94</v>
      </c>
      <c r="I39" s="311">
        <v>2020</v>
      </c>
      <c r="J39" s="105" t="s">
        <v>2509</v>
      </c>
      <c r="K39" s="483" t="s">
        <v>4706</v>
      </c>
      <c r="L39" s="66" t="s">
        <v>4701</v>
      </c>
      <c r="M39" s="76" t="s">
        <v>4700</v>
      </c>
      <c r="N39" s="77" t="s">
        <v>4701</v>
      </c>
      <c r="O39" s="39" t="s">
        <v>4701</v>
      </c>
      <c r="P39" s="77" t="s">
        <v>4701</v>
      </c>
      <c r="Q39" s="77" t="s">
        <v>4699</v>
      </c>
      <c r="R39" s="39" t="s">
        <v>4699</v>
      </c>
      <c r="S39" s="77" t="s">
        <v>4699</v>
      </c>
      <c r="T39" s="77" t="s">
        <v>4699</v>
      </c>
      <c r="U39" s="66" t="s">
        <v>4701</v>
      </c>
      <c r="V39" s="77" t="s">
        <v>4701</v>
      </c>
      <c r="W39" s="77" t="s">
        <v>4699</v>
      </c>
      <c r="X39" s="77" t="s">
        <v>4699</v>
      </c>
      <c r="Y39" s="77" t="s">
        <v>4699</v>
      </c>
      <c r="Z39" s="77" t="s">
        <v>4699</v>
      </c>
      <c r="AA39" s="77" t="s">
        <v>4699</v>
      </c>
      <c r="AB39" s="77" t="s">
        <v>4699</v>
      </c>
      <c r="AC39" s="77" t="s">
        <v>4699</v>
      </c>
      <c r="AD39" s="77" t="s">
        <v>4699</v>
      </c>
      <c r="AE39" s="77" t="s">
        <v>4699</v>
      </c>
      <c r="AF39" s="77" t="s">
        <v>4699</v>
      </c>
      <c r="AG39" s="77" t="s">
        <v>4699</v>
      </c>
      <c r="AH39" s="77" t="s">
        <v>4699</v>
      </c>
      <c r="AI39" s="77" t="s">
        <v>4699</v>
      </c>
      <c r="AJ39" s="77" t="s">
        <v>4699</v>
      </c>
      <c r="AK39" s="77" t="s">
        <v>4699</v>
      </c>
      <c r="AL39" s="77" t="s">
        <v>4699</v>
      </c>
      <c r="AM39" s="77">
        <v>2</v>
      </c>
      <c r="AN39" s="77" t="s">
        <v>4699</v>
      </c>
      <c r="AO39" s="77" t="s">
        <v>4699</v>
      </c>
      <c r="AP39" s="77" t="s">
        <v>4699</v>
      </c>
    </row>
    <row r="40" spans="1:42" s="68" customFormat="1">
      <c r="A40" s="354" t="s">
        <v>2619</v>
      </c>
      <c r="B40" s="347" t="s">
        <v>2621</v>
      </c>
      <c r="C40" s="347" t="s">
        <v>2620</v>
      </c>
      <c r="D40" s="310" t="s">
        <v>3855</v>
      </c>
      <c r="E40" s="302">
        <v>5.9005200000000002</v>
      </c>
      <c r="F40" s="302">
        <v>2.3566404917598676</v>
      </c>
      <c r="G40" s="355" t="s">
        <v>2525</v>
      </c>
      <c r="H40" s="314" t="s">
        <v>93</v>
      </c>
      <c r="I40" s="311">
        <v>2020</v>
      </c>
      <c r="J40" s="105" t="s">
        <v>2509</v>
      </c>
      <c r="K40" s="483" t="s">
        <v>4707</v>
      </c>
      <c r="L40" s="66" t="s">
        <v>4701</v>
      </c>
      <c r="M40" s="76" t="s">
        <v>4700</v>
      </c>
      <c r="N40" s="77" t="s">
        <v>4701</v>
      </c>
      <c r="O40" s="39" t="s">
        <v>4700</v>
      </c>
      <c r="P40" s="77" t="s">
        <v>4700</v>
      </c>
      <c r="Q40" s="77" t="s">
        <v>4700</v>
      </c>
      <c r="R40" s="77" t="s">
        <v>4700</v>
      </c>
      <c r="S40" s="77" t="s">
        <v>4700</v>
      </c>
      <c r="T40" s="77" t="s">
        <v>4700</v>
      </c>
      <c r="U40" s="77" t="s">
        <v>4700</v>
      </c>
      <c r="V40" s="77" t="s">
        <v>4700</v>
      </c>
      <c r="W40" s="77" t="s">
        <v>4700</v>
      </c>
      <c r="X40" s="66" t="s">
        <v>4701</v>
      </c>
      <c r="Y40" s="77" t="s">
        <v>4700</v>
      </c>
      <c r="Z40" s="77" t="s">
        <v>4701</v>
      </c>
      <c r="AA40" s="77" t="s">
        <v>4701</v>
      </c>
      <c r="AB40" s="77" t="s">
        <v>4701</v>
      </c>
      <c r="AC40" s="77" t="s">
        <v>4701</v>
      </c>
      <c r="AD40" s="77" t="s">
        <v>4701</v>
      </c>
      <c r="AE40" s="77" t="s">
        <v>4701</v>
      </c>
      <c r="AF40" s="77" t="s">
        <v>4699</v>
      </c>
      <c r="AG40" s="66" t="s">
        <v>4701</v>
      </c>
      <c r="AH40" s="66" t="s">
        <v>4701</v>
      </c>
      <c r="AI40" s="66" t="s">
        <v>4701</v>
      </c>
      <c r="AJ40" s="39" t="s">
        <v>4701</v>
      </c>
      <c r="AK40" s="77" t="s">
        <v>4700</v>
      </c>
      <c r="AL40" s="77" t="s">
        <v>4699</v>
      </c>
      <c r="AM40" s="77">
        <v>1</v>
      </c>
      <c r="AN40" s="77" t="s">
        <v>4701</v>
      </c>
      <c r="AO40" s="77" t="s">
        <v>4700</v>
      </c>
      <c r="AP40" s="425" t="s">
        <v>4701</v>
      </c>
    </row>
    <row r="41" spans="1:42" s="68" customFormat="1">
      <c r="A41" s="354" t="s">
        <v>2622</v>
      </c>
      <c r="B41" s="370" t="s">
        <v>2624</v>
      </c>
      <c r="C41" s="370" t="s">
        <v>2623</v>
      </c>
      <c r="D41" s="310" t="s">
        <v>2707</v>
      </c>
      <c r="E41" s="310">
        <v>9.663590000000001</v>
      </c>
      <c r="F41" s="310">
        <v>10.0499170736</v>
      </c>
      <c r="G41" s="355" t="s">
        <v>2625</v>
      </c>
      <c r="H41" s="314" t="s">
        <v>93</v>
      </c>
      <c r="I41" s="311">
        <v>2020</v>
      </c>
      <c r="J41" s="105" t="s">
        <v>2509</v>
      </c>
      <c r="K41" s="483" t="s">
        <v>4706</v>
      </c>
      <c r="L41" s="66" t="s">
        <v>4701</v>
      </c>
      <c r="M41" s="76" t="s">
        <v>4700</v>
      </c>
      <c r="N41" s="77" t="s">
        <v>4701</v>
      </c>
      <c r="O41" s="39" t="s">
        <v>4699</v>
      </c>
      <c r="P41" s="39" t="s">
        <v>4699</v>
      </c>
      <c r="Q41" s="39" t="s">
        <v>4699</v>
      </c>
      <c r="R41" s="39" t="s">
        <v>4699</v>
      </c>
      <c r="S41" s="39" t="s">
        <v>4699</v>
      </c>
      <c r="T41" s="39" t="s">
        <v>4699</v>
      </c>
      <c r="U41" s="39" t="s">
        <v>4699</v>
      </c>
      <c r="V41" s="39" t="s">
        <v>4699</v>
      </c>
      <c r="W41" s="39" t="s">
        <v>4699</v>
      </c>
      <c r="X41" s="39" t="s">
        <v>4699</v>
      </c>
      <c r="Y41" s="39" t="s">
        <v>4699</v>
      </c>
      <c r="Z41" s="39" t="s">
        <v>4699</v>
      </c>
      <c r="AA41" s="39" t="s">
        <v>4699</v>
      </c>
      <c r="AB41" s="39" t="s">
        <v>4699</v>
      </c>
      <c r="AC41" s="39" t="s">
        <v>4699</v>
      </c>
      <c r="AD41" s="39" t="s">
        <v>4699</v>
      </c>
      <c r="AE41" s="39" t="s">
        <v>4699</v>
      </c>
      <c r="AF41" s="39" t="s">
        <v>4699</v>
      </c>
      <c r="AG41" s="39" t="s">
        <v>4699</v>
      </c>
      <c r="AH41" s="39" t="s">
        <v>4699</v>
      </c>
      <c r="AI41" s="39" t="s">
        <v>4699</v>
      </c>
      <c r="AJ41" s="39" t="s">
        <v>4701</v>
      </c>
      <c r="AK41" s="77" t="s">
        <v>4701</v>
      </c>
      <c r="AL41" s="77" t="s">
        <v>4699</v>
      </c>
      <c r="AM41" s="77">
        <v>1</v>
      </c>
      <c r="AN41" s="77" t="s">
        <v>4699</v>
      </c>
      <c r="AO41" s="77" t="s">
        <v>4699</v>
      </c>
      <c r="AP41" s="77" t="s">
        <v>4699</v>
      </c>
    </row>
    <row r="42" spans="1:42" s="68" customFormat="1">
      <c r="A42" s="354" t="s">
        <v>2626</v>
      </c>
      <c r="B42" s="347" t="s">
        <v>2628</v>
      </c>
      <c r="C42" s="347" t="s">
        <v>2627</v>
      </c>
      <c r="D42" s="310" t="s">
        <v>3856</v>
      </c>
      <c r="E42" s="298">
        <v>4.0681500000000002</v>
      </c>
      <c r="F42" s="298">
        <v>2.049940983543117</v>
      </c>
      <c r="G42" s="355" t="s">
        <v>2629</v>
      </c>
      <c r="H42" s="314" t="s">
        <v>2630</v>
      </c>
      <c r="I42" s="311">
        <v>2018</v>
      </c>
      <c r="J42" s="105" t="s">
        <v>2704</v>
      </c>
      <c r="K42" s="483" t="s">
        <v>4707</v>
      </c>
      <c r="L42" s="66" t="s">
        <v>4701</v>
      </c>
      <c r="M42" s="66" t="s">
        <v>4701</v>
      </c>
      <c r="N42" s="66" t="s">
        <v>4701</v>
      </c>
      <c r="O42" s="39" t="s">
        <v>4699</v>
      </c>
      <c r="P42" s="77" t="s">
        <v>4699</v>
      </c>
      <c r="Q42" s="77" t="s">
        <v>4699</v>
      </c>
      <c r="R42" s="39" t="s">
        <v>4701</v>
      </c>
      <c r="S42" s="77" t="s">
        <v>4699</v>
      </c>
      <c r="T42" s="77" t="s">
        <v>4701</v>
      </c>
      <c r="U42" s="66" t="s">
        <v>4699</v>
      </c>
      <c r="V42" s="66" t="s">
        <v>4699</v>
      </c>
      <c r="W42" s="66" t="s">
        <v>4699</v>
      </c>
      <c r="X42" s="66" t="s">
        <v>4701</v>
      </c>
      <c r="Y42" s="77" t="s">
        <v>4701</v>
      </c>
      <c r="Z42" s="77" t="s">
        <v>4699</v>
      </c>
      <c r="AA42" s="39" t="s">
        <v>4699</v>
      </c>
      <c r="AB42" s="39" t="s">
        <v>4699</v>
      </c>
      <c r="AC42" s="39" t="s">
        <v>4699</v>
      </c>
      <c r="AD42" s="39" t="s">
        <v>4699</v>
      </c>
      <c r="AE42" s="39" t="s">
        <v>4699</v>
      </c>
      <c r="AF42" s="39" t="s">
        <v>4699</v>
      </c>
      <c r="AG42" s="66" t="s">
        <v>4699</v>
      </c>
      <c r="AH42" s="66" t="s">
        <v>4699</v>
      </c>
      <c r="AI42" s="66" t="s">
        <v>4699</v>
      </c>
      <c r="AJ42" s="39" t="s">
        <v>4701</v>
      </c>
      <c r="AK42" s="77" t="s">
        <v>4700</v>
      </c>
      <c r="AL42" s="77" t="s">
        <v>4699</v>
      </c>
      <c r="AM42" s="77">
        <v>1</v>
      </c>
      <c r="AN42" s="77" t="s">
        <v>4699</v>
      </c>
      <c r="AO42" s="77" t="s">
        <v>4699</v>
      </c>
      <c r="AP42" s="77" t="s">
        <v>4699</v>
      </c>
    </row>
    <row r="43" spans="1:42" s="104" customFormat="1">
      <c r="A43" s="354" t="s">
        <v>2631</v>
      </c>
      <c r="B43" s="347" t="s">
        <v>2633</v>
      </c>
      <c r="C43" s="347" t="s">
        <v>2632</v>
      </c>
      <c r="D43" s="310" t="s">
        <v>3855</v>
      </c>
      <c r="E43" s="302">
        <v>9.3109500000000001</v>
      </c>
      <c r="F43" s="302">
        <v>8.6457977777007997</v>
      </c>
      <c r="G43" s="355" t="s">
        <v>2525</v>
      </c>
      <c r="H43" s="314" t="s">
        <v>93</v>
      </c>
      <c r="I43" s="311">
        <v>2020</v>
      </c>
      <c r="J43" s="105" t="s">
        <v>2509</v>
      </c>
      <c r="K43" s="483" t="s">
        <v>4707</v>
      </c>
      <c r="L43" s="66" t="s">
        <v>4701</v>
      </c>
      <c r="M43" s="76" t="s">
        <v>4700</v>
      </c>
      <c r="N43" s="77" t="s">
        <v>4701</v>
      </c>
      <c r="O43" s="39" t="s">
        <v>4701</v>
      </c>
      <c r="P43" s="77" t="s">
        <v>4700</v>
      </c>
      <c r="Q43" s="77" t="s">
        <v>4701</v>
      </c>
      <c r="R43" s="39" t="s">
        <v>4701</v>
      </c>
      <c r="S43" s="77" t="s">
        <v>4700</v>
      </c>
      <c r="T43" s="77" t="s">
        <v>4701</v>
      </c>
      <c r="U43" s="66" t="s">
        <v>4701</v>
      </c>
      <c r="V43" s="77" t="s">
        <v>4700</v>
      </c>
      <c r="W43" s="77" t="s">
        <v>4701</v>
      </c>
      <c r="X43" s="66" t="s">
        <v>4701</v>
      </c>
      <c r="Y43" s="77" t="s">
        <v>4700</v>
      </c>
      <c r="Z43" s="77" t="s">
        <v>4701</v>
      </c>
      <c r="AA43" s="39" t="s">
        <v>4701</v>
      </c>
      <c r="AB43" s="77" t="s">
        <v>4701</v>
      </c>
      <c r="AC43" s="77" t="s">
        <v>4699</v>
      </c>
      <c r="AD43" s="39" t="s">
        <v>4701</v>
      </c>
      <c r="AE43" s="77" t="s">
        <v>4700</v>
      </c>
      <c r="AF43" s="77" t="s">
        <v>4701</v>
      </c>
      <c r="AG43" s="66" t="s">
        <v>4701</v>
      </c>
      <c r="AH43" s="77" t="s">
        <v>4700</v>
      </c>
      <c r="AI43" s="77" t="s">
        <v>4701</v>
      </c>
      <c r="AJ43" s="39" t="s">
        <v>4701</v>
      </c>
      <c r="AK43" s="77" t="s">
        <v>4701</v>
      </c>
      <c r="AL43" s="77" t="s">
        <v>4699</v>
      </c>
      <c r="AM43" s="77">
        <v>3</v>
      </c>
      <c r="AN43" s="77" t="s">
        <v>4701</v>
      </c>
      <c r="AO43" s="77" t="s">
        <v>4699</v>
      </c>
      <c r="AP43" s="425" t="s">
        <v>4700</v>
      </c>
    </row>
    <row r="44" spans="1:42" s="104" customFormat="1">
      <c r="A44" s="354" t="s">
        <v>2634</v>
      </c>
      <c r="B44" s="347" t="s">
        <v>2636</v>
      </c>
      <c r="C44" s="347" t="s">
        <v>2635</v>
      </c>
      <c r="D44" s="336" t="s">
        <v>2706</v>
      </c>
      <c r="E44" s="302">
        <v>134.92166</v>
      </c>
      <c r="F44" s="302">
        <v>153.53982987807001</v>
      </c>
      <c r="G44" s="355" t="s">
        <v>63</v>
      </c>
      <c r="H44" s="314" t="s">
        <v>94</v>
      </c>
      <c r="I44" s="315">
        <v>2016</v>
      </c>
      <c r="J44" s="105" t="s">
        <v>2499</v>
      </c>
      <c r="K44" s="483" t="s">
        <v>4709</v>
      </c>
      <c r="L44" s="66" t="s">
        <v>4701</v>
      </c>
      <c r="M44" s="76" t="s">
        <v>4700</v>
      </c>
      <c r="N44" s="77" t="s">
        <v>4701</v>
      </c>
      <c r="O44" s="39" t="s">
        <v>4701</v>
      </c>
      <c r="P44" s="77" t="s">
        <v>4700</v>
      </c>
      <c r="Q44" s="77" t="s">
        <v>4701</v>
      </c>
      <c r="R44" s="39" t="s">
        <v>4701</v>
      </c>
      <c r="S44" s="77" t="s">
        <v>4701</v>
      </c>
      <c r="T44" s="77" t="s">
        <v>4700</v>
      </c>
      <c r="U44" s="66" t="s">
        <v>4700</v>
      </c>
      <c r="V44" s="77" t="s">
        <v>4700</v>
      </c>
      <c r="W44" s="77" t="s">
        <v>4700</v>
      </c>
      <c r="X44" s="66" t="s">
        <v>4701</v>
      </c>
      <c r="Y44" s="77" t="s">
        <v>4700</v>
      </c>
      <c r="Z44" s="77" t="s">
        <v>4699</v>
      </c>
      <c r="AA44" s="39" t="s">
        <v>4701</v>
      </c>
      <c r="AB44" s="39" t="s">
        <v>4701</v>
      </c>
      <c r="AC44" s="39" t="s">
        <v>4701</v>
      </c>
      <c r="AD44" s="39" t="s">
        <v>4700</v>
      </c>
      <c r="AE44" s="39" t="s">
        <v>4700</v>
      </c>
      <c r="AF44" s="39" t="s">
        <v>4700</v>
      </c>
      <c r="AG44" s="66" t="s">
        <v>4701</v>
      </c>
      <c r="AH44" s="77" t="s">
        <v>4700</v>
      </c>
      <c r="AI44" s="77" t="s">
        <v>4699</v>
      </c>
      <c r="AJ44" s="39" t="s">
        <v>4701</v>
      </c>
      <c r="AK44" s="77" t="s">
        <v>4700</v>
      </c>
      <c r="AL44" s="77" t="s">
        <v>4699</v>
      </c>
      <c r="AM44" s="77">
        <v>2</v>
      </c>
      <c r="AN44" s="77" t="s">
        <v>4701</v>
      </c>
      <c r="AO44" s="77" t="s">
        <v>4699</v>
      </c>
      <c r="AP44" s="425" t="s">
        <v>4701</v>
      </c>
    </row>
    <row r="45" spans="1:42" s="104" customFormat="1">
      <c r="A45" s="354" t="s">
        <v>2637</v>
      </c>
      <c r="B45" s="347" t="s">
        <v>2639</v>
      </c>
      <c r="C45" s="347" t="s">
        <v>2638</v>
      </c>
      <c r="D45" s="310" t="s">
        <v>3855</v>
      </c>
      <c r="E45" s="302">
        <v>7.4655100000000001</v>
      </c>
      <c r="F45" s="302">
        <v>2.3649148414800001</v>
      </c>
      <c r="G45" s="355" t="s">
        <v>63</v>
      </c>
      <c r="H45" s="314" t="s">
        <v>94</v>
      </c>
      <c r="I45" s="311">
        <v>2020</v>
      </c>
      <c r="J45" s="105" t="s">
        <v>2509</v>
      </c>
      <c r="K45" s="483" t="s">
        <v>4706</v>
      </c>
      <c r="L45" s="66" t="s">
        <v>4701</v>
      </c>
      <c r="M45" s="76" t="s">
        <v>4700</v>
      </c>
      <c r="N45" s="77" t="s">
        <v>4699</v>
      </c>
      <c r="O45" s="39" t="s">
        <v>4701</v>
      </c>
      <c r="P45" s="77" t="s">
        <v>4700</v>
      </c>
      <c r="Q45" s="77" t="s">
        <v>4699</v>
      </c>
      <c r="R45" s="77" t="s">
        <v>4699</v>
      </c>
      <c r="S45" s="77" t="s">
        <v>4699</v>
      </c>
      <c r="T45" s="77" t="s">
        <v>4699</v>
      </c>
      <c r="U45" s="66" t="s">
        <v>4701</v>
      </c>
      <c r="V45" s="77" t="s">
        <v>4701</v>
      </c>
      <c r="W45" s="77" t="s">
        <v>4699</v>
      </c>
      <c r="X45" s="77" t="s">
        <v>4699</v>
      </c>
      <c r="Y45" s="77" t="s">
        <v>4699</v>
      </c>
      <c r="Z45" s="77" t="s">
        <v>4699</v>
      </c>
      <c r="AA45" s="77" t="s">
        <v>4699</v>
      </c>
      <c r="AB45" s="77" t="s">
        <v>4699</v>
      </c>
      <c r="AC45" s="77" t="s">
        <v>4699</v>
      </c>
      <c r="AD45" s="77" t="s">
        <v>4699</v>
      </c>
      <c r="AE45" s="77" t="s">
        <v>4699</v>
      </c>
      <c r="AF45" s="77" t="s">
        <v>4699</v>
      </c>
      <c r="AG45" s="77" t="s">
        <v>4699</v>
      </c>
      <c r="AH45" s="77" t="s">
        <v>4699</v>
      </c>
      <c r="AI45" s="77" t="s">
        <v>4699</v>
      </c>
      <c r="AJ45" s="77" t="s">
        <v>4699</v>
      </c>
      <c r="AK45" s="77" t="s">
        <v>4699</v>
      </c>
      <c r="AL45" s="77" t="s">
        <v>4699</v>
      </c>
      <c r="AM45" s="77">
        <v>1</v>
      </c>
      <c r="AN45" s="77" t="s">
        <v>4699</v>
      </c>
      <c r="AO45" s="77" t="s">
        <v>4699</v>
      </c>
      <c r="AP45" s="77" t="s">
        <v>4699</v>
      </c>
    </row>
    <row r="46" spans="1:42" s="104" customFormat="1">
      <c r="A46" s="354" t="s">
        <v>2640</v>
      </c>
      <c r="B46" s="347" t="s">
        <v>2642</v>
      </c>
      <c r="C46" s="347" t="s">
        <v>2641</v>
      </c>
      <c r="D46" s="336" t="s">
        <v>3856</v>
      </c>
      <c r="E46" s="302">
        <v>3.48482</v>
      </c>
      <c r="F46" s="302">
        <v>2.8870211919048039</v>
      </c>
      <c r="G46" s="355" t="s">
        <v>2643</v>
      </c>
      <c r="H46" s="314" t="s">
        <v>92</v>
      </c>
      <c r="I46" s="311">
        <v>2018</v>
      </c>
      <c r="J46" s="105" t="s">
        <v>2705</v>
      </c>
      <c r="K46" s="483" t="s">
        <v>4707</v>
      </c>
      <c r="L46" s="66" t="s">
        <v>4701</v>
      </c>
      <c r="M46" s="76" t="s">
        <v>4700</v>
      </c>
      <c r="N46" s="77" t="s">
        <v>4701</v>
      </c>
      <c r="O46" s="39" t="s">
        <v>4701</v>
      </c>
      <c r="P46" s="77" t="s">
        <v>4700</v>
      </c>
      <c r="Q46" s="77" t="s">
        <v>4699</v>
      </c>
      <c r="R46" s="39" t="s">
        <v>4699</v>
      </c>
      <c r="S46" s="77" t="s">
        <v>4699</v>
      </c>
      <c r="T46" s="77" t="s">
        <v>4699</v>
      </c>
      <c r="U46" s="66" t="s">
        <v>4699</v>
      </c>
      <c r="V46" s="66" t="s">
        <v>4699</v>
      </c>
      <c r="W46" s="66" t="s">
        <v>4699</v>
      </c>
      <c r="X46" s="66" t="s">
        <v>4701</v>
      </c>
      <c r="Y46" s="77" t="s">
        <v>4701</v>
      </c>
      <c r="Z46" s="77" t="s">
        <v>4699</v>
      </c>
      <c r="AA46" s="39" t="s">
        <v>4699</v>
      </c>
      <c r="AB46" s="39" t="s">
        <v>4699</v>
      </c>
      <c r="AC46" s="39" t="s">
        <v>4699</v>
      </c>
      <c r="AD46" s="39" t="s">
        <v>4699</v>
      </c>
      <c r="AE46" s="39" t="s">
        <v>4699</v>
      </c>
      <c r="AF46" s="39" t="s">
        <v>4699</v>
      </c>
      <c r="AG46" s="66" t="s">
        <v>4699</v>
      </c>
      <c r="AH46" s="66" t="s">
        <v>4699</v>
      </c>
      <c r="AI46" s="66" t="s">
        <v>4699</v>
      </c>
      <c r="AJ46" s="39" t="s">
        <v>4701</v>
      </c>
      <c r="AK46" s="77" t="s">
        <v>4701</v>
      </c>
      <c r="AL46" s="77" t="s">
        <v>4699</v>
      </c>
      <c r="AM46" s="77">
        <v>1</v>
      </c>
      <c r="AN46" s="77" t="s">
        <v>4699</v>
      </c>
      <c r="AO46" s="77" t="s">
        <v>4699</v>
      </c>
      <c r="AP46" s="77" t="s">
        <v>4699</v>
      </c>
    </row>
    <row r="47" spans="1:42" s="104" customFormat="1">
      <c r="A47" s="354" t="s">
        <v>2644</v>
      </c>
      <c r="B47" s="347" t="s">
        <v>2646</v>
      </c>
      <c r="C47" s="347" t="s">
        <v>2645</v>
      </c>
      <c r="D47" s="336" t="s">
        <v>2706</v>
      </c>
      <c r="E47" s="298">
        <v>3.71502</v>
      </c>
      <c r="F47" s="298">
        <v>2.9318280364606499</v>
      </c>
      <c r="G47" s="355" t="s">
        <v>67</v>
      </c>
      <c r="H47" s="314" t="s">
        <v>92</v>
      </c>
      <c r="I47" s="311">
        <v>2018</v>
      </c>
      <c r="J47" s="105" t="s">
        <v>2704</v>
      </c>
      <c r="K47" s="483" t="s">
        <v>4707</v>
      </c>
      <c r="L47" s="66" t="s">
        <v>4701</v>
      </c>
      <c r="M47" s="76" t="s">
        <v>4701</v>
      </c>
      <c r="N47" s="77" t="s">
        <v>4699</v>
      </c>
      <c r="O47" s="39" t="s">
        <v>4701</v>
      </c>
      <c r="P47" s="77" t="s">
        <v>4701</v>
      </c>
      <c r="Q47" s="77" t="s">
        <v>4699</v>
      </c>
      <c r="R47" s="39" t="s">
        <v>4701</v>
      </c>
      <c r="S47" s="77" t="s">
        <v>4699</v>
      </c>
      <c r="T47" s="77" t="s">
        <v>4701</v>
      </c>
      <c r="U47" s="66" t="s">
        <v>4699</v>
      </c>
      <c r="V47" s="66" t="s">
        <v>4699</v>
      </c>
      <c r="W47" s="66" t="s">
        <v>4699</v>
      </c>
      <c r="X47" s="66" t="s">
        <v>4699</v>
      </c>
      <c r="Y47" s="77" t="s">
        <v>4699</v>
      </c>
      <c r="Z47" s="77" t="s">
        <v>4699</v>
      </c>
      <c r="AA47" s="39" t="s">
        <v>4701</v>
      </c>
      <c r="AB47" s="77" t="s">
        <v>4701</v>
      </c>
      <c r="AC47" s="77" t="s">
        <v>4699</v>
      </c>
      <c r="AD47" s="39" t="s">
        <v>4699</v>
      </c>
      <c r="AE47" s="39" t="s">
        <v>4699</v>
      </c>
      <c r="AF47" s="39" t="s">
        <v>4699</v>
      </c>
      <c r="AG47" s="66" t="s">
        <v>4699</v>
      </c>
      <c r="AH47" s="66" t="s">
        <v>4699</v>
      </c>
      <c r="AI47" s="66" t="s">
        <v>4699</v>
      </c>
      <c r="AJ47" s="39" t="s">
        <v>4701</v>
      </c>
      <c r="AK47" s="77" t="s">
        <v>4701</v>
      </c>
      <c r="AL47" s="77" t="s">
        <v>4700</v>
      </c>
      <c r="AM47" s="77">
        <v>1</v>
      </c>
      <c r="AN47" s="77" t="s">
        <v>4699</v>
      </c>
      <c r="AO47" s="77" t="s">
        <v>4699</v>
      </c>
      <c r="AP47" s="77" t="s">
        <v>4699</v>
      </c>
    </row>
    <row r="48" spans="1:42" s="104" customFormat="1">
      <c r="A48" s="317" t="s">
        <v>2647</v>
      </c>
      <c r="B48" s="370" t="s">
        <v>2649</v>
      </c>
      <c r="C48" s="347" t="s">
        <v>2648</v>
      </c>
      <c r="D48" s="310" t="s">
        <v>2707</v>
      </c>
      <c r="E48" s="298">
        <v>8.1982400000000002</v>
      </c>
      <c r="F48" s="298">
        <v>8.7767663200000001</v>
      </c>
      <c r="G48" s="314" t="s">
        <v>2625</v>
      </c>
      <c r="H48" s="314" t="s">
        <v>93</v>
      </c>
      <c r="I48" s="315">
        <v>2016</v>
      </c>
      <c r="J48" s="36" t="s">
        <v>2499</v>
      </c>
      <c r="K48" s="483" t="s">
        <v>4706</v>
      </c>
      <c r="L48" s="66" t="s">
        <v>4699</v>
      </c>
      <c r="M48" s="66" t="s">
        <v>4699</v>
      </c>
      <c r="N48" s="66" t="s">
        <v>4699</v>
      </c>
      <c r="O48" s="39" t="s">
        <v>4699</v>
      </c>
      <c r="P48" s="39" t="s">
        <v>4699</v>
      </c>
      <c r="Q48" s="39" t="s">
        <v>4699</v>
      </c>
      <c r="R48" s="39" t="s">
        <v>4699</v>
      </c>
      <c r="S48" s="77" t="s">
        <v>4699</v>
      </c>
      <c r="T48" s="77" t="s">
        <v>4699</v>
      </c>
      <c r="U48" s="66" t="s">
        <v>4699</v>
      </c>
      <c r="V48" s="77" t="s">
        <v>4699</v>
      </c>
      <c r="W48" s="77" t="s">
        <v>4699</v>
      </c>
      <c r="X48" s="66" t="s">
        <v>4699</v>
      </c>
      <c r="Y48" s="66" t="s">
        <v>4699</v>
      </c>
      <c r="Z48" s="66" t="s">
        <v>4699</v>
      </c>
      <c r="AA48" s="39" t="s">
        <v>4699</v>
      </c>
      <c r="AB48" s="39" t="s">
        <v>4699</v>
      </c>
      <c r="AC48" s="39" t="s">
        <v>4699</v>
      </c>
      <c r="AD48" s="39" t="s">
        <v>4699</v>
      </c>
      <c r="AE48" s="39" t="s">
        <v>4699</v>
      </c>
      <c r="AF48" s="39" t="s">
        <v>4699</v>
      </c>
      <c r="AG48" s="66" t="s">
        <v>4699</v>
      </c>
      <c r="AH48" s="66" t="s">
        <v>4699</v>
      </c>
      <c r="AI48" s="66" t="s">
        <v>4699</v>
      </c>
      <c r="AJ48" s="39" t="s">
        <v>4699</v>
      </c>
      <c r="AK48" s="39" t="s">
        <v>4699</v>
      </c>
      <c r="AL48" s="39" t="s">
        <v>4699</v>
      </c>
      <c r="AM48" s="77">
        <v>1</v>
      </c>
      <c r="AN48" s="77" t="s">
        <v>4699</v>
      </c>
      <c r="AO48" s="77" t="s">
        <v>4699</v>
      </c>
      <c r="AP48" s="77" t="s">
        <v>4699</v>
      </c>
    </row>
    <row r="49" spans="1:42" s="104" customFormat="1">
      <c r="A49" s="354" t="s">
        <v>2703</v>
      </c>
      <c r="B49" s="299" t="s">
        <v>2702</v>
      </c>
      <c r="C49" s="299" t="s">
        <v>2701</v>
      </c>
      <c r="D49" s="336" t="s">
        <v>3856</v>
      </c>
      <c r="E49" s="302">
        <v>23.618919999999999</v>
      </c>
      <c r="F49" s="302">
        <v>18.968513424680001</v>
      </c>
      <c r="G49" s="105" t="s">
        <v>2525</v>
      </c>
      <c r="H49" s="314" t="s">
        <v>93</v>
      </c>
      <c r="I49" s="315">
        <v>2016</v>
      </c>
      <c r="J49" s="105" t="s">
        <v>2499</v>
      </c>
      <c r="K49" s="483" t="s">
        <v>4710</v>
      </c>
      <c r="L49" s="66" t="s">
        <v>4700</v>
      </c>
      <c r="M49" s="66" t="s">
        <v>4700</v>
      </c>
      <c r="N49" s="66" t="s">
        <v>4700</v>
      </c>
      <c r="O49" s="39" t="s">
        <v>4701</v>
      </c>
      <c r="P49" s="77" t="s">
        <v>4700</v>
      </c>
      <c r="Q49" s="77" t="s">
        <v>4701</v>
      </c>
      <c r="R49" s="39" t="s">
        <v>4700</v>
      </c>
      <c r="S49" s="77" t="s">
        <v>4700</v>
      </c>
      <c r="T49" s="77" t="s">
        <v>4700</v>
      </c>
      <c r="U49" s="66" t="s">
        <v>4700</v>
      </c>
      <c r="V49" s="77" t="s">
        <v>4700</v>
      </c>
      <c r="W49" s="77" t="s">
        <v>4700</v>
      </c>
      <c r="X49" s="66" t="s">
        <v>4700</v>
      </c>
      <c r="Y49" s="77" t="s">
        <v>4700</v>
      </c>
      <c r="Z49" s="77" t="s">
        <v>4700</v>
      </c>
      <c r="AA49" s="39" t="s">
        <v>4701</v>
      </c>
      <c r="AB49" s="77" t="s">
        <v>4700</v>
      </c>
      <c r="AC49" s="77" t="s">
        <v>4701</v>
      </c>
      <c r="AD49" s="39" t="s">
        <v>4700</v>
      </c>
      <c r="AE49" s="39" t="s">
        <v>4700</v>
      </c>
      <c r="AF49" s="39" t="s">
        <v>4700</v>
      </c>
      <c r="AG49" s="66" t="s">
        <v>4701</v>
      </c>
      <c r="AH49" s="77" t="s">
        <v>4700</v>
      </c>
      <c r="AI49" s="77" t="s">
        <v>4701</v>
      </c>
      <c r="AJ49" s="39" t="s">
        <v>4701</v>
      </c>
      <c r="AK49" s="39" t="s">
        <v>4701</v>
      </c>
      <c r="AL49" s="77" t="s">
        <v>4700</v>
      </c>
      <c r="AM49" s="77">
        <v>4</v>
      </c>
      <c r="AN49" s="77" t="s">
        <v>4701</v>
      </c>
      <c r="AO49" s="77" t="s">
        <v>4699</v>
      </c>
      <c r="AP49" s="425" t="s">
        <v>4700</v>
      </c>
    </row>
    <row r="50" spans="1:42" s="104" customFormat="1">
      <c r="A50" s="354" t="s">
        <v>2650</v>
      </c>
      <c r="B50" s="347" t="s">
        <v>2652</v>
      </c>
      <c r="C50" s="347" t="s">
        <v>2651</v>
      </c>
      <c r="D50" s="336" t="s">
        <v>2706</v>
      </c>
      <c r="E50" s="302">
        <v>8.3593899999999994</v>
      </c>
      <c r="F50" s="302">
        <v>11.624055004799999</v>
      </c>
      <c r="G50" s="355" t="s">
        <v>68</v>
      </c>
      <c r="H50" s="314" t="s">
        <v>93</v>
      </c>
      <c r="I50" s="311">
        <v>2018</v>
      </c>
      <c r="J50" s="105" t="s">
        <v>2499</v>
      </c>
      <c r="K50" s="483" t="s">
        <v>4709</v>
      </c>
      <c r="L50" s="66" t="s">
        <v>4701</v>
      </c>
      <c r="M50" s="76" t="s">
        <v>4700</v>
      </c>
      <c r="N50" s="77" t="s">
        <v>4701</v>
      </c>
      <c r="O50" s="39" t="s">
        <v>4701</v>
      </c>
      <c r="P50" s="77" t="s">
        <v>4700</v>
      </c>
      <c r="Q50" s="77" t="s">
        <v>4699</v>
      </c>
      <c r="R50" s="39" t="s">
        <v>4701</v>
      </c>
      <c r="S50" s="77" t="s">
        <v>4700</v>
      </c>
      <c r="T50" s="77" t="s">
        <v>4701</v>
      </c>
      <c r="U50" s="66" t="s">
        <v>4700</v>
      </c>
      <c r="V50" s="77" t="s">
        <v>4700</v>
      </c>
      <c r="W50" s="77" t="s">
        <v>4700</v>
      </c>
      <c r="X50" s="66" t="s">
        <v>4701</v>
      </c>
      <c r="Y50" s="77" t="s">
        <v>4701</v>
      </c>
      <c r="Z50" s="77" t="s">
        <v>4700</v>
      </c>
      <c r="AA50" s="39" t="s">
        <v>4701</v>
      </c>
      <c r="AB50" s="77" t="s">
        <v>4700</v>
      </c>
      <c r="AC50" s="77" t="s">
        <v>4701</v>
      </c>
      <c r="AD50" s="39" t="s">
        <v>4701</v>
      </c>
      <c r="AE50" s="77" t="s">
        <v>4700</v>
      </c>
      <c r="AF50" s="77" t="s">
        <v>4701</v>
      </c>
      <c r="AG50" s="66" t="s">
        <v>4701</v>
      </c>
      <c r="AH50" s="77" t="s">
        <v>4700</v>
      </c>
      <c r="AI50" s="77" t="s">
        <v>4701</v>
      </c>
      <c r="AJ50" s="39" t="s">
        <v>4700</v>
      </c>
      <c r="AK50" s="39" t="s">
        <v>4700</v>
      </c>
      <c r="AL50" s="39" t="s">
        <v>4700</v>
      </c>
      <c r="AM50" s="77">
        <v>1</v>
      </c>
      <c r="AN50" s="77" t="s">
        <v>4701</v>
      </c>
      <c r="AO50" s="77" t="s">
        <v>4699</v>
      </c>
      <c r="AP50" s="425" t="s">
        <v>4701</v>
      </c>
    </row>
    <row r="51" spans="1:42" s="104" customFormat="1">
      <c r="A51" s="354" t="s">
        <v>2653</v>
      </c>
      <c r="B51" s="347" t="s">
        <v>2655</v>
      </c>
      <c r="C51" s="347" t="s">
        <v>2654</v>
      </c>
      <c r="D51" s="336" t="s">
        <v>3856</v>
      </c>
      <c r="E51" s="302">
        <v>8.6974300000000007</v>
      </c>
      <c r="F51" s="302">
        <v>3.5576378275199998</v>
      </c>
      <c r="G51" s="355" t="s">
        <v>63</v>
      </c>
      <c r="H51" s="314" t="s">
        <v>94</v>
      </c>
      <c r="I51" s="315">
        <v>2016</v>
      </c>
      <c r="J51" s="36" t="s">
        <v>2499</v>
      </c>
      <c r="K51" s="483" t="s">
        <v>4710</v>
      </c>
      <c r="L51" s="66" t="s">
        <v>4700</v>
      </c>
      <c r="M51" s="66" t="s">
        <v>4700</v>
      </c>
      <c r="N51" s="66" t="s">
        <v>4700</v>
      </c>
      <c r="O51" s="39" t="s">
        <v>4700</v>
      </c>
      <c r="P51" s="77" t="s">
        <v>4700</v>
      </c>
      <c r="Q51" s="77" t="s">
        <v>4700</v>
      </c>
      <c r="R51" s="39" t="s">
        <v>4701</v>
      </c>
      <c r="S51" s="77" t="s">
        <v>4699</v>
      </c>
      <c r="T51" s="77" t="s">
        <v>4700</v>
      </c>
      <c r="U51" s="66" t="s">
        <v>4700</v>
      </c>
      <c r="V51" s="77" t="s">
        <v>4700</v>
      </c>
      <c r="W51" s="77" t="s">
        <v>4700</v>
      </c>
      <c r="X51" s="66" t="s">
        <v>4701</v>
      </c>
      <c r="Y51" s="77" t="s">
        <v>4700</v>
      </c>
      <c r="Z51" s="77" t="s">
        <v>4701</v>
      </c>
      <c r="AA51" s="39" t="s">
        <v>4701</v>
      </c>
      <c r="AB51" s="39" t="s">
        <v>4701</v>
      </c>
      <c r="AC51" s="39" t="s">
        <v>4701</v>
      </c>
      <c r="AD51" s="39" t="s">
        <v>4700</v>
      </c>
      <c r="AE51" s="39" t="s">
        <v>4700</v>
      </c>
      <c r="AF51" s="39" t="s">
        <v>4700</v>
      </c>
      <c r="AG51" s="66" t="s">
        <v>4701</v>
      </c>
      <c r="AH51" s="77" t="s">
        <v>4700</v>
      </c>
      <c r="AI51" s="77" t="s">
        <v>4701</v>
      </c>
      <c r="AJ51" s="39" t="s">
        <v>4700</v>
      </c>
      <c r="AK51" s="77" t="s">
        <v>4700</v>
      </c>
      <c r="AL51" s="77" t="s">
        <v>4700</v>
      </c>
      <c r="AM51" s="77">
        <v>2</v>
      </c>
      <c r="AN51" s="77" t="s">
        <v>4701</v>
      </c>
      <c r="AO51" s="77" t="s">
        <v>4700</v>
      </c>
      <c r="AP51" s="425" t="s">
        <v>4701</v>
      </c>
    </row>
    <row r="52" spans="1:42" s="104" customFormat="1">
      <c r="A52" s="317" t="s">
        <v>2656</v>
      </c>
      <c r="B52" s="347" t="s">
        <v>2658</v>
      </c>
      <c r="C52" s="347" t="s">
        <v>2657</v>
      </c>
      <c r="D52" s="310" t="s">
        <v>2707</v>
      </c>
      <c r="E52" s="302">
        <v>9.8411100000000005</v>
      </c>
      <c r="F52" s="302">
        <v>5.1914484674499999</v>
      </c>
      <c r="G52" s="314" t="s">
        <v>63</v>
      </c>
      <c r="H52" s="314" t="s">
        <v>94</v>
      </c>
      <c r="I52" s="315">
        <v>2016</v>
      </c>
      <c r="J52" s="36" t="s">
        <v>2499</v>
      </c>
      <c r="K52" s="483" t="s">
        <v>4708</v>
      </c>
      <c r="L52" s="66" t="s">
        <v>4701</v>
      </c>
      <c r="M52" s="76" t="s">
        <v>4700</v>
      </c>
      <c r="N52" s="77" t="s">
        <v>4699</v>
      </c>
      <c r="O52" s="39" t="s">
        <v>4701</v>
      </c>
      <c r="P52" s="77" t="s">
        <v>4700</v>
      </c>
      <c r="Q52" s="77" t="s">
        <v>4701</v>
      </c>
      <c r="R52" s="39" t="s">
        <v>4701</v>
      </c>
      <c r="S52" s="77" t="s">
        <v>4699</v>
      </c>
      <c r="T52" s="77" t="s">
        <v>4701</v>
      </c>
      <c r="U52" s="66" t="s">
        <v>4701</v>
      </c>
      <c r="V52" s="77" t="s">
        <v>4699</v>
      </c>
      <c r="W52" s="77" t="s">
        <v>4701</v>
      </c>
      <c r="X52" s="66" t="s">
        <v>4701</v>
      </c>
      <c r="Y52" s="77" t="s">
        <v>4700</v>
      </c>
      <c r="Z52" s="77" t="s">
        <v>4699</v>
      </c>
      <c r="AA52" s="39" t="s">
        <v>4701</v>
      </c>
      <c r="AB52" s="39" t="s">
        <v>4701</v>
      </c>
      <c r="AC52" s="39" t="s">
        <v>4701</v>
      </c>
      <c r="AD52" s="39" t="s">
        <v>4701</v>
      </c>
      <c r="AE52" s="77" t="s">
        <v>4701</v>
      </c>
      <c r="AF52" s="77" t="s">
        <v>4701</v>
      </c>
      <c r="AG52" s="66" t="s">
        <v>4701</v>
      </c>
      <c r="AH52" s="77" t="s">
        <v>4700</v>
      </c>
      <c r="AI52" s="77" t="s">
        <v>4699</v>
      </c>
      <c r="AJ52" s="39" t="s">
        <v>4701</v>
      </c>
      <c r="AK52" s="77" t="s">
        <v>4701</v>
      </c>
      <c r="AL52" s="77" t="s">
        <v>4699</v>
      </c>
      <c r="AM52" s="77">
        <v>2</v>
      </c>
      <c r="AN52" s="77" t="s">
        <v>4701</v>
      </c>
      <c r="AO52" s="77" t="s">
        <v>4699</v>
      </c>
      <c r="AP52" s="425" t="s">
        <v>4701</v>
      </c>
    </row>
    <row r="53" spans="1:42" s="104" customFormat="1">
      <c r="A53" s="354" t="s">
        <v>2659</v>
      </c>
      <c r="B53" s="347" t="s">
        <v>2661</v>
      </c>
      <c r="C53" s="347" t="s">
        <v>2660</v>
      </c>
      <c r="D53" s="310" t="s">
        <v>3855</v>
      </c>
      <c r="E53" s="302">
        <v>6.2276400000000001</v>
      </c>
      <c r="F53" s="302">
        <v>3.6641789999999999</v>
      </c>
      <c r="G53" s="355" t="s">
        <v>65</v>
      </c>
      <c r="H53" s="314" t="s">
        <v>92</v>
      </c>
      <c r="I53" s="311">
        <v>2020</v>
      </c>
      <c r="J53" s="105" t="s">
        <v>2509</v>
      </c>
      <c r="K53" s="483" t="s">
        <v>4706</v>
      </c>
      <c r="L53" s="66" t="s">
        <v>4701</v>
      </c>
      <c r="M53" s="76" t="s">
        <v>4700</v>
      </c>
      <c r="N53" s="77" t="s">
        <v>4699</v>
      </c>
      <c r="O53" s="39" t="s">
        <v>4701</v>
      </c>
      <c r="P53" s="77" t="s">
        <v>4700</v>
      </c>
      <c r="Q53" s="77" t="s">
        <v>4699</v>
      </c>
      <c r="R53" s="39" t="s">
        <v>4701</v>
      </c>
      <c r="S53" s="77" t="s">
        <v>4699</v>
      </c>
      <c r="T53" s="77" t="s">
        <v>4701</v>
      </c>
      <c r="U53" s="66" t="s">
        <v>4699</v>
      </c>
      <c r="V53" s="66" t="s">
        <v>4699</v>
      </c>
      <c r="W53" s="66" t="s">
        <v>4699</v>
      </c>
      <c r="X53" s="66" t="s">
        <v>4701</v>
      </c>
      <c r="Y53" s="77" t="s">
        <v>4701</v>
      </c>
      <c r="Z53" s="77" t="s">
        <v>4699</v>
      </c>
      <c r="AA53" s="39" t="s">
        <v>4701</v>
      </c>
      <c r="AB53" s="77" t="s">
        <v>4701</v>
      </c>
      <c r="AC53" s="77" t="s">
        <v>4699</v>
      </c>
      <c r="AD53" s="39" t="s">
        <v>4701</v>
      </c>
      <c r="AE53" s="77" t="s">
        <v>4701</v>
      </c>
      <c r="AF53" s="77" t="s">
        <v>4699</v>
      </c>
      <c r="AG53" s="77" t="s">
        <v>4699</v>
      </c>
      <c r="AH53" s="77" t="s">
        <v>4699</v>
      </c>
      <c r="AI53" s="77" t="s">
        <v>4699</v>
      </c>
      <c r="AJ53" s="39" t="s">
        <v>4701</v>
      </c>
      <c r="AK53" s="77" t="s">
        <v>4701</v>
      </c>
      <c r="AL53" s="77" t="s">
        <v>4699</v>
      </c>
      <c r="AM53" s="77">
        <v>1</v>
      </c>
      <c r="AN53" s="77" t="s">
        <v>4699</v>
      </c>
      <c r="AO53" s="77" t="s">
        <v>4699</v>
      </c>
      <c r="AP53" s="77" t="s">
        <v>4699</v>
      </c>
    </row>
    <row r="54" spans="1:42" s="104" customFormat="1">
      <c r="A54" s="317" t="s">
        <v>2662</v>
      </c>
      <c r="B54" s="347" t="s">
        <v>2664</v>
      </c>
      <c r="C54" s="347" t="s">
        <v>2663</v>
      </c>
      <c r="D54" s="310" t="s">
        <v>2707</v>
      </c>
      <c r="E54" s="298">
        <v>3.5893600000000001</v>
      </c>
      <c r="F54" s="298">
        <v>2.3714995000000001</v>
      </c>
      <c r="G54" s="314" t="s">
        <v>2625</v>
      </c>
      <c r="H54" s="314" t="s">
        <v>93</v>
      </c>
      <c r="I54" s="311">
        <v>2018</v>
      </c>
      <c r="J54" s="105" t="s">
        <v>2705</v>
      </c>
      <c r="K54" s="483" t="s">
        <v>4707</v>
      </c>
      <c r="L54" s="66" t="s">
        <v>4701</v>
      </c>
      <c r="M54" s="76" t="s">
        <v>4701</v>
      </c>
      <c r="N54" s="77" t="s">
        <v>4699</v>
      </c>
      <c r="O54" s="39" t="s">
        <v>4701</v>
      </c>
      <c r="P54" s="77" t="s">
        <v>4701</v>
      </c>
      <c r="Q54" s="77" t="s">
        <v>4699</v>
      </c>
      <c r="R54" s="39" t="s">
        <v>4699</v>
      </c>
      <c r="S54" s="39" t="s">
        <v>4699</v>
      </c>
      <c r="T54" s="39" t="s">
        <v>4699</v>
      </c>
      <c r="U54" s="66" t="s">
        <v>4699</v>
      </c>
      <c r="V54" s="66" t="s">
        <v>4699</v>
      </c>
      <c r="W54" s="66" t="s">
        <v>4699</v>
      </c>
      <c r="X54" s="66" t="s">
        <v>4699</v>
      </c>
      <c r="Y54" s="66" t="s">
        <v>4699</v>
      </c>
      <c r="Z54" s="66" t="s">
        <v>4699</v>
      </c>
      <c r="AA54" s="39" t="s">
        <v>4699</v>
      </c>
      <c r="AB54" s="39" t="s">
        <v>4699</v>
      </c>
      <c r="AC54" s="39" t="s">
        <v>4699</v>
      </c>
      <c r="AD54" s="39" t="s">
        <v>4699</v>
      </c>
      <c r="AE54" s="39" t="s">
        <v>4699</v>
      </c>
      <c r="AF54" s="39" t="s">
        <v>4699</v>
      </c>
      <c r="AG54" s="66" t="s">
        <v>4699</v>
      </c>
      <c r="AH54" s="66" t="s">
        <v>4699</v>
      </c>
      <c r="AI54" s="66" t="s">
        <v>4699</v>
      </c>
      <c r="AJ54" s="39" t="s">
        <v>4701</v>
      </c>
      <c r="AK54" s="77" t="s">
        <v>4700</v>
      </c>
      <c r="AL54" s="77" t="s">
        <v>4699</v>
      </c>
      <c r="AM54" s="77">
        <v>1</v>
      </c>
      <c r="AN54" s="77" t="s">
        <v>4699</v>
      </c>
      <c r="AO54" s="77" t="s">
        <v>4699</v>
      </c>
      <c r="AP54" s="77" t="s">
        <v>4699</v>
      </c>
    </row>
    <row r="55" spans="1:42" s="104" customFormat="1">
      <c r="A55" s="317" t="s">
        <v>2665</v>
      </c>
      <c r="B55" s="347" t="s">
        <v>2667</v>
      </c>
      <c r="C55" s="347" t="s">
        <v>2666</v>
      </c>
      <c r="D55" s="310" t="s">
        <v>2708</v>
      </c>
      <c r="E55" s="298">
        <v>18.766849999999998</v>
      </c>
      <c r="F55" s="298">
        <v>17.646187056233</v>
      </c>
      <c r="G55" s="314" t="s">
        <v>2597</v>
      </c>
      <c r="H55" s="314" t="s">
        <v>92</v>
      </c>
      <c r="I55" s="315">
        <v>2016</v>
      </c>
      <c r="J55" s="105" t="s">
        <v>2499</v>
      </c>
      <c r="K55" s="483" t="s">
        <v>4707</v>
      </c>
      <c r="L55" s="66" t="s">
        <v>4701</v>
      </c>
      <c r="M55" s="76" t="s">
        <v>4701</v>
      </c>
      <c r="N55" s="77" t="s">
        <v>4699</v>
      </c>
      <c r="O55" s="39" t="s">
        <v>4699</v>
      </c>
      <c r="P55" s="39" t="s">
        <v>4699</v>
      </c>
      <c r="Q55" s="39" t="s">
        <v>4699</v>
      </c>
      <c r="R55" s="39" t="s">
        <v>4699</v>
      </c>
      <c r="S55" s="77" t="s">
        <v>4699</v>
      </c>
      <c r="T55" s="77" t="s">
        <v>4699</v>
      </c>
      <c r="U55" s="66" t="s">
        <v>4699</v>
      </c>
      <c r="V55" s="66" t="s">
        <v>4699</v>
      </c>
      <c r="W55" s="66" t="s">
        <v>4699</v>
      </c>
      <c r="X55" s="66" t="s">
        <v>4699</v>
      </c>
      <c r="Y55" s="66" t="s">
        <v>4699</v>
      </c>
      <c r="Z55" s="66" t="s">
        <v>4699</v>
      </c>
      <c r="AA55" s="39" t="s">
        <v>4701</v>
      </c>
      <c r="AB55" s="77" t="s">
        <v>4699</v>
      </c>
      <c r="AC55" s="77" t="s">
        <v>4701</v>
      </c>
      <c r="AD55" s="39" t="s">
        <v>4699</v>
      </c>
      <c r="AE55" s="77" t="s">
        <v>4699</v>
      </c>
      <c r="AF55" s="77" t="s">
        <v>4699</v>
      </c>
      <c r="AG55" s="66" t="s">
        <v>4699</v>
      </c>
      <c r="AH55" s="66" t="s">
        <v>4699</v>
      </c>
      <c r="AI55" s="66" t="s">
        <v>4699</v>
      </c>
      <c r="AJ55" s="39" t="s">
        <v>4699</v>
      </c>
      <c r="AK55" s="39" t="s">
        <v>4699</v>
      </c>
      <c r="AL55" s="39" t="s">
        <v>4699</v>
      </c>
      <c r="AM55" s="77">
        <v>1</v>
      </c>
      <c r="AN55" s="77" t="s">
        <v>4699</v>
      </c>
      <c r="AO55" s="77" t="s">
        <v>4699</v>
      </c>
      <c r="AP55" s="77" t="s">
        <v>4699</v>
      </c>
    </row>
    <row r="56" spans="1:42" s="104" customFormat="1">
      <c r="A56" s="317" t="s">
        <v>2668</v>
      </c>
      <c r="B56" s="347" t="s">
        <v>2670</v>
      </c>
      <c r="C56" s="347" t="s">
        <v>2669</v>
      </c>
      <c r="D56" s="336" t="s">
        <v>3856</v>
      </c>
      <c r="E56" s="302">
        <v>3.1067199999999997</v>
      </c>
      <c r="F56" s="302">
        <v>2.63445037043026</v>
      </c>
      <c r="G56" s="314" t="s">
        <v>65</v>
      </c>
      <c r="H56" s="314" t="s">
        <v>92</v>
      </c>
      <c r="I56" s="311">
        <v>2018</v>
      </c>
      <c r="J56" s="105" t="s">
        <v>2705</v>
      </c>
      <c r="K56" s="483" t="s">
        <v>4706</v>
      </c>
      <c r="L56" s="66" t="s">
        <v>4699</v>
      </c>
      <c r="M56" s="66" t="s">
        <v>4699</v>
      </c>
      <c r="N56" s="66" t="s">
        <v>4699</v>
      </c>
      <c r="O56" s="39" t="s">
        <v>4699</v>
      </c>
      <c r="P56" s="77" t="s">
        <v>4699</v>
      </c>
      <c r="Q56" s="77" t="s">
        <v>4699</v>
      </c>
      <c r="R56" s="39" t="s">
        <v>4699</v>
      </c>
      <c r="S56" s="39" t="s">
        <v>4699</v>
      </c>
      <c r="T56" s="39" t="s">
        <v>4699</v>
      </c>
      <c r="U56" s="66" t="s">
        <v>4699</v>
      </c>
      <c r="V56" s="66" t="s">
        <v>4699</v>
      </c>
      <c r="W56" s="66" t="s">
        <v>4699</v>
      </c>
      <c r="X56" s="66" t="s">
        <v>4699</v>
      </c>
      <c r="Y56" s="66" t="s">
        <v>4699</v>
      </c>
      <c r="Z56" s="66" t="s">
        <v>4699</v>
      </c>
      <c r="AA56" s="39" t="s">
        <v>4699</v>
      </c>
      <c r="AB56" s="39" t="s">
        <v>4699</v>
      </c>
      <c r="AC56" s="39" t="s">
        <v>4699</v>
      </c>
      <c r="AD56" s="39" t="s">
        <v>4699</v>
      </c>
      <c r="AE56" s="39" t="s">
        <v>4699</v>
      </c>
      <c r="AF56" s="39" t="s">
        <v>4699</v>
      </c>
      <c r="AG56" s="66" t="s">
        <v>4699</v>
      </c>
      <c r="AH56" s="66" t="s">
        <v>4699</v>
      </c>
      <c r="AI56" s="66" t="s">
        <v>4699</v>
      </c>
      <c r="AJ56" s="39" t="s">
        <v>4699</v>
      </c>
      <c r="AK56" s="39" t="s">
        <v>4699</v>
      </c>
      <c r="AL56" s="39" t="s">
        <v>4699</v>
      </c>
      <c r="AM56" s="77">
        <v>1</v>
      </c>
      <c r="AN56" s="77" t="s">
        <v>4699</v>
      </c>
      <c r="AO56" s="77" t="s">
        <v>4699</v>
      </c>
      <c r="AP56" s="77" t="s">
        <v>4699</v>
      </c>
    </row>
    <row r="57" spans="1:42" s="104" customFormat="1">
      <c r="A57" s="317" t="s">
        <v>2671</v>
      </c>
      <c r="B57" s="347" t="s">
        <v>2673</v>
      </c>
      <c r="C57" s="347" t="s">
        <v>2672</v>
      </c>
      <c r="D57" s="336" t="s">
        <v>2706</v>
      </c>
      <c r="E57" s="298">
        <v>5.2087200000000005</v>
      </c>
      <c r="F57" s="298">
        <v>4.7702635646399996</v>
      </c>
      <c r="G57" s="314" t="s">
        <v>63</v>
      </c>
      <c r="H57" s="314" t="s">
        <v>94</v>
      </c>
      <c r="I57" s="311">
        <v>2018</v>
      </c>
      <c r="J57" s="105" t="s">
        <v>2499</v>
      </c>
      <c r="K57" s="483" t="s">
        <v>4707</v>
      </c>
      <c r="L57" s="66" t="s">
        <v>4701</v>
      </c>
      <c r="M57" s="76" t="s">
        <v>4700</v>
      </c>
      <c r="N57" s="77" t="s">
        <v>4699</v>
      </c>
      <c r="O57" s="39" t="s">
        <v>4701</v>
      </c>
      <c r="P57" s="77" t="s">
        <v>4701</v>
      </c>
      <c r="Q57" s="77" t="s">
        <v>4699</v>
      </c>
      <c r="R57" s="39" t="s">
        <v>4701</v>
      </c>
      <c r="S57" s="77" t="s">
        <v>4699</v>
      </c>
      <c r="T57" s="77" t="s">
        <v>4701</v>
      </c>
      <c r="U57" s="66" t="s">
        <v>4699</v>
      </c>
      <c r="V57" s="66" t="s">
        <v>4699</v>
      </c>
      <c r="W57" s="66" t="s">
        <v>4699</v>
      </c>
      <c r="X57" s="66" t="s">
        <v>4699</v>
      </c>
      <c r="Y57" s="66" t="s">
        <v>4699</v>
      </c>
      <c r="Z57" s="66" t="s">
        <v>4699</v>
      </c>
      <c r="AA57" s="39" t="s">
        <v>4699</v>
      </c>
      <c r="AB57" s="39" t="s">
        <v>4699</v>
      </c>
      <c r="AC57" s="39" t="s">
        <v>4699</v>
      </c>
      <c r="AD57" s="39" t="s">
        <v>4701</v>
      </c>
      <c r="AE57" s="77" t="s">
        <v>4700</v>
      </c>
      <c r="AF57" s="77" t="s">
        <v>4701</v>
      </c>
      <c r="AG57" s="66" t="s">
        <v>4699</v>
      </c>
      <c r="AH57" s="66" t="s">
        <v>4699</v>
      </c>
      <c r="AI57" s="66" t="s">
        <v>4699</v>
      </c>
      <c r="AJ57" s="39" t="s">
        <v>4699</v>
      </c>
      <c r="AK57" s="39" t="s">
        <v>4699</v>
      </c>
      <c r="AL57" s="39" t="s">
        <v>4699</v>
      </c>
      <c r="AM57" s="77">
        <v>1</v>
      </c>
      <c r="AN57" s="77" t="s">
        <v>4699</v>
      </c>
      <c r="AO57" s="77" t="s">
        <v>4699</v>
      </c>
      <c r="AP57" s="77" t="s">
        <v>4699</v>
      </c>
    </row>
    <row r="58" spans="1:42" s="70" customFormat="1">
      <c r="A58" s="317" t="s">
        <v>2674</v>
      </c>
      <c r="B58" s="347" t="s">
        <v>2676</v>
      </c>
      <c r="C58" s="347" t="s">
        <v>2675</v>
      </c>
      <c r="D58" s="310" t="s">
        <v>2707</v>
      </c>
      <c r="E58" s="298">
        <v>10.131830000000001</v>
      </c>
      <c r="F58" s="298">
        <v>3.7190466468299999</v>
      </c>
      <c r="G58" s="314" t="s">
        <v>63</v>
      </c>
      <c r="H58" s="314" t="s">
        <v>94</v>
      </c>
      <c r="I58" s="311">
        <v>2020</v>
      </c>
      <c r="J58" s="105" t="s">
        <v>2499</v>
      </c>
      <c r="K58" s="483" t="s">
        <v>4706</v>
      </c>
      <c r="L58" s="66" t="s">
        <v>4701</v>
      </c>
      <c r="M58" s="66" t="s">
        <v>4701</v>
      </c>
      <c r="N58" s="66" t="s">
        <v>4701</v>
      </c>
      <c r="O58" s="39" t="s">
        <v>4699</v>
      </c>
      <c r="P58" s="39" t="s">
        <v>4699</v>
      </c>
      <c r="Q58" s="39" t="s">
        <v>4699</v>
      </c>
      <c r="R58" s="39" t="s">
        <v>4699</v>
      </c>
      <c r="S58" s="39" t="s">
        <v>4699</v>
      </c>
      <c r="T58" s="39" t="s">
        <v>4699</v>
      </c>
      <c r="U58" s="39" t="s">
        <v>4699</v>
      </c>
      <c r="V58" s="39" t="s">
        <v>4699</v>
      </c>
      <c r="W58" s="39" t="s">
        <v>4699</v>
      </c>
      <c r="X58" s="39" t="s">
        <v>4699</v>
      </c>
      <c r="Y58" s="39" t="s">
        <v>4699</v>
      </c>
      <c r="Z58" s="39" t="s">
        <v>4699</v>
      </c>
      <c r="AA58" s="39" t="s">
        <v>4699</v>
      </c>
      <c r="AB58" s="39" t="s">
        <v>4699</v>
      </c>
      <c r="AC58" s="39" t="s">
        <v>4699</v>
      </c>
      <c r="AD58" s="39" t="s">
        <v>4699</v>
      </c>
      <c r="AE58" s="39" t="s">
        <v>4699</v>
      </c>
      <c r="AF58" s="39" t="s">
        <v>4699</v>
      </c>
      <c r="AG58" s="39" t="s">
        <v>4699</v>
      </c>
      <c r="AH58" s="39" t="s">
        <v>4699</v>
      </c>
      <c r="AI58" s="39" t="s">
        <v>4699</v>
      </c>
      <c r="AJ58" s="39" t="s">
        <v>4701</v>
      </c>
      <c r="AK58" s="77" t="s">
        <v>4700</v>
      </c>
      <c r="AL58" s="77" t="s">
        <v>4699</v>
      </c>
      <c r="AM58" s="77">
        <v>1</v>
      </c>
      <c r="AN58" s="77" t="s">
        <v>4699</v>
      </c>
      <c r="AO58" s="77" t="s">
        <v>4699</v>
      </c>
      <c r="AP58" s="77" t="s">
        <v>4699</v>
      </c>
    </row>
    <row r="59" spans="1:42" s="70" customFormat="1">
      <c r="A59" s="317" t="s">
        <v>2677</v>
      </c>
      <c r="B59" s="347" t="s">
        <v>2679</v>
      </c>
      <c r="C59" s="347" t="s">
        <v>2678</v>
      </c>
      <c r="D59" s="310" t="s">
        <v>3856</v>
      </c>
      <c r="E59" s="298">
        <v>63.248019999999997</v>
      </c>
      <c r="F59" s="298">
        <v>63.355719501659998</v>
      </c>
      <c r="G59" s="314" t="s">
        <v>63</v>
      </c>
      <c r="H59" s="314" t="s">
        <v>94</v>
      </c>
      <c r="I59" s="311">
        <v>2020</v>
      </c>
      <c r="J59" s="105" t="s">
        <v>2499</v>
      </c>
      <c r="K59" s="483" t="s">
        <v>4706</v>
      </c>
      <c r="L59" s="66" t="s">
        <v>4701</v>
      </c>
      <c r="M59" s="66" t="s">
        <v>4701</v>
      </c>
      <c r="N59" s="66" t="s">
        <v>4701</v>
      </c>
      <c r="O59" s="39" t="s">
        <v>4701</v>
      </c>
      <c r="P59" s="77" t="s">
        <v>4701</v>
      </c>
      <c r="Q59" s="77" t="s">
        <v>4699</v>
      </c>
      <c r="R59" s="39" t="s">
        <v>4701</v>
      </c>
      <c r="S59" s="77" t="s">
        <v>4701</v>
      </c>
      <c r="T59" s="77" t="s">
        <v>4699</v>
      </c>
      <c r="U59" s="77" t="s">
        <v>4699</v>
      </c>
      <c r="V59" s="77" t="s">
        <v>4699</v>
      </c>
      <c r="W59" s="77" t="s">
        <v>4699</v>
      </c>
      <c r="X59" s="77" t="s">
        <v>4699</v>
      </c>
      <c r="Y59" s="77" t="s">
        <v>4699</v>
      </c>
      <c r="Z59" s="77" t="s">
        <v>4699</v>
      </c>
      <c r="AA59" s="77" t="s">
        <v>4699</v>
      </c>
      <c r="AB59" s="77" t="s">
        <v>4699</v>
      </c>
      <c r="AC59" s="77" t="s">
        <v>4699</v>
      </c>
      <c r="AD59" s="39" t="s">
        <v>4701</v>
      </c>
      <c r="AE59" s="77" t="s">
        <v>4700</v>
      </c>
      <c r="AF59" s="77" t="s">
        <v>4701</v>
      </c>
      <c r="AG59" s="66" t="s">
        <v>4699</v>
      </c>
      <c r="AH59" s="66" t="s">
        <v>4699</v>
      </c>
      <c r="AI59" s="66" t="s">
        <v>4699</v>
      </c>
      <c r="AJ59" s="66" t="s">
        <v>4699</v>
      </c>
      <c r="AK59" s="66" t="s">
        <v>4699</v>
      </c>
      <c r="AL59" s="66" t="s">
        <v>4699</v>
      </c>
      <c r="AM59" s="77">
        <v>1</v>
      </c>
      <c r="AN59" s="77" t="s">
        <v>4699</v>
      </c>
      <c r="AO59" s="77" t="s">
        <v>4699</v>
      </c>
      <c r="AP59" s="77" t="s">
        <v>4699</v>
      </c>
    </row>
    <row r="60" spans="1:42" s="70" customFormat="1">
      <c r="A60" s="354" t="s">
        <v>2680</v>
      </c>
      <c r="B60" s="347" t="s">
        <v>2682</v>
      </c>
      <c r="C60" s="347" t="s">
        <v>2681</v>
      </c>
      <c r="D60" s="336" t="s">
        <v>3856</v>
      </c>
      <c r="E60" s="302">
        <v>9.55992</v>
      </c>
      <c r="F60" s="302">
        <v>4.6858739682100001</v>
      </c>
      <c r="G60" s="355" t="s">
        <v>63</v>
      </c>
      <c r="H60" s="314" t="s">
        <v>94</v>
      </c>
      <c r="I60" s="315">
        <v>2016</v>
      </c>
      <c r="J60" s="105" t="s">
        <v>2499</v>
      </c>
      <c r="K60" s="483" t="s">
        <v>4709</v>
      </c>
      <c r="L60" s="66" t="s">
        <v>4701</v>
      </c>
      <c r="M60" s="76" t="s">
        <v>4700</v>
      </c>
      <c r="N60" s="77" t="s">
        <v>4699</v>
      </c>
      <c r="O60" s="39" t="s">
        <v>4701</v>
      </c>
      <c r="P60" s="77" t="s">
        <v>4700</v>
      </c>
      <c r="Q60" s="77" t="s">
        <v>4701</v>
      </c>
      <c r="R60" s="39" t="s">
        <v>4701</v>
      </c>
      <c r="S60" s="77" t="s">
        <v>4701</v>
      </c>
      <c r="T60" s="77" t="s">
        <v>4701</v>
      </c>
      <c r="U60" s="66" t="s">
        <v>4701</v>
      </c>
      <c r="V60" s="66" t="s">
        <v>4701</v>
      </c>
      <c r="W60" s="66" t="s">
        <v>4701</v>
      </c>
      <c r="X60" s="66" t="s">
        <v>4701</v>
      </c>
      <c r="Y60" s="77" t="s">
        <v>4700</v>
      </c>
      <c r="Z60" s="77" t="s">
        <v>4699</v>
      </c>
      <c r="AA60" s="39" t="s">
        <v>4701</v>
      </c>
      <c r="AB60" s="77" t="s">
        <v>4700</v>
      </c>
      <c r="AC60" s="77" t="s">
        <v>4701</v>
      </c>
      <c r="AD60" s="39" t="s">
        <v>4701</v>
      </c>
      <c r="AE60" s="77" t="s">
        <v>4699</v>
      </c>
      <c r="AF60" s="77" t="s">
        <v>4700</v>
      </c>
      <c r="AG60" s="66" t="s">
        <v>4701</v>
      </c>
      <c r="AH60" s="77" t="s">
        <v>4701</v>
      </c>
      <c r="AI60" s="66" t="s">
        <v>4699</v>
      </c>
      <c r="AJ60" s="39" t="s">
        <v>4700</v>
      </c>
      <c r="AK60" s="39" t="s">
        <v>4700</v>
      </c>
      <c r="AL60" s="39" t="s">
        <v>4700</v>
      </c>
      <c r="AM60" s="77">
        <v>2</v>
      </c>
      <c r="AN60" s="77" t="s">
        <v>4701</v>
      </c>
      <c r="AO60" s="77" t="s">
        <v>4701</v>
      </c>
      <c r="AP60" s="425" t="s">
        <v>4699</v>
      </c>
    </row>
    <row r="61" spans="1:42" s="70" customFormat="1">
      <c r="A61" s="317" t="s">
        <v>2683</v>
      </c>
      <c r="B61" s="347" t="s">
        <v>2685</v>
      </c>
      <c r="C61" s="347" t="s">
        <v>2684</v>
      </c>
      <c r="D61" s="310" t="s">
        <v>3856</v>
      </c>
      <c r="E61" s="298">
        <v>3.3207600000000004</v>
      </c>
      <c r="F61" s="298">
        <v>1.50776121612</v>
      </c>
      <c r="G61" s="314" t="s">
        <v>63</v>
      </c>
      <c r="H61" s="314" t="s">
        <v>94</v>
      </c>
      <c r="I61" s="311">
        <v>2020</v>
      </c>
      <c r="J61" s="105" t="s">
        <v>2509</v>
      </c>
      <c r="K61" s="483" t="s">
        <v>4706</v>
      </c>
      <c r="L61" s="66" t="s">
        <v>4700</v>
      </c>
      <c r="M61" s="66" t="s">
        <v>4700</v>
      </c>
      <c r="N61" s="66" t="s">
        <v>4700</v>
      </c>
      <c r="O61" s="39" t="s">
        <v>4701</v>
      </c>
      <c r="P61" s="77" t="s">
        <v>4700</v>
      </c>
      <c r="Q61" s="77" t="s">
        <v>4699</v>
      </c>
      <c r="R61" s="77" t="s">
        <v>4699</v>
      </c>
      <c r="S61" s="77" t="s">
        <v>4699</v>
      </c>
      <c r="T61" s="77" t="s">
        <v>4699</v>
      </c>
      <c r="U61" s="77" t="s">
        <v>4699</v>
      </c>
      <c r="V61" s="77" t="s">
        <v>4699</v>
      </c>
      <c r="W61" s="77" t="s">
        <v>4699</v>
      </c>
      <c r="X61" s="77" t="s">
        <v>4699</v>
      </c>
      <c r="Y61" s="77" t="s">
        <v>4699</v>
      </c>
      <c r="Z61" s="77" t="s">
        <v>4699</v>
      </c>
      <c r="AA61" s="77" t="s">
        <v>4699</v>
      </c>
      <c r="AB61" s="77" t="s">
        <v>4699</v>
      </c>
      <c r="AC61" s="77" t="s">
        <v>4699</v>
      </c>
      <c r="AD61" s="77" t="s">
        <v>4699</v>
      </c>
      <c r="AE61" s="77" t="s">
        <v>4699</v>
      </c>
      <c r="AF61" s="77" t="s">
        <v>4699</v>
      </c>
      <c r="AG61" s="66" t="s">
        <v>4699</v>
      </c>
      <c r="AH61" s="66" t="s">
        <v>4699</v>
      </c>
      <c r="AI61" s="66" t="s">
        <v>4699</v>
      </c>
      <c r="AJ61" s="66" t="s">
        <v>4699</v>
      </c>
      <c r="AK61" s="66" t="s">
        <v>4699</v>
      </c>
      <c r="AL61" s="66" t="s">
        <v>4699</v>
      </c>
      <c r="AM61" s="77">
        <v>1</v>
      </c>
      <c r="AN61" s="77" t="s">
        <v>4699</v>
      </c>
      <c r="AO61" s="77" t="s">
        <v>4699</v>
      </c>
      <c r="AP61" s="77" t="s">
        <v>4699</v>
      </c>
    </row>
    <row r="62" spans="1:42" s="70" customFormat="1">
      <c r="A62" s="317" t="s">
        <v>2686</v>
      </c>
      <c r="B62" s="347" t="s">
        <v>2688</v>
      </c>
      <c r="C62" s="347" t="s">
        <v>2687</v>
      </c>
      <c r="D62" s="336" t="s">
        <v>3856</v>
      </c>
      <c r="E62" s="302">
        <v>34.560089999999995</v>
      </c>
      <c r="F62" s="302">
        <v>23.334608898599999</v>
      </c>
      <c r="G62" s="314" t="s">
        <v>63</v>
      </c>
      <c r="H62" s="314" t="s">
        <v>94</v>
      </c>
      <c r="I62" s="315">
        <v>2016</v>
      </c>
      <c r="J62" s="105" t="s">
        <v>2499</v>
      </c>
      <c r="K62" s="483" t="s">
        <v>4709</v>
      </c>
      <c r="L62" s="66" t="s">
        <v>4700</v>
      </c>
      <c r="M62" s="66" t="s">
        <v>4700</v>
      </c>
      <c r="N62" s="66" t="s">
        <v>4700</v>
      </c>
      <c r="O62" s="39" t="s">
        <v>4700</v>
      </c>
      <c r="P62" s="77" t="s">
        <v>4700</v>
      </c>
      <c r="Q62" s="77" t="s">
        <v>4700</v>
      </c>
      <c r="R62" s="39" t="s">
        <v>4701</v>
      </c>
      <c r="S62" s="77" t="s">
        <v>4701</v>
      </c>
      <c r="T62" s="77" t="s">
        <v>4700</v>
      </c>
      <c r="U62" s="66" t="s">
        <v>4700</v>
      </c>
      <c r="V62" s="66" t="s">
        <v>4700</v>
      </c>
      <c r="W62" s="66" t="s">
        <v>4700</v>
      </c>
      <c r="X62" s="66" t="s">
        <v>4701</v>
      </c>
      <c r="Y62" s="77" t="s">
        <v>4700</v>
      </c>
      <c r="Z62" s="77" t="s">
        <v>4701</v>
      </c>
      <c r="AA62" s="39" t="s">
        <v>4701</v>
      </c>
      <c r="AB62" s="39" t="s">
        <v>4701</v>
      </c>
      <c r="AC62" s="39" t="s">
        <v>4701</v>
      </c>
      <c r="AD62" s="39" t="s">
        <v>4701</v>
      </c>
      <c r="AE62" s="77" t="s">
        <v>4701</v>
      </c>
      <c r="AF62" s="77" t="s">
        <v>4699</v>
      </c>
      <c r="AG62" s="66" t="s">
        <v>4699</v>
      </c>
      <c r="AH62" s="66" t="s">
        <v>4699</v>
      </c>
      <c r="AI62" s="66" t="s">
        <v>4699</v>
      </c>
      <c r="AJ62" s="39" t="s">
        <v>4701</v>
      </c>
      <c r="AK62" s="77" t="s">
        <v>4701</v>
      </c>
      <c r="AL62" s="77" t="s">
        <v>4699</v>
      </c>
      <c r="AM62" s="77">
        <v>1</v>
      </c>
      <c r="AN62" s="77" t="s">
        <v>4701</v>
      </c>
      <c r="AO62" s="77" t="s">
        <v>4699</v>
      </c>
      <c r="AP62" s="425" t="s">
        <v>4701</v>
      </c>
    </row>
    <row r="63" spans="1:42" s="70" customFormat="1">
      <c r="A63" s="316" t="s">
        <v>106</v>
      </c>
      <c r="B63" s="301" t="s">
        <v>228</v>
      </c>
      <c r="C63" s="301" t="s">
        <v>1668</v>
      </c>
      <c r="D63" s="310" t="s">
        <v>3856</v>
      </c>
      <c r="E63" s="308">
        <v>315.78985999999998</v>
      </c>
      <c r="F63" s="308">
        <v>371.66560776341703</v>
      </c>
      <c r="G63" s="313" t="s">
        <v>63</v>
      </c>
      <c r="H63" s="314" t="s">
        <v>94</v>
      </c>
      <c r="I63" s="311">
        <v>2018</v>
      </c>
      <c r="J63" s="105" t="s">
        <v>2499</v>
      </c>
      <c r="K63" s="483" t="s">
        <v>4708</v>
      </c>
      <c r="L63" s="66" t="s">
        <v>4701</v>
      </c>
      <c r="M63" s="66" t="s">
        <v>4701</v>
      </c>
      <c r="N63" s="66" t="s">
        <v>4701</v>
      </c>
      <c r="O63" s="39" t="s">
        <v>4701</v>
      </c>
      <c r="P63" s="77" t="s">
        <v>4700</v>
      </c>
      <c r="Q63" s="77" t="s">
        <v>4701</v>
      </c>
      <c r="R63" s="39" t="s">
        <v>4701</v>
      </c>
      <c r="S63" s="77" t="s">
        <v>4701</v>
      </c>
      <c r="T63" s="77" t="s">
        <v>4700</v>
      </c>
      <c r="U63" s="66" t="s">
        <v>4699</v>
      </c>
      <c r="V63" s="66" t="s">
        <v>4699</v>
      </c>
      <c r="W63" s="66" t="s">
        <v>4699</v>
      </c>
      <c r="X63" s="66" t="s">
        <v>4701</v>
      </c>
      <c r="Y63" s="77" t="s">
        <v>4700</v>
      </c>
      <c r="Z63" s="77" t="s">
        <v>4699</v>
      </c>
      <c r="AA63" s="39" t="s">
        <v>4701</v>
      </c>
      <c r="AB63" s="77" t="s">
        <v>4701</v>
      </c>
      <c r="AC63" s="77" t="s">
        <v>4699</v>
      </c>
      <c r="AD63" s="39" t="s">
        <v>4701</v>
      </c>
      <c r="AE63" s="77" t="s">
        <v>4700</v>
      </c>
      <c r="AF63" s="77" t="s">
        <v>4701</v>
      </c>
      <c r="AG63" s="66" t="s">
        <v>4699</v>
      </c>
      <c r="AH63" s="66" t="s">
        <v>4699</v>
      </c>
      <c r="AI63" s="66" t="s">
        <v>4699</v>
      </c>
      <c r="AJ63" s="39" t="s">
        <v>4700</v>
      </c>
      <c r="AK63" s="39" t="s">
        <v>4700</v>
      </c>
      <c r="AL63" s="39" t="s">
        <v>4700</v>
      </c>
      <c r="AM63" s="77">
        <v>4</v>
      </c>
      <c r="AN63" s="77" t="s">
        <v>4701</v>
      </c>
      <c r="AO63" s="77" t="s">
        <v>4701</v>
      </c>
      <c r="AP63" s="425" t="s">
        <v>4699</v>
      </c>
    </row>
    <row r="64" spans="1:42" s="70" customFormat="1">
      <c r="A64" s="317" t="s">
        <v>2689</v>
      </c>
      <c r="B64" s="299" t="s">
        <v>2691</v>
      </c>
      <c r="C64" s="299" t="s">
        <v>2690</v>
      </c>
      <c r="D64" s="336" t="s">
        <v>2706</v>
      </c>
      <c r="E64" s="298">
        <v>3.2728099999999998</v>
      </c>
      <c r="F64" s="298">
        <v>0.75441886363999999</v>
      </c>
      <c r="G64" s="314" t="s">
        <v>63</v>
      </c>
      <c r="H64" s="314" t="s">
        <v>94</v>
      </c>
      <c r="I64" s="311">
        <v>2020</v>
      </c>
      <c r="J64" s="105" t="s">
        <v>2509</v>
      </c>
      <c r="K64" s="483" t="s">
        <v>4706</v>
      </c>
      <c r="L64" s="66" t="s">
        <v>4701</v>
      </c>
      <c r="M64" s="76" t="s">
        <v>4700</v>
      </c>
      <c r="N64" s="77" t="s">
        <v>4699</v>
      </c>
      <c r="O64" s="39" t="s">
        <v>4699</v>
      </c>
      <c r="P64" s="39" t="s">
        <v>4699</v>
      </c>
      <c r="Q64" s="39" t="s">
        <v>4699</v>
      </c>
      <c r="R64" s="39" t="s">
        <v>4699</v>
      </c>
      <c r="S64" s="39" t="s">
        <v>4699</v>
      </c>
      <c r="T64" s="39" t="s">
        <v>4699</v>
      </c>
      <c r="U64" s="66" t="s">
        <v>4699</v>
      </c>
      <c r="V64" s="77" t="s">
        <v>4699</v>
      </c>
      <c r="W64" s="77" t="s">
        <v>4699</v>
      </c>
      <c r="X64" s="77" t="s">
        <v>4699</v>
      </c>
      <c r="Y64" s="77" t="s">
        <v>4699</v>
      </c>
      <c r="Z64" s="77" t="s">
        <v>4699</v>
      </c>
      <c r="AA64" s="77" t="s">
        <v>4699</v>
      </c>
      <c r="AB64" s="77" t="s">
        <v>4699</v>
      </c>
      <c r="AC64" s="77" t="s">
        <v>4699</v>
      </c>
      <c r="AD64" s="77" t="s">
        <v>4699</v>
      </c>
      <c r="AE64" s="77" t="s">
        <v>4699</v>
      </c>
      <c r="AF64" s="77" t="s">
        <v>4699</v>
      </c>
      <c r="AG64" s="77" t="s">
        <v>4699</v>
      </c>
      <c r="AH64" s="77" t="s">
        <v>4699</v>
      </c>
      <c r="AI64" s="77" t="s">
        <v>4699</v>
      </c>
      <c r="AJ64" s="39" t="s">
        <v>4701</v>
      </c>
      <c r="AK64" s="77" t="s">
        <v>4701</v>
      </c>
      <c r="AL64" s="77" t="s">
        <v>4699</v>
      </c>
      <c r="AM64" s="77">
        <v>2</v>
      </c>
      <c r="AN64" s="77" t="s">
        <v>4699</v>
      </c>
      <c r="AO64" s="77" t="s">
        <v>4699</v>
      </c>
      <c r="AP64" s="77" t="s">
        <v>4699</v>
      </c>
    </row>
    <row r="65" spans="1:42" s="70" customFormat="1">
      <c r="A65" s="317" t="s">
        <v>2692</v>
      </c>
      <c r="B65" s="351" t="s">
        <v>2694</v>
      </c>
      <c r="C65" s="351" t="s">
        <v>2693</v>
      </c>
      <c r="D65" s="336" t="s">
        <v>3856</v>
      </c>
      <c r="E65" s="298">
        <v>4.56372</v>
      </c>
      <c r="F65" s="298">
        <v>4.2943595938693599</v>
      </c>
      <c r="G65" s="314" t="s">
        <v>64</v>
      </c>
      <c r="H65" s="314" t="s">
        <v>92</v>
      </c>
      <c r="I65" s="311">
        <v>2018</v>
      </c>
      <c r="J65" s="105" t="s">
        <v>2705</v>
      </c>
      <c r="K65" s="483" t="s">
        <v>4706</v>
      </c>
      <c r="L65" s="66" t="s">
        <v>4699</v>
      </c>
      <c r="M65" s="66" t="s">
        <v>4699</v>
      </c>
      <c r="N65" s="66" t="s">
        <v>4699</v>
      </c>
      <c r="O65" s="39" t="s">
        <v>4699</v>
      </c>
      <c r="P65" s="39" t="s">
        <v>4699</v>
      </c>
      <c r="Q65" s="77" t="s">
        <v>4699</v>
      </c>
      <c r="R65" s="39" t="s">
        <v>4699</v>
      </c>
      <c r="S65" s="39" t="s">
        <v>4699</v>
      </c>
      <c r="T65" s="39" t="s">
        <v>4699</v>
      </c>
      <c r="U65" s="66" t="s">
        <v>4699</v>
      </c>
      <c r="V65" s="66" t="s">
        <v>4699</v>
      </c>
      <c r="W65" s="66" t="s">
        <v>4699</v>
      </c>
      <c r="X65" s="66" t="s">
        <v>4699</v>
      </c>
      <c r="Y65" s="66" t="s">
        <v>4699</v>
      </c>
      <c r="Z65" s="66" t="s">
        <v>4699</v>
      </c>
      <c r="AA65" s="39" t="s">
        <v>4699</v>
      </c>
      <c r="AB65" s="39" t="s">
        <v>4699</v>
      </c>
      <c r="AC65" s="39" t="s">
        <v>4699</v>
      </c>
      <c r="AD65" s="39" t="s">
        <v>4699</v>
      </c>
      <c r="AE65" s="39" t="s">
        <v>4699</v>
      </c>
      <c r="AF65" s="39" t="s">
        <v>4699</v>
      </c>
      <c r="AG65" s="66" t="s">
        <v>4699</v>
      </c>
      <c r="AH65" s="66" t="s">
        <v>4699</v>
      </c>
      <c r="AI65" s="66" t="s">
        <v>4699</v>
      </c>
      <c r="AJ65" s="39" t="s">
        <v>4699</v>
      </c>
      <c r="AK65" s="39" t="s">
        <v>4699</v>
      </c>
      <c r="AL65" s="39" t="s">
        <v>4699</v>
      </c>
      <c r="AM65" s="77">
        <v>1</v>
      </c>
      <c r="AN65" s="77" t="s">
        <v>4699</v>
      </c>
      <c r="AO65" s="77" t="s">
        <v>4699</v>
      </c>
      <c r="AP65" s="77" t="s">
        <v>4699</v>
      </c>
    </row>
    <row r="66" spans="1:42" s="70" customFormat="1">
      <c r="A66" s="317" t="s">
        <v>2695</v>
      </c>
      <c r="B66" s="328" t="s">
        <v>2697</v>
      </c>
      <c r="C66" s="328" t="s">
        <v>2696</v>
      </c>
      <c r="D66" s="310" t="s">
        <v>3856</v>
      </c>
      <c r="E66" s="302">
        <v>9.1203899999999987</v>
      </c>
      <c r="F66" s="302">
        <v>18.54324819004</v>
      </c>
      <c r="G66" s="314" t="s">
        <v>68</v>
      </c>
      <c r="H66" s="314" t="s">
        <v>93</v>
      </c>
      <c r="I66" s="311">
        <v>2020</v>
      </c>
      <c r="J66" s="105" t="s">
        <v>2499</v>
      </c>
      <c r="K66" s="483" t="s">
        <v>4706</v>
      </c>
      <c r="L66" s="66" t="s">
        <v>4701</v>
      </c>
      <c r="M66" s="76" t="s">
        <v>4700</v>
      </c>
      <c r="N66" s="77" t="s">
        <v>4699</v>
      </c>
      <c r="O66" s="39" t="s">
        <v>4701</v>
      </c>
      <c r="P66" s="77" t="s">
        <v>4700</v>
      </c>
      <c r="Q66" s="77" t="s">
        <v>4699</v>
      </c>
      <c r="R66" s="39" t="s">
        <v>4701</v>
      </c>
      <c r="S66" s="77" t="s">
        <v>4699</v>
      </c>
      <c r="T66" s="77" t="s">
        <v>4701</v>
      </c>
      <c r="U66" s="66" t="s">
        <v>4701</v>
      </c>
      <c r="V66" s="77" t="s">
        <v>4701</v>
      </c>
      <c r="W66" s="77" t="s">
        <v>4700</v>
      </c>
      <c r="X66" s="66" t="s">
        <v>4701</v>
      </c>
      <c r="Y66" s="77" t="s">
        <v>4701</v>
      </c>
      <c r="Z66" s="77" t="s">
        <v>4699</v>
      </c>
      <c r="AA66" s="39" t="s">
        <v>4701</v>
      </c>
      <c r="AB66" s="39" t="s">
        <v>4701</v>
      </c>
      <c r="AC66" s="39" t="s">
        <v>4701</v>
      </c>
      <c r="AD66" s="39" t="s">
        <v>4701</v>
      </c>
      <c r="AE66" s="77" t="s">
        <v>4700</v>
      </c>
      <c r="AF66" s="77" t="s">
        <v>4701</v>
      </c>
      <c r="AG66" s="66" t="s">
        <v>4701</v>
      </c>
      <c r="AH66" s="77" t="s">
        <v>4700</v>
      </c>
      <c r="AI66" s="77" t="s">
        <v>4699</v>
      </c>
      <c r="AJ66" s="39" t="s">
        <v>4701</v>
      </c>
      <c r="AK66" s="77" t="s">
        <v>4701</v>
      </c>
      <c r="AL66" s="77" t="s">
        <v>4699</v>
      </c>
      <c r="AM66" s="77">
        <v>1</v>
      </c>
      <c r="AN66" s="77" t="s">
        <v>4699</v>
      </c>
      <c r="AO66" s="77" t="s">
        <v>4699</v>
      </c>
      <c r="AP66" s="77" t="s">
        <v>4699</v>
      </c>
    </row>
    <row r="67" spans="1:42" s="70" customFormat="1">
      <c r="A67" s="317" t="s">
        <v>2698</v>
      </c>
      <c r="B67" s="351" t="s">
        <v>2700</v>
      </c>
      <c r="C67" s="351" t="s">
        <v>2699</v>
      </c>
      <c r="D67" s="336" t="s">
        <v>3856</v>
      </c>
      <c r="E67" s="298">
        <v>4.0581399999999999</v>
      </c>
      <c r="F67" s="298">
        <v>3.0335788344600569</v>
      </c>
      <c r="G67" s="314" t="s">
        <v>64</v>
      </c>
      <c r="H67" s="314" t="s">
        <v>92</v>
      </c>
      <c r="I67" s="311">
        <v>2018</v>
      </c>
      <c r="J67" s="105" t="s">
        <v>2705</v>
      </c>
      <c r="K67" s="483" t="s">
        <v>4706</v>
      </c>
      <c r="L67" s="66" t="s">
        <v>4699</v>
      </c>
      <c r="M67" s="66" t="s">
        <v>4699</v>
      </c>
      <c r="N67" s="66" t="s">
        <v>4699</v>
      </c>
      <c r="O67" s="39" t="s">
        <v>4699</v>
      </c>
      <c r="P67" s="39" t="s">
        <v>4699</v>
      </c>
      <c r="Q67" s="77" t="s">
        <v>4699</v>
      </c>
      <c r="R67" s="39" t="s">
        <v>4699</v>
      </c>
      <c r="S67" s="39" t="s">
        <v>4699</v>
      </c>
      <c r="T67" s="39" t="s">
        <v>4699</v>
      </c>
      <c r="U67" s="66" t="s">
        <v>4699</v>
      </c>
      <c r="V67" s="66" t="s">
        <v>4699</v>
      </c>
      <c r="W67" s="66" t="s">
        <v>4699</v>
      </c>
      <c r="X67" s="66" t="s">
        <v>4699</v>
      </c>
      <c r="Y67" s="66" t="s">
        <v>4699</v>
      </c>
      <c r="Z67" s="66" t="s">
        <v>4699</v>
      </c>
      <c r="AA67" s="39" t="s">
        <v>4699</v>
      </c>
      <c r="AB67" s="39" t="s">
        <v>4699</v>
      </c>
      <c r="AC67" s="39" t="s">
        <v>4699</v>
      </c>
      <c r="AD67" s="39" t="s">
        <v>4699</v>
      </c>
      <c r="AE67" s="39" t="s">
        <v>4699</v>
      </c>
      <c r="AF67" s="39" t="s">
        <v>4699</v>
      </c>
      <c r="AG67" s="66" t="s">
        <v>4699</v>
      </c>
      <c r="AH67" s="66" t="s">
        <v>4699</v>
      </c>
      <c r="AI67" s="66" t="s">
        <v>4699</v>
      </c>
      <c r="AJ67" s="39" t="s">
        <v>4699</v>
      </c>
      <c r="AK67" s="39" t="s">
        <v>4699</v>
      </c>
      <c r="AL67" s="39" t="s">
        <v>4699</v>
      </c>
      <c r="AM67" s="77">
        <v>1</v>
      </c>
      <c r="AN67" s="77" t="s">
        <v>4699</v>
      </c>
      <c r="AO67" s="77" t="s">
        <v>4699</v>
      </c>
      <c r="AP67" s="77" t="s">
        <v>4699</v>
      </c>
    </row>
    <row r="68" spans="1:42">
      <c r="A68" s="50"/>
      <c r="B68" s="50"/>
      <c r="C68" s="50"/>
      <c r="D68" s="50"/>
      <c r="E68" s="16"/>
      <c r="F68" s="16"/>
      <c r="G68" s="9"/>
      <c r="H68" s="9"/>
      <c r="L68" s="17"/>
      <c r="O68" s="17"/>
      <c r="R68" s="17"/>
      <c r="U68" s="17"/>
      <c r="X68" s="17"/>
      <c r="AA68" s="17"/>
      <c r="AD68" s="17"/>
      <c r="AG68" s="17"/>
      <c r="AJ68" s="17"/>
    </row>
    <row r="69" spans="1:42">
      <c r="A69" s="50"/>
      <c r="B69" s="50"/>
      <c r="C69" s="50"/>
      <c r="D69" s="50"/>
      <c r="E69" s="16"/>
      <c r="F69" s="16"/>
      <c r="G69" s="9"/>
      <c r="H69" s="9"/>
      <c r="L69" s="17"/>
      <c r="O69" s="17"/>
      <c r="R69" s="17"/>
      <c r="U69" s="17"/>
      <c r="X69" s="17"/>
      <c r="AA69" s="17"/>
      <c r="AD69" s="17"/>
      <c r="AG69" s="17"/>
      <c r="AJ69" s="17"/>
    </row>
    <row r="70" spans="1:42">
      <c r="A70" s="50"/>
      <c r="B70" s="50"/>
      <c r="C70" s="50"/>
      <c r="D70" s="50"/>
      <c r="E70" s="16"/>
      <c r="F70" s="16"/>
      <c r="G70" s="9"/>
      <c r="H70" s="9"/>
      <c r="L70" s="17"/>
      <c r="O70" s="17"/>
      <c r="R70" s="17"/>
      <c r="U70" s="17"/>
      <c r="X70" s="17"/>
      <c r="AA70" s="17"/>
      <c r="AD70" s="17"/>
      <c r="AG70" s="17"/>
      <c r="AJ70" s="17"/>
    </row>
    <row r="71" spans="1:42">
      <c r="A71" s="50"/>
      <c r="B71" s="50"/>
      <c r="C71" s="50"/>
      <c r="D71" s="50"/>
      <c r="E71" s="16"/>
      <c r="F71" s="16"/>
      <c r="G71" s="9"/>
      <c r="H71" s="9"/>
      <c r="L71" s="17"/>
      <c r="O71" s="17"/>
      <c r="R71" s="17"/>
      <c r="U71" s="17"/>
      <c r="X71" s="17"/>
      <c r="AA71" s="17"/>
      <c r="AD71" s="17"/>
      <c r="AG71" s="17"/>
      <c r="AJ71" s="17"/>
    </row>
    <row r="72" spans="1:42" s="323" customFormat="1">
      <c r="A72" s="324"/>
      <c r="B72" s="324"/>
      <c r="C72" s="324"/>
      <c r="D72" s="324"/>
      <c r="E72" s="319"/>
      <c r="F72" s="319"/>
      <c r="G72" s="320"/>
      <c r="H72" s="320"/>
      <c r="I72" s="321"/>
      <c r="J72" s="321"/>
      <c r="K72" s="478"/>
      <c r="L72" s="321"/>
      <c r="O72" s="321"/>
      <c r="R72" s="321"/>
      <c r="U72" s="321"/>
      <c r="X72" s="321"/>
      <c r="AA72" s="321"/>
      <c r="AD72" s="321"/>
      <c r="AG72" s="321"/>
      <c r="AJ72" s="321"/>
    </row>
    <row r="73" spans="1:42">
      <c r="A73"/>
      <c r="B73"/>
      <c r="C73"/>
      <c r="D73"/>
      <c r="I73"/>
      <c r="J73"/>
      <c r="K73" s="20"/>
    </row>
    <row r="74" spans="1:42" s="20" customFormat="1" ht="28.2" customHeight="1">
      <c r="A74"/>
      <c r="B74"/>
      <c r="C74"/>
      <c r="D74"/>
      <c r="E74"/>
      <c r="F74"/>
      <c r="G74"/>
      <c r="H74"/>
      <c r="I74"/>
      <c r="J74"/>
      <c r="L74"/>
      <c r="M74"/>
      <c r="N74"/>
      <c r="O74"/>
      <c r="P74"/>
      <c r="Q74"/>
      <c r="R74"/>
      <c r="S74"/>
      <c r="T74"/>
      <c r="U74"/>
      <c r="V74"/>
      <c r="W74"/>
      <c r="X74"/>
      <c r="Y74"/>
      <c r="Z74"/>
      <c r="AA74"/>
      <c r="AB74"/>
      <c r="AC74"/>
      <c r="AD74"/>
      <c r="AE74"/>
      <c r="AF74"/>
      <c r="AG74"/>
      <c r="AH74"/>
      <c r="AI74"/>
      <c r="AJ74"/>
      <c r="AK74"/>
      <c r="AL74"/>
      <c r="AM74"/>
      <c r="AN74"/>
      <c r="AO74"/>
      <c r="AP74"/>
    </row>
    <row r="75" spans="1:42" ht="28.2" customHeight="1">
      <c r="A75"/>
      <c r="B75"/>
      <c r="C75"/>
      <c r="D75"/>
      <c r="I75"/>
      <c r="J75"/>
      <c r="K75" s="20"/>
    </row>
    <row r="76" spans="1:42" s="43" customFormat="1" ht="39" customHeight="1">
      <c r="A76"/>
      <c r="B76"/>
      <c r="C76"/>
      <c r="D76"/>
      <c r="E76"/>
      <c r="F76"/>
      <c r="G76"/>
      <c r="H76"/>
      <c r="I76"/>
      <c r="J76"/>
      <c r="K76" s="20"/>
      <c r="L76"/>
      <c r="M76"/>
      <c r="N76"/>
      <c r="O76"/>
      <c r="P76"/>
      <c r="Q76"/>
      <c r="R76"/>
      <c r="S76"/>
      <c r="T76"/>
      <c r="U76"/>
      <c r="V76"/>
      <c r="W76"/>
      <c r="X76"/>
      <c r="Y76"/>
      <c r="Z76"/>
      <c r="AA76"/>
      <c r="AB76"/>
      <c r="AC76"/>
      <c r="AD76"/>
      <c r="AE76"/>
      <c r="AF76"/>
      <c r="AG76"/>
      <c r="AH76"/>
      <c r="AI76"/>
      <c r="AJ76"/>
      <c r="AK76"/>
      <c r="AL76"/>
      <c r="AM76"/>
      <c r="AN76"/>
      <c r="AO76"/>
      <c r="AP76"/>
    </row>
    <row r="77" spans="1:42" ht="54" customHeight="1">
      <c r="A77"/>
      <c r="B77"/>
      <c r="C77"/>
      <c r="D77"/>
      <c r="I77"/>
      <c r="J77"/>
      <c r="K77" s="20"/>
    </row>
    <row r="78" spans="1:42" ht="37.200000000000003" customHeight="1">
      <c r="A78"/>
      <c r="B78"/>
      <c r="C78"/>
      <c r="D78"/>
      <c r="I78"/>
      <c r="J78"/>
      <c r="K78" s="20"/>
    </row>
    <row r="79" spans="1:42" ht="37.200000000000003" customHeight="1">
      <c r="A79"/>
      <c r="B79"/>
      <c r="C79"/>
      <c r="D79"/>
      <c r="I79"/>
      <c r="J79"/>
      <c r="K79" s="20"/>
    </row>
    <row r="80" spans="1:42" ht="34.799999999999997" customHeight="1">
      <c r="A80"/>
      <c r="B80"/>
      <c r="C80"/>
      <c r="D80"/>
      <c r="I80"/>
      <c r="J80"/>
      <c r="K80" s="20"/>
    </row>
    <row r="81" spans="1:11" ht="29.55" customHeight="1">
      <c r="A81"/>
      <c r="B81"/>
      <c r="C81"/>
      <c r="D81"/>
      <c r="I81"/>
      <c r="J81"/>
      <c r="K81" s="20"/>
    </row>
    <row r="82" spans="1:11">
      <c r="A82"/>
      <c r="B82"/>
      <c r="C82"/>
      <c r="D82"/>
      <c r="I82"/>
      <c r="J82"/>
      <c r="K82" s="20"/>
    </row>
    <row r="83" spans="1:11">
      <c r="A83"/>
      <c r="B83"/>
      <c r="C83"/>
      <c r="D83"/>
      <c r="I83"/>
      <c r="J83"/>
      <c r="K83" s="20"/>
    </row>
    <row r="84" spans="1:11">
      <c r="A84"/>
      <c r="B84"/>
      <c r="C84"/>
      <c r="D84"/>
      <c r="I84"/>
      <c r="J84"/>
      <c r="K84" s="20"/>
    </row>
    <row r="85" spans="1:11">
      <c r="A85"/>
      <c r="B85"/>
      <c r="C85"/>
      <c r="D85"/>
      <c r="I85"/>
      <c r="J85"/>
      <c r="K85" s="20"/>
    </row>
    <row r="86" spans="1:11">
      <c r="A86"/>
      <c r="B86"/>
      <c r="C86"/>
      <c r="D86"/>
      <c r="I86"/>
      <c r="J86"/>
      <c r="K86" s="20"/>
    </row>
    <row r="87" spans="1:11">
      <c r="A87"/>
      <c r="B87"/>
      <c r="C87"/>
      <c r="D87"/>
      <c r="I87"/>
      <c r="J87"/>
      <c r="K87" s="20"/>
    </row>
    <row r="88" spans="1:11">
      <c r="A88"/>
      <c r="B88"/>
      <c r="C88"/>
      <c r="D88"/>
      <c r="I88"/>
      <c r="J88"/>
      <c r="K88" s="20"/>
    </row>
    <row r="89" spans="1:11">
      <c r="A89"/>
      <c r="B89"/>
      <c r="C89"/>
      <c r="D89"/>
      <c r="I89"/>
      <c r="J89"/>
      <c r="K89" s="20"/>
    </row>
    <row r="90" spans="1:11">
      <c r="A90"/>
      <c r="B90"/>
      <c r="C90"/>
      <c r="D90"/>
      <c r="I90"/>
      <c r="J90"/>
      <c r="K90" s="20"/>
    </row>
    <row r="91" spans="1:11">
      <c r="A91"/>
      <c r="B91"/>
      <c r="C91"/>
      <c r="D91"/>
      <c r="I91"/>
      <c r="J91"/>
      <c r="K91" s="20"/>
    </row>
    <row r="92" spans="1:11">
      <c r="A92"/>
      <c r="B92"/>
      <c r="C92"/>
      <c r="D92"/>
      <c r="I92"/>
      <c r="J92"/>
      <c r="K92" s="20"/>
    </row>
    <row r="93" spans="1:11">
      <c r="A93"/>
      <c r="B93"/>
      <c r="C93"/>
      <c r="D93"/>
      <c r="I93"/>
      <c r="J93"/>
      <c r="K93" s="20"/>
    </row>
    <row r="94" spans="1:11">
      <c r="A94"/>
      <c r="B94"/>
      <c r="C94"/>
      <c r="D94"/>
      <c r="I94"/>
      <c r="J94"/>
      <c r="K94" s="20"/>
    </row>
    <row r="95" spans="1:11">
      <c r="A95"/>
      <c r="B95"/>
      <c r="C95"/>
      <c r="D95"/>
      <c r="I95"/>
      <c r="J95"/>
      <c r="K95" s="20"/>
    </row>
    <row r="96" spans="1:11">
      <c r="A96"/>
      <c r="B96"/>
      <c r="C96"/>
      <c r="D96"/>
      <c r="I96"/>
      <c r="J96"/>
      <c r="K96" s="20"/>
    </row>
    <row r="97" spans="1:11">
      <c r="A97"/>
      <c r="B97"/>
      <c r="C97"/>
      <c r="D97"/>
      <c r="I97"/>
      <c r="J97"/>
      <c r="K97" s="20"/>
    </row>
    <row r="98" spans="1:11">
      <c r="A98"/>
      <c r="B98"/>
      <c r="C98"/>
      <c r="D98"/>
      <c r="I98"/>
      <c r="J98"/>
      <c r="K98" s="20"/>
    </row>
    <row r="99" spans="1:11">
      <c r="A99"/>
      <c r="B99"/>
      <c r="C99"/>
      <c r="D99"/>
      <c r="I99"/>
      <c r="J99"/>
      <c r="K99" s="20"/>
    </row>
    <row r="100" spans="1:11">
      <c r="A100"/>
      <c r="B100"/>
      <c r="C100"/>
      <c r="D100"/>
      <c r="I100"/>
      <c r="J100"/>
      <c r="K100" s="20"/>
    </row>
    <row r="101" spans="1:11">
      <c r="A101"/>
      <c r="B101"/>
      <c r="C101"/>
      <c r="D101"/>
      <c r="I101"/>
      <c r="J101"/>
      <c r="K101" s="20"/>
    </row>
    <row r="102" spans="1:11">
      <c r="A102"/>
      <c r="B102"/>
      <c r="C102"/>
      <c r="D102"/>
      <c r="I102"/>
      <c r="J102"/>
      <c r="K102" s="20"/>
    </row>
    <row r="103" spans="1:11">
      <c r="A103"/>
      <c r="B103"/>
      <c r="C103"/>
      <c r="D103"/>
      <c r="I103"/>
      <c r="J103"/>
      <c r="K103" s="20"/>
    </row>
    <row r="104" spans="1:11">
      <c r="A104"/>
      <c r="B104"/>
      <c r="C104"/>
      <c r="D104"/>
      <c r="I104"/>
      <c r="J104"/>
      <c r="K104" s="20"/>
    </row>
    <row r="105" spans="1:11">
      <c r="A105"/>
      <c r="B105"/>
      <c r="C105"/>
      <c r="D105"/>
      <c r="I105"/>
      <c r="J105"/>
      <c r="K105" s="20"/>
    </row>
    <row r="106" spans="1:11">
      <c r="A106"/>
      <c r="B106"/>
      <c r="C106"/>
      <c r="D106"/>
      <c r="I106"/>
      <c r="J106"/>
      <c r="K106" s="20"/>
    </row>
    <row r="107" spans="1:11">
      <c r="A107"/>
      <c r="B107"/>
      <c r="C107"/>
      <c r="D107"/>
      <c r="I107"/>
      <c r="J107"/>
      <c r="K107" s="20"/>
    </row>
    <row r="108" spans="1:11">
      <c r="A108"/>
      <c r="B108"/>
      <c r="C108"/>
      <c r="D108"/>
      <c r="I108"/>
      <c r="J108"/>
      <c r="K108" s="20"/>
    </row>
    <row r="109" spans="1:11">
      <c r="A109"/>
      <c r="B109"/>
      <c r="C109"/>
      <c r="D109"/>
      <c r="I109"/>
      <c r="J109"/>
      <c r="K109" s="20"/>
    </row>
    <row r="110" spans="1:11">
      <c r="A110"/>
      <c r="B110"/>
      <c r="C110"/>
      <c r="D110"/>
      <c r="I110"/>
      <c r="J110"/>
      <c r="K110" s="20"/>
    </row>
    <row r="111" spans="1:11">
      <c r="A111"/>
      <c r="B111"/>
      <c r="C111"/>
      <c r="D111"/>
      <c r="I111"/>
      <c r="J111"/>
      <c r="K111" s="20"/>
    </row>
    <row r="112" spans="1:11">
      <c r="A112"/>
      <c r="B112"/>
      <c r="C112"/>
      <c r="D112"/>
      <c r="I112"/>
      <c r="J112"/>
      <c r="K112" s="20"/>
    </row>
    <row r="113" spans="1:11">
      <c r="A113"/>
      <c r="B113"/>
      <c r="C113"/>
      <c r="D113"/>
      <c r="I113"/>
      <c r="J113"/>
      <c r="K113" s="20"/>
    </row>
    <row r="114" spans="1:11">
      <c r="A114"/>
      <c r="B114"/>
      <c r="C114"/>
      <c r="D114"/>
      <c r="I114"/>
      <c r="J114"/>
      <c r="K114" s="20"/>
    </row>
    <row r="115" spans="1:11">
      <c r="A115"/>
      <c r="B115"/>
      <c r="C115"/>
      <c r="D115"/>
      <c r="I115"/>
      <c r="J115"/>
      <c r="K115" s="20"/>
    </row>
    <row r="116" spans="1:11">
      <c r="A116"/>
      <c r="B116"/>
      <c r="C116"/>
      <c r="D116"/>
      <c r="I116"/>
      <c r="J116"/>
      <c r="K116" s="20"/>
    </row>
    <row r="117" spans="1:11">
      <c r="A117"/>
      <c r="B117"/>
      <c r="C117"/>
      <c r="D117"/>
      <c r="I117"/>
      <c r="J117"/>
      <c r="K117" s="20"/>
    </row>
    <row r="118" spans="1:11">
      <c r="A118"/>
      <c r="B118"/>
      <c r="C118"/>
      <c r="D118"/>
      <c r="I118"/>
      <c r="J118"/>
      <c r="K118" s="20"/>
    </row>
    <row r="119" spans="1:11">
      <c r="A119"/>
      <c r="B119"/>
      <c r="C119"/>
      <c r="D119"/>
      <c r="I119"/>
      <c r="J119"/>
      <c r="K119" s="20"/>
    </row>
    <row r="120" spans="1:11">
      <c r="A120"/>
      <c r="B120"/>
      <c r="C120"/>
      <c r="D120"/>
      <c r="I120"/>
      <c r="J120"/>
      <c r="K120" s="20"/>
    </row>
    <row r="121" spans="1:11">
      <c r="A121"/>
      <c r="B121"/>
      <c r="C121"/>
      <c r="D121"/>
      <c r="I121"/>
      <c r="J121"/>
      <c r="K121" s="20"/>
    </row>
    <row r="122" spans="1:11">
      <c r="A122"/>
      <c r="B122"/>
      <c r="C122"/>
      <c r="D122"/>
      <c r="I122"/>
      <c r="J122"/>
      <c r="K122" s="20"/>
    </row>
    <row r="123" spans="1:11">
      <c r="A123"/>
      <c r="B123"/>
      <c r="C123"/>
      <c r="D123"/>
      <c r="I123"/>
      <c r="J123"/>
      <c r="K123" s="20"/>
    </row>
    <row r="124" spans="1:11">
      <c r="A124"/>
      <c r="B124"/>
      <c r="C124"/>
      <c r="D124"/>
      <c r="I124"/>
      <c r="J124"/>
      <c r="K124" s="20"/>
    </row>
    <row r="125" spans="1:11">
      <c r="A125"/>
      <c r="B125"/>
      <c r="C125"/>
      <c r="D125"/>
      <c r="I125"/>
      <c r="J125"/>
      <c r="K125" s="20"/>
    </row>
  </sheetData>
  <autoFilter ref="A3:AP67" xr:uid="{367F4130-0263-413F-BCF6-EA6AE032E0BA}">
    <sortState xmlns:xlrd2="http://schemas.microsoft.com/office/spreadsheetml/2017/richdata2" ref="A4:AP67">
      <sortCondition ref="A3:A67"/>
    </sortState>
  </autoFilter>
  <mergeCells count="11">
    <mergeCell ref="AM2:AP2"/>
    <mergeCell ref="A2:J2"/>
    <mergeCell ref="U2:W2"/>
    <mergeCell ref="R2:T2"/>
    <mergeCell ref="O2:Q2"/>
    <mergeCell ref="L2:N2"/>
    <mergeCell ref="X2:Z2"/>
    <mergeCell ref="AA2:AC2"/>
    <mergeCell ref="AD2:AF2"/>
    <mergeCell ref="AG2:AI2"/>
    <mergeCell ref="AJ2:AL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321B-6BA9-458E-8D6E-ACCDA0EFA5CF}">
  <sheetPr codeName="Sheet11"/>
  <dimension ref="A1:E40"/>
  <sheetViews>
    <sheetView zoomScale="90" zoomScaleNormal="90" workbookViewId="0">
      <pane ySplit="1" topLeftCell="A2" activePane="bottomLeft" state="frozen"/>
      <selection pane="bottomLeft" activeCell="A2" sqref="A2:C2"/>
    </sheetView>
  </sheetViews>
  <sheetFormatPr defaultColWidth="8.77734375" defaultRowHeight="14.4"/>
  <cols>
    <col min="1" max="1" width="5.6640625" customWidth="1"/>
    <col min="3" max="3" width="16.109375" customWidth="1"/>
    <col min="4" max="4" width="59.33203125" customWidth="1"/>
    <col min="5" max="5" width="89.6640625" customWidth="1"/>
  </cols>
  <sheetData>
    <row r="1" spans="1:5" ht="15.6">
      <c r="A1" s="78" t="s">
        <v>0</v>
      </c>
      <c r="B1" s="594" t="s">
        <v>1</v>
      </c>
      <c r="C1" s="594"/>
      <c r="D1" s="79" t="s">
        <v>2</v>
      </c>
      <c r="E1" s="79" t="s">
        <v>99</v>
      </c>
    </row>
    <row r="2" spans="1:5" ht="76.95" customHeight="1">
      <c r="A2" s="552" t="s">
        <v>271</v>
      </c>
      <c r="B2" s="552"/>
      <c r="C2" s="552"/>
      <c r="D2" s="600" t="s">
        <v>440</v>
      </c>
      <c r="E2" s="601"/>
    </row>
    <row r="3" spans="1:5" ht="57.6">
      <c r="A3" s="597" t="s">
        <v>3</v>
      </c>
      <c r="B3" s="80">
        <v>1.1000000000000001</v>
      </c>
      <c r="C3" s="81" t="s">
        <v>4</v>
      </c>
      <c r="D3" s="82" t="s">
        <v>272</v>
      </c>
      <c r="E3" s="82" t="s">
        <v>273</v>
      </c>
    </row>
    <row r="4" spans="1:5" ht="172.8">
      <c r="A4" s="597"/>
      <c r="B4" s="83">
        <v>1.2</v>
      </c>
      <c r="C4" s="84" t="s">
        <v>274</v>
      </c>
      <c r="D4" s="85" t="s">
        <v>275</v>
      </c>
      <c r="E4" s="85" t="s">
        <v>276</v>
      </c>
    </row>
    <row r="5" spans="1:5" ht="115.2">
      <c r="A5" s="597"/>
      <c r="B5" s="80">
        <v>1.3</v>
      </c>
      <c r="C5" s="81" t="s">
        <v>5</v>
      </c>
      <c r="D5" s="82" t="s">
        <v>441</v>
      </c>
      <c r="E5" s="82" t="s">
        <v>277</v>
      </c>
    </row>
    <row r="6" spans="1:5" ht="158.4">
      <c r="A6" s="597"/>
      <c r="B6" s="83">
        <v>1.4</v>
      </c>
      <c r="C6" s="84" t="s">
        <v>6</v>
      </c>
      <c r="D6" s="85" t="s">
        <v>278</v>
      </c>
      <c r="E6" s="85" t="s">
        <v>442</v>
      </c>
    </row>
    <row r="7" spans="1:5" ht="201.6">
      <c r="A7" s="597"/>
      <c r="B7" s="80">
        <v>1.5</v>
      </c>
      <c r="C7" s="81" t="s">
        <v>7</v>
      </c>
      <c r="D7" s="82" t="s">
        <v>444</v>
      </c>
      <c r="E7" s="82" t="s">
        <v>468</v>
      </c>
    </row>
    <row r="8" spans="1:5" ht="158.4">
      <c r="A8" s="598" t="s">
        <v>8</v>
      </c>
      <c r="B8" s="86">
        <v>2.1</v>
      </c>
      <c r="C8" s="87" t="s">
        <v>279</v>
      </c>
      <c r="D8" s="88" t="s">
        <v>445</v>
      </c>
      <c r="E8" s="88" t="s">
        <v>2709</v>
      </c>
    </row>
    <row r="9" spans="1:5" ht="201.6">
      <c r="A9" s="598"/>
      <c r="B9" s="89">
        <v>2.2000000000000002</v>
      </c>
      <c r="C9" s="90" t="s">
        <v>9</v>
      </c>
      <c r="D9" s="91" t="s">
        <v>280</v>
      </c>
      <c r="E9" s="91" t="s">
        <v>470</v>
      </c>
    </row>
    <row r="10" spans="1:5" ht="187.2">
      <c r="A10" s="597" t="s">
        <v>10</v>
      </c>
      <c r="B10" s="83">
        <v>3.1</v>
      </c>
      <c r="C10" s="84" t="s">
        <v>11</v>
      </c>
      <c r="D10" s="85" t="s">
        <v>447</v>
      </c>
      <c r="E10" s="85" t="s">
        <v>450</v>
      </c>
    </row>
    <row r="11" spans="1:5" ht="100.8">
      <c r="A11" s="597"/>
      <c r="B11" s="80">
        <v>3.2</v>
      </c>
      <c r="C11" s="81" t="s">
        <v>12</v>
      </c>
      <c r="D11" s="82" t="s">
        <v>2712</v>
      </c>
      <c r="E11" s="82" t="s">
        <v>2711</v>
      </c>
    </row>
    <row r="12" spans="1:5" ht="115.2">
      <c r="A12" s="597"/>
      <c r="B12" s="83">
        <v>3.3</v>
      </c>
      <c r="C12" s="84" t="s">
        <v>13</v>
      </c>
      <c r="D12" s="85" t="s">
        <v>451</v>
      </c>
      <c r="E12" s="85" t="s">
        <v>281</v>
      </c>
    </row>
    <row r="13" spans="1:5" ht="115.2">
      <c r="A13" s="598" t="s">
        <v>282</v>
      </c>
      <c r="B13" s="86">
        <v>4.0999999999999996</v>
      </c>
      <c r="C13" s="87" t="s">
        <v>15</v>
      </c>
      <c r="D13" s="88" t="s">
        <v>452</v>
      </c>
      <c r="E13" s="88" t="s">
        <v>283</v>
      </c>
    </row>
    <row r="14" spans="1:5" ht="187.2">
      <c r="A14" s="598"/>
      <c r="B14" s="89">
        <v>4.2</v>
      </c>
      <c r="C14" s="90" t="s">
        <v>100</v>
      </c>
      <c r="D14" s="91" t="s">
        <v>473</v>
      </c>
      <c r="E14" s="91" t="s">
        <v>471</v>
      </c>
    </row>
    <row r="15" spans="1:5" ht="100.8">
      <c r="A15" s="598"/>
      <c r="B15" s="86">
        <v>4.3</v>
      </c>
      <c r="C15" s="87" t="s">
        <v>284</v>
      </c>
      <c r="D15" s="88" t="s">
        <v>474</v>
      </c>
      <c r="E15" s="88" t="s">
        <v>285</v>
      </c>
    </row>
    <row r="16" spans="1:5" ht="244.8">
      <c r="A16" s="92"/>
      <c r="B16" s="89">
        <v>4.4000000000000004</v>
      </c>
      <c r="C16" s="90" t="s">
        <v>235</v>
      </c>
      <c r="D16" s="91" t="s">
        <v>454</v>
      </c>
      <c r="E16" s="91" t="s">
        <v>475</v>
      </c>
    </row>
    <row r="17" spans="1:5" ht="187.2">
      <c r="A17" s="597"/>
      <c r="B17" s="83">
        <v>5.0999999999999996</v>
      </c>
      <c r="C17" s="84" t="s">
        <v>237</v>
      </c>
      <c r="D17" s="85" t="s">
        <v>456</v>
      </c>
      <c r="E17" s="85" t="s">
        <v>286</v>
      </c>
    </row>
    <row r="18" spans="1:5" ht="230.4">
      <c r="A18" s="597"/>
      <c r="B18" s="80">
        <v>5.2</v>
      </c>
      <c r="C18" s="81" t="s">
        <v>18</v>
      </c>
      <c r="D18" s="82" t="s">
        <v>287</v>
      </c>
      <c r="E18" s="82" t="s">
        <v>458</v>
      </c>
    </row>
    <row r="19" spans="1:5" ht="244.8">
      <c r="A19" s="597"/>
      <c r="B19" s="83">
        <v>5.3</v>
      </c>
      <c r="C19" s="84" t="s">
        <v>19</v>
      </c>
      <c r="D19" s="85" t="s">
        <v>476</v>
      </c>
      <c r="E19" s="85" t="s">
        <v>288</v>
      </c>
    </row>
    <row r="20" spans="1:5" ht="230.4">
      <c r="A20" s="598" t="s">
        <v>20</v>
      </c>
      <c r="B20" s="89">
        <v>6.1</v>
      </c>
      <c r="C20" s="90" t="s">
        <v>478</v>
      </c>
      <c r="D20" s="91" t="s">
        <v>477</v>
      </c>
      <c r="E20" s="91" t="s">
        <v>480</v>
      </c>
    </row>
    <row r="21" spans="1:5" ht="187.2">
      <c r="A21" s="598"/>
      <c r="B21" s="86">
        <v>6.2</v>
      </c>
      <c r="C21" s="87" t="s">
        <v>479</v>
      </c>
      <c r="D21" s="88" t="s">
        <v>483</v>
      </c>
      <c r="E21" s="88" t="s">
        <v>484</v>
      </c>
    </row>
    <row r="22" spans="1:5" ht="158.4">
      <c r="A22" s="597" t="s">
        <v>21</v>
      </c>
      <c r="B22" s="80">
        <v>7.1</v>
      </c>
      <c r="C22" s="81" t="s">
        <v>22</v>
      </c>
      <c r="D22" s="82" t="s">
        <v>459</v>
      </c>
      <c r="E22" s="82" t="s">
        <v>289</v>
      </c>
    </row>
    <row r="23" spans="1:5" ht="96" customHeight="1">
      <c r="A23" s="597"/>
      <c r="B23" s="595">
        <v>7.2</v>
      </c>
      <c r="C23" s="596" t="s">
        <v>101</v>
      </c>
      <c r="D23" s="602" t="s">
        <v>460</v>
      </c>
      <c r="E23" s="85" t="s">
        <v>4705</v>
      </c>
    </row>
    <row r="24" spans="1:5" ht="57.6">
      <c r="A24" s="597"/>
      <c r="B24" s="595"/>
      <c r="C24" s="596"/>
      <c r="D24" s="603"/>
      <c r="E24" s="85" t="s">
        <v>4704</v>
      </c>
    </row>
    <row r="25" spans="1:5" ht="187.2">
      <c r="A25" s="597"/>
      <c r="B25" s="595"/>
      <c r="C25" s="596"/>
      <c r="D25" s="85" t="s">
        <v>462</v>
      </c>
      <c r="E25" s="85" t="s">
        <v>493</v>
      </c>
    </row>
    <row r="26" spans="1:5" ht="158.4">
      <c r="A26" s="597"/>
      <c r="B26" s="595"/>
      <c r="C26" s="596"/>
      <c r="D26" s="85" t="s">
        <v>489</v>
      </c>
      <c r="E26" s="85" t="s">
        <v>492</v>
      </c>
    </row>
    <row r="29" spans="1:5">
      <c r="D29" s="599" t="s">
        <v>386</v>
      </c>
      <c r="E29" s="599"/>
    </row>
    <row r="30" spans="1:5">
      <c r="D30" s="99" t="s">
        <v>372</v>
      </c>
      <c r="E30" s="99" t="s">
        <v>373</v>
      </c>
    </row>
    <row r="31" spans="1:5" ht="100.8">
      <c r="D31" s="15" t="s">
        <v>374</v>
      </c>
      <c r="E31" s="100" t="s">
        <v>463</v>
      </c>
    </row>
    <row r="32" spans="1:5" ht="72">
      <c r="D32" s="15" t="s">
        <v>375</v>
      </c>
      <c r="E32" s="101" t="s">
        <v>464</v>
      </c>
    </row>
    <row r="33" spans="4:5" ht="57.6">
      <c r="D33" s="15" t="s">
        <v>376</v>
      </c>
      <c r="E33" s="100" t="s">
        <v>2714</v>
      </c>
    </row>
    <row r="34" spans="4:5">
      <c r="D34" s="102" t="s">
        <v>377</v>
      </c>
      <c r="E34" s="100" t="s">
        <v>378</v>
      </c>
    </row>
    <row r="35" spans="4:5" ht="57.6">
      <c r="D35" s="15" t="s">
        <v>379</v>
      </c>
      <c r="E35" s="100" t="s">
        <v>465</v>
      </c>
    </row>
    <row r="36" spans="4:5" ht="43.2">
      <c r="D36" s="102" t="s">
        <v>380</v>
      </c>
      <c r="E36" s="100" t="s">
        <v>490</v>
      </c>
    </row>
    <row r="37" spans="4:5" ht="28.8">
      <c r="D37" s="102" t="s">
        <v>381</v>
      </c>
      <c r="E37" s="100" t="s">
        <v>382</v>
      </c>
    </row>
    <row r="38" spans="4:5" ht="43.2">
      <c r="D38" s="102" t="s">
        <v>383</v>
      </c>
      <c r="E38" s="100" t="s">
        <v>466</v>
      </c>
    </row>
    <row r="39" spans="4:5" ht="100.8">
      <c r="D39" s="15" t="s">
        <v>384</v>
      </c>
      <c r="E39" s="100" t="s">
        <v>467</v>
      </c>
    </row>
    <row r="40" spans="4:5" ht="72">
      <c r="D40" s="15" t="s">
        <v>385</v>
      </c>
      <c r="E40" s="100" t="s">
        <v>491</v>
      </c>
    </row>
  </sheetData>
  <mergeCells count="14">
    <mergeCell ref="D29:E29"/>
    <mergeCell ref="D2:E2"/>
    <mergeCell ref="A3:A7"/>
    <mergeCell ref="A8:A9"/>
    <mergeCell ref="A10:A12"/>
    <mergeCell ref="A13:A15"/>
    <mergeCell ref="D23:D24"/>
    <mergeCell ref="B1:C1"/>
    <mergeCell ref="A2:C2"/>
    <mergeCell ref="B23:B26"/>
    <mergeCell ref="C23:C26"/>
    <mergeCell ref="A17:A19"/>
    <mergeCell ref="A20:A21"/>
    <mergeCell ref="A22:A2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D8"/>
  <sheetViews>
    <sheetView zoomScale="80" zoomScaleNormal="80" workbookViewId="0">
      <selection activeCell="A2" sqref="A2:D2"/>
    </sheetView>
  </sheetViews>
  <sheetFormatPr defaultColWidth="8.6640625" defaultRowHeight="14.4"/>
  <cols>
    <col min="1" max="1" width="49.6640625" bestFit="1" customWidth="1"/>
    <col min="2" max="3" width="15.33203125" customWidth="1"/>
    <col min="4" max="4" width="43.77734375" customWidth="1"/>
  </cols>
  <sheetData>
    <row r="1" spans="1:4" ht="15" customHeight="1">
      <c r="A1" s="607" t="s">
        <v>4703</v>
      </c>
      <c r="B1" s="608"/>
      <c r="C1" s="608"/>
      <c r="D1" s="609"/>
    </row>
    <row r="2" spans="1:4" ht="103.2" customHeight="1">
      <c r="A2" s="604" t="s">
        <v>5024</v>
      </c>
      <c r="B2" s="605"/>
      <c r="C2" s="605"/>
      <c r="D2" s="606"/>
    </row>
    <row r="3" spans="1:4" ht="43.2" customHeight="1">
      <c r="A3" s="13" t="s">
        <v>5027</v>
      </c>
      <c r="B3" s="12" t="s">
        <v>5025</v>
      </c>
      <c r="C3" s="12" t="s">
        <v>5026</v>
      </c>
      <c r="D3" s="13" t="s">
        <v>25</v>
      </c>
    </row>
    <row r="4" spans="1:4">
      <c r="A4" s="13" t="s">
        <v>26</v>
      </c>
      <c r="B4" s="13" t="s">
        <v>27</v>
      </c>
      <c r="C4" s="13" t="s">
        <v>28</v>
      </c>
      <c r="D4" s="13"/>
    </row>
    <row r="5" spans="1:4">
      <c r="A5" s="13" t="s">
        <v>29</v>
      </c>
      <c r="B5" s="14" t="s">
        <v>30</v>
      </c>
      <c r="C5" s="14" t="s">
        <v>98</v>
      </c>
      <c r="D5" s="13"/>
    </row>
    <row r="6" spans="1:4" ht="129.6">
      <c r="A6" s="13" t="s">
        <v>31</v>
      </c>
      <c r="B6" s="14" t="s">
        <v>32</v>
      </c>
      <c r="C6" s="14" t="s">
        <v>33</v>
      </c>
      <c r="D6" s="14" t="s">
        <v>4702</v>
      </c>
    </row>
    <row r="7" spans="1:4">
      <c r="A7" s="13" t="s">
        <v>34</v>
      </c>
      <c r="B7" s="13" t="s">
        <v>35</v>
      </c>
      <c r="C7" s="13" t="s">
        <v>30</v>
      </c>
      <c r="D7" s="13"/>
    </row>
    <row r="8" spans="1:4">
      <c r="A8" s="13" t="s">
        <v>36</v>
      </c>
      <c r="B8" s="13" t="s">
        <v>37</v>
      </c>
      <c r="C8" s="13" t="s">
        <v>38</v>
      </c>
      <c r="D8" s="13"/>
    </row>
  </sheetData>
  <mergeCells count="2">
    <mergeCell ref="A2:D2"/>
    <mergeCell ref="A1:D1"/>
  </mergeCells>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5B82-9D8D-426D-9FD4-66A35D8C417F}">
  <sheetPr codeName="Sheet8"/>
  <dimension ref="A3:B11"/>
  <sheetViews>
    <sheetView workbookViewId="0">
      <selection activeCell="A8" sqref="A8"/>
    </sheetView>
  </sheetViews>
  <sheetFormatPr defaultColWidth="8.77734375" defaultRowHeight="14.4"/>
  <cols>
    <col min="1" max="1" width="21.109375" bestFit="1" customWidth="1"/>
    <col min="2" max="2" width="13.109375" bestFit="1" customWidth="1"/>
  </cols>
  <sheetData>
    <row r="3" spans="1:2">
      <c r="A3" s="74" t="s">
        <v>232</v>
      </c>
      <c r="B3" t="s">
        <v>269</v>
      </c>
    </row>
    <row r="4" spans="1:2">
      <c r="A4" s="46" t="s">
        <v>175</v>
      </c>
      <c r="B4" s="21">
        <v>0</v>
      </c>
    </row>
    <row r="5" spans="1:2">
      <c r="A5" s="46" t="s">
        <v>177</v>
      </c>
      <c r="B5" s="21">
        <v>0</v>
      </c>
    </row>
    <row r="6" spans="1:2">
      <c r="A6" s="46" t="s">
        <v>174</v>
      </c>
      <c r="B6" s="21">
        <v>13.506701340268052</v>
      </c>
    </row>
    <row r="7" spans="1:2">
      <c r="A7" s="46" t="s">
        <v>173</v>
      </c>
      <c r="B7" s="21">
        <v>15.9129325865173</v>
      </c>
    </row>
    <row r="8" spans="1:2">
      <c r="A8" s="46" t="s">
        <v>123</v>
      </c>
      <c r="B8" s="21">
        <v>25.630910272963682</v>
      </c>
    </row>
    <row r="9" spans="1:2">
      <c r="A9" s="46" t="s">
        <v>176</v>
      </c>
      <c r="B9" s="21">
        <v>43.263277655531098</v>
      </c>
    </row>
    <row r="10" spans="1:2">
      <c r="A10" s="46" t="s">
        <v>172</v>
      </c>
      <c r="B10" s="21">
        <v>21.104569128111333</v>
      </c>
    </row>
    <row r="11" spans="1:2">
      <c r="A11" s="46" t="s">
        <v>231</v>
      </c>
      <c r="B11" s="21">
        <v>21.444451390278054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25E-1DB8-4B7F-B242-B479922CE109}">
  <sheetPr codeName="Sheet3"/>
  <dimension ref="A1:AP67"/>
  <sheetViews>
    <sheetView zoomScaleNormal="80" zoomScalePageLayoutView="80" workbookViewId="0">
      <pane xSplit="1" ySplit="3" topLeftCell="Z4" activePane="bottomRight" state="frozen"/>
      <selection activeCell="A2" sqref="A2"/>
      <selection pane="topRight" activeCell="B2" sqref="B2"/>
      <selection pane="bottomLeft" activeCell="A6" sqref="A6"/>
      <selection pane="bottomRight" activeCell="AA9" sqref="AA9"/>
    </sheetView>
  </sheetViews>
  <sheetFormatPr defaultColWidth="8.6640625" defaultRowHeight="14.4"/>
  <cols>
    <col min="1" max="1" width="26.33203125" customWidth="1"/>
    <col min="2" max="3" width="11.77734375" customWidth="1"/>
    <col min="4" max="4" width="14.109375" style="45" customWidth="1"/>
    <col min="5" max="6" width="11.77734375" customWidth="1"/>
    <col min="7" max="8" width="16.109375" customWidth="1"/>
    <col min="9" max="9" width="18.33203125" style="1" customWidth="1"/>
    <col min="10" max="10" width="15.6640625" customWidth="1"/>
    <col min="11" max="12" width="13.33203125" customWidth="1"/>
    <col min="13" max="13" width="11.6640625" customWidth="1"/>
    <col min="14" max="14" width="13.33203125" customWidth="1"/>
    <col min="15" max="15" width="14" customWidth="1"/>
    <col min="16" max="16" width="15.6640625" customWidth="1"/>
    <col min="17" max="17" width="13.33203125" customWidth="1"/>
    <col min="18" max="18" width="17.44140625" customWidth="1"/>
    <col min="19" max="19" width="13.33203125" customWidth="1"/>
    <col min="20" max="21" width="13.6640625" customWidth="1"/>
    <col min="22" max="22" width="12" customWidth="1"/>
    <col min="23" max="23" width="15.44140625" customWidth="1"/>
    <col min="24" max="24" width="13.6640625" customWidth="1"/>
    <col min="25" max="26" width="17" customWidth="1"/>
    <col min="27" max="27" width="12.109375" customWidth="1"/>
    <col min="28" max="28" width="13.44140625" customWidth="1"/>
    <col min="29" max="30" width="11.6640625" customWidth="1"/>
    <col min="31" max="31" width="13" customWidth="1"/>
    <col min="32" max="32" width="11" customWidth="1"/>
    <col min="33" max="33" width="10.6640625" customWidth="1"/>
    <col min="34" max="34" width="11.33203125" customWidth="1"/>
    <col min="35" max="35" width="13" customWidth="1"/>
    <col min="36" max="36" width="10.6640625" customWidth="1"/>
    <col min="37" max="37" width="10.109375" customWidth="1"/>
    <col min="38" max="41" width="12.77734375" style="21" customWidth="1"/>
  </cols>
  <sheetData>
    <row r="1" spans="1:41" ht="15" thickBot="1">
      <c r="A1" s="452" t="s">
        <v>4974</v>
      </c>
      <c r="B1" s="453"/>
      <c r="C1" s="451"/>
      <c r="I1"/>
      <c r="J1" s="497" t="s">
        <v>3</v>
      </c>
      <c r="K1" s="498"/>
      <c r="L1" s="498"/>
      <c r="M1" s="498"/>
      <c r="N1" s="498"/>
      <c r="O1" s="499"/>
      <c r="P1" s="500" t="s">
        <v>8</v>
      </c>
      <c r="Q1" s="501"/>
      <c r="R1" s="502"/>
      <c r="S1" s="497" t="s">
        <v>10</v>
      </c>
      <c r="T1" s="498"/>
      <c r="U1" s="498"/>
      <c r="V1" s="499"/>
      <c r="W1" s="500" t="s">
        <v>14</v>
      </c>
      <c r="X1" s="501"/>
      <c r="Y1" s="501"/>
      <c r="Z1" s="501"/>
      <c r="AA1" s="502"/>
      <c r="AB1" s="498"/>
      <c r="AC1" s="498"/>
      <c r="AD1" s="498"/>
      <c r="AE1" s="499"/>
      <c r="AF1" s="500" t="s">
        <v>20</v>
      </c>
      <c r="AG1" s="501"/>
      <c r="AH1" s="502"/>
      <c r="AI1" s="498" t="s">
        <v>21</v>
      </c>
      <c r="AJ1" s="498"/>
      <c r="AK1" s="498"/>
      <c r="AL1" s="75"/>
      <c r="AM1" s="75"/>
      <c r="AN1" s="75"/>
      <c r="AO1" s="75"/>
    </row>
    <row r="2" spans="1:41">
      <c r="B2" s="21"/>
      <c r="C2" s="21"/>
      <c r="E2" s="21"/>
      <c r="F2" s="21"/>
      <c r="I2"/>
      <c r="J2" s="2">
        <v>1.1000000000000001</v>
      </c>
      <c r="K2" s="4">
        <v>1.2</v>
      </c>
      <c r="L2" s="2">
        <v>1.3</v>
      </c>
      <c r="M2" s="4">
        <v>1.4</v>
      </c>
      <c r="N2" s="2">
        <v>1.5</v>
      </c>
      <c r="O2" s="4" t="s">
        <v>69</v>
      </c>
      <c r="P2" s="6">
        <v>2.1</v>
      </c>
      <c r="Q2" s="8">
        <v>2.2000000000000002</v>
      </c>
      <c r="R2" s="6" t="s">
        <v>69</v>
      </c>
      <c r="S2" s="2">
        <v>3.1</v>
      </c>
      <c r="T2" s="4">
        <v>3.2</v>
      </c>
      <c r="U2" s="2">
        <v>3.3</v>
      </c>
      <c r="V2" s="2" t="s">
        <v>69</v>
      </c>
      <c r="W2" s="6">
        <v>4.0999999999999996</v>
      </c>
      <c r="X2" s="8">
        <v>4.2</v>
      </c>
      <c r="Y2" s="6">
        <v>4.3</v>
      </c>
      <c r="Z2" s="10">
        <v>4.4000000000000004</v>
      </c>
      <c r="AA2" s="6" t="s">
        <v>69</v>
      </c>
      <c r="AB2" s="4">
        <v>5.0999999999999996</v>
      </c>
      <c r="AC2" s="2">
        <v>5.2</v>
      </c>
      <c r="AD2" s="4">
        <v>5.3</v>
      </c>
      <c r="AE2" s="2" t="s">
        <v>69</v>
      </c>
      <c r="AF2" s="6">
        <v>6.1</v>
      </c>
      <c r="AG2" s="8">
        <v>6.2</v>
      </c>
      <c r="AH2" s="6" t="s">
        <v>69</v>
      </c>
      <c r="AI2" s="2">
        <v>7.1</v>
      </c>
      <c r="AJ2" s="4">
        <v>7.2</v>
      </c>
      <c r="AK2" s="2" t="s">
        <v>69</v>
      </c>
      <c r="AL2" s="443"/>
      <c r="AM2" s="34"/>
      <c r="AN2" s="34"/>
      <c r="AO2" s="34"/>
    </row>
    <row r="3" spans="1:41" ht="43.2">
      <c r="A3" s="58" t="s">
        <v>40</v>
      </c>
      <c r="B3" s="58" t="s">
        <v>79</v>
      </c>
      <c r="C3" s="58" t="s">
        <v>1621</v>
      </c>
      <c r="D3" s="22" t="s">
        <v>178</v>
      </c>
      <c r="E3" s="58" t="s">
        <v>5096</v>
      </c>
      <c r="F3" s="58" t="s">
        <v>5097</v>
      </c>
      <c r="G3" s="22" t="s">
        <v>78</v>
      </c>
      <c r="H3" s="22" t="s">
        <v>91</v>
      </c>
      <c r="I3" s="421" t="s">
        <v>4975</v>
      </c>
      <c r="J3" s="3" t="s">
        <v>4</v>
      </c>
      <c r="K3" s="5" t="s">
        <v>233</v>
      </c>
      <c r="L3" s="3" t="s">
        <v>5</v>
      </c>
      <c r="M3" s="5" t="s">
        <v>6</v>
      </c>
      <c r="N3" s="3" t="s">
        <v>7</v>
      </c>
      <c r="O3" s="73" t="s">
        <v>230</v>
      </c>
      <c r="P3" s="7" t="s">
        <v>234</v>
      </c>
      <c r="Q3" s="24" t="s">
        <v>9</v>
      </c>
      <c r="R3" s="72" t="s">
        <v>84</v>
      </c>
      <c r="S3" s="3" t="s">
        <v>70</v>
      </c>
      <c r="T3" s="5" t="s">
        <v>12</v>
      </c>
      <c r="U3" s="3" t="s">
        <v>13</v>
      </c>
      <c r="V3" s="71" t="s">
        <v>85</v>
      </c>
      <c r="W3" s="7" t="s">
        <v>15</v>
      </c>
      <c r="X3" s="24" t="s">
        <v>16</v>
      </c>
      <c r="Y3" s="7" t="s">
        <v>236</v>
      </c>
      <c r="Z3" s="11" t="s">
        <v>235</v>
      </c>
      <c r="AA3" s="72" t="s">
        <v>86</v>
      </c>
      <c r="AB3" s="5" t="s">
        <v>237</v>
      </c>
      <c r="AC3" s="3" t="s">
        <v>71</v>
      </c>
      <c r="AD3" s="5" t="s">
        <v>19</v>
      </c>
      <c r="AE3" s="71" t="s">
        <v>87</v>
      </c>
      <c r="AF3" s="7" t="s">
        <v>478</v>
      </c>
      <c r="AG3" s="24" t="s">
        <v>479</v>
      </c>
      <c r="AH3" s="72" t="s">
        <v>88</v>
      </c>
      <c r="AI3" s="3" t="s">
        <v>22</v>
      </c>
      <c r="AJ3" s="5" t="s">
        <v>72</v>
      </c>
      <c r="AK3" s="71" t="s">
        <v>89</v>
      </c>
      <c r="AL3" s="214" t="s">
        <v>4135</v>
      </c>
      <c r="AM3" s="214" t="s">
        <v>4136</v>
      </c>
      <c r="AN3" s="214" t="s">
        <v>4970</v>
      </c>
      <c r="AO3" s="214" t="s">
        <v>4971</v>
      </c>
    </row>
    <row r="4" spans="1:41" s="45" customFormat="1">
      <c r="A4" s="303" t="s">
        <v>2510</v>
      </c>
      <c r="B4" s="347" t="s">
        <v>2512</v>
      </c>
      <c r="C4" s="347" t="s">
        <v>2511</v>
      </c>
      <c r="D4" s="44" t="s">
        <v>2706</v>
      </c>
      <c r="E4" s="298">
        <v>46.777360000000002</v>
      </c>
      <c r="F4" s="298">
        <v>56.517364452000002</v>
      </c>
      <c r="G4" s="297" t="s">
        <v>68</v>
      </c>
      <c r="H4" s="15" t="s">
        <v>93</v>
      </c>
      <c r="I4" s="19">
        <v>2016</v>
      </c>
      <c r="J4" s="19">
        <v>100</v>
      </c>
      <c r="K4" s="19">
        <v>90</v>
      </c>
      <c r="L4" s="19">
        <v>75</v>
      </c>
      <c r="M4" s="19">
        <v>75</v>
      </c>
      <c r="N4" s="19">
        <v>75</v>
      </c>
      <c r="O4" s="23">
        <v>82.999999999999972</v>
      </c>
      <c r="P4" s="35">
        <v>87.5</v>
      </c>
      <c r="Q4" s="19">
        <v>100</v>
      </c>
      <c r="R4" s="26">
        <v>93.75</v>
      </c>
      <c r="S4" s="19">
        <v>50</v>
      </c>
      <c r="T4" s="19">
        <v>75</v>
      </c>
      <c r="U4" s="19">
        <v>60</v>
      </c>
      <c r="V4" s="25">
        <v>61.666666666666671</v>
      </c>
      <c r="W4" s="19">
        <v>100</v>
      </c>
      <c r="X4" s="19">
        <v>100</v>
      </c>
      <c r="Y4" s="19">
        <v>75</v>
      </c>
      <c r="Z4" s="19">
        <v>100</v>
      </c>
      <c r="AA4" s="26">
        <v>93.75</v>
      </c>
      <c r="AB4" s="19">
        <v>100</v>
      </c>
      <c r="AC4" s="19">
        <v>87.5</v>
      </c>
      <c r="AD4" s="19">
        <v>70</v>
      </c>
      <c r="AE4" s="25">
        <v>85.833333333333343</v>
      </c>
      <c r="AF4" s="19">
        <v>100</v>
      </c>
      <c r="AG4" s="19">
        <v>100</v>
      </c>
      <c r="AH4" s="33">
        <v>100</v>
      </c>
      <c r="AI4" s="35">
        <v>100</v>
      </c>
      <c r="AJ4" s="35">
        <v>62.5</v>
      </c>
      <c r="AK4" s="25">
        <v>81.25</v>
      </c>
      <c r="AL4" s="41">
        <v>85.60662132426485</v>
      </c>
      <c r="AM4" s="41">
        <v>2</v>
      </c>
      <c r="AN4" s="444">
        <v>92.144428885777145</v>
      </c>
      <c r="AO4" s="444">
        <v>1</v>
      </c>
    </row>
    <row r="5" spans="1:41">
      <c r="A5" s="40" t="s">
        <v>103</v>
      </c>
      <c r="B5" s="301" t="s">
        <v>227</v>
      </c>
      <c r="C5" s="301" t="s">
        <v>1622</v>
      </c>
      <c r="D5" s="44" t="s">
        <v>3856</v>
      </c>
      <c r="E5" s="302">
        <v>805.48924</v>
      </c>
      <c r="F5" s="302">
        <v>1500.77219044512</v>
      </c>
      <c r="G5" s="387" t="s">
        <v>63</v>
      </c>
      <c r="H5" s="15" t="s">
        <v>94</v>
      </c>
      <c r="I5" s="19">
        <v>2018</v>
      </c>
      <c r="J5" s="19">
        <v>100</v>
      </c>
      <c r="K5" s="19">
        <v>80</v>
      </c>
      <c r="L5" s="19">
        <v>75</v>
      </c>
      <c r="M5" s="19">
        <v>30</v>
      </c>
      <c r="N5" s="19">
        <v>50</v>
      </c>
      <c r="O5" s="23">
        <v>66.999999999999986</v>
      </c>
      <c r="P5" s="35">
        <v>37.5</v>
      </c>
      <c r="Q5" s="19">
        <v>75</v>
      </c>
      <c r="R5" s="26">
        <v>56.25</v>
      </c>
      <c r="S5" s="19">
        <v>12.5</v>
      </c>
      <c r="T5" s="19">
        <v>50</v>
      </c>
      <c r="U5" s="19">
        <v>15</v>
      </c>
      <c r="V5" s="25">
        <v>25.833333333333336</v>
      </c>
      <c r="W5" s="19">
        <v>15</v>
      </c>
      <c r="X5" s="19">
        <v>75</v>
      </c>
      <c r="Y5" s="19">
        <v>75</v>
      </c>
      <c r="Z5" s="19">
        <v>30</v>
      </c>
      <c r="AA5" s="26">
        <v>48.75</v>
      </c>
      <c r="AB5" s="19">
        <v>37.5</v>
      </c>
      <c r="AC5" s="19">
        <v>0</v>
      </c>
      <c r="AD5" s="19">
        <v>10</v>
      </c>
      <c r="AE5" s="25">
        <v>15.833333333333334</v>
      </c>
      <c r="AF5" s="19">
        <v>70</v>
      </c>
      <c r="AG5" s="19">
        <v>30</v>
      </c>
      <c r="AH5" s="33">
        <v>50</v>
      </c>
      <c r="AI5" s="35">
        <v>87.5</v>
      </c>
      <c r="AJ5" s="35">
        <v>0</v>
      </c>
      <c r="AK5" s="25">
        <v>43.75</v>
      </c>
      <c r="AL5" s="41">
        <v>43.921284256851372</v>
      </c>
      <c r="AM5" s="41">
        <v>18</v>
      </c>
      <c r="AN5" s="444">
        <v>33.611222244448889</v>
      </c>
      <c r="AO5" s="444">
        <v>23</v>
      </c>
    </row>
    <row r="6" spans="1:41" s="45" customFormat="1">
      <c r="A6" s="40" t="s">
        <v>4988</v>
      </c>
      <c r="B6" s="347" t="s">
        <v>2518</v>
      </c>
      <c r="C6" s="347" t="s">
        <v>2517</v>
      </c>
      <c r="D6" s="44" t="s">
        <v>2706</v>
      </c>
      <c r="E6" s="298">
        <v>15.73362</v>
      </c>
      <c r="F6" s="298">
        <v>24.325461000000004</v>
      </c>
      <c r="G6" s="297" t="s">
        <v>64</v>
      </c>
      <c r="H6" s="15" t="s">
        <v>92</v>
      </c>
      <c r="I6" s="19">
        <v>2018</v>
      </c>
      <c r="J6" s="19">
        <v>50</v>
      </c>
      <c r="K6" s="19">
        <v>30</v>
      </c>
      <c r="L6" s="19">
        <v>0</v>
      </c>
      <c r="M6" s="19">
        <v>0</v>
      </c>
      <c r="N6" s="19">
        <v>0</v>
      </c>
      <c r="O6" s="23">
        <v>15.999999999999996</v>
      </c>
      <c r="P6" s="35">
        <v>0</v>
      </c>
      <c r="Q6" s="19">
        <v>0</v>
      </c>
      <c r="R6" s="26">
        <v>0</v>
      </c>
      <c r="S6" s="19">
        <v>0</v>
      </c>
      <c r="T6" s="19">
        <v>0</v>
      </c>
      <c r="U6" s="19">
        <v>0</v>
      </c>
      <c r="V6" s="25">
        <v>0</v>
      </c>
      <c r="W6" s="19">
        <v>0</v>
      </c>
      <c r="X6" s="19">
        <v>0</v>
      </c>
      <c r="Y6" s="19">
        <v>0</v>
      </c>
      <c r="Z6" s="19">
        <v>0</v>
      </c>
      <c r="AA6" s="26">
        <v>0</v>
      </c>
      <c r="AB6" s="19">
        <v>0</v>
      </c>
      <c r="AC6" s="19">
        <v>0</v>
      </c>
      <c r="AD6" s="19">
        <v>0</v>
      </c>
      <c r="AE6" s="25">
        <v>0</v>
      </c>
      <c r="AF6" s="19">
        <v>10</v>
      </c>
      <c r="AG6" s="19">
        <v>0</v>
      </c>
      <c r="AH6" s="33">
        <v>5</v>
      </c>
      <c r="AI6" s="35">
        <v>25</v>
      </c>
      <c r="AJ6" s="35">
        <v>0</v>
      </c>
      <c r="AK6" s="25">
        <v>12.5</v>
      </c>
      <c r="AL6" s="41">
        <v>4.7879575915183032</v>
      </c>
      <c r="AM6" s="41">
        <v>35</v>
      </c>
      <c r="AN6" s="444">
        <v>3.5362072414482895</v>
      </c>
      <c r="AO6" s="444">
        <v>37</v>
      </c>
    </row>
    <row r="7" spans="1:41">
      <c r="A7" s="360" t="s">
        <v>2519</v>
      </c>
      <c r="B7" s="347" t="s">
        <v>2521</v>
      </c>
      <c r="C7" s="347" t="s">
        <v>2520</v>
      </c>
      <c r="D7" s="44" t="s">
        <v>2706</v>
      </c>
      <c r="E7" s="302">
        <v>2.5109599999999999</v>
      </c>
      <c r="F7" s="302">
        <v>2.18730883968</v>
      </c>
      <c r="G7" s="386" t="s">
        <v>65</v>
      </c>
      <c r="H7" s="15" t="s">
        <v>92</v>
      </c>
      <c r="I7" s="19">
        <v>2018</v>
      </c>
      <c r="J7" s="19">
        <v>100</v>
      </c>
      <c r="K7" s="19">
        <v>80</v>
      </c>
      <c r="L7" s="19">
        <v>50</v>
      </c>
      <c r="M7" s="19">
        <v>75</v>
      </c>
      <c r="N7" s="19">
        <v>50</v>
      </c>
      <c r="O7" s="23">
        <v>70.999999999999986</v>
      </c>
      <c r="P7" s="35">
        <v>75</v>
      </c>
      <c r="Q7" s="19">
        <v>50</v>
      </c>
      <c r="R7" s="26">
        <v>62.5</v>
      </c>
      <c r="S7" s="19">
        <v>25</v>
      </c>
      <c r="T7" s="19">
        <v>50</v>
      </c>
      <c r="U7" s="19">
        <v>15</v>
      </c>
      <c r="V7" s="25">
        <v>30.000000000000004</v>
      </c>
      <c r="W7" s="19">
        <v>15</v>
      </c>
      <c r="X7" s="19">
        <v>100</v>
      </c>
      <c r="Y7" s="19">
        <v>50</v>
      </c>
      <c r="Z7" s="19">
        <v>45</v>
      </c>
      <c r="AA7" s="26">
        <v>52.499999999999993</v>
      </c>
      <c r="AB7" s="19">
        <v>75</v>
      </c>
      <c r="AC7" s="19">
        <v>25</v>
      </c>
      <c r="AD7" s="19">
        <v>40</v>
      </c>
      <c r="AE7" s="25">
        <v>46.666666666666664</v>
      </c>
      <c r="AF7" s="19">
        <v>70</v>
      </c>
      <c r="AG7" s="19">
        <v>30</v>
      </c>
      <c r="AH7" s="33">
        <v>50</v>
      </c>
      <c r="AI7" s="35">
        <v>50</v>
      </c>
      <c r="AJ7" s="35">
        <v>12.5</v>
      </c>
      <c r="AK7" s="25">
        <v>31.25</v>
      </c>
      <c r="AL7" s="41">
        <v>49.13532706541308</v>
      </c>
      <c r="AM7" s="41">
        <v>16</v>
      </c>
      <c r="AN7" s="444">
        <v>41.468793758751751</v>
      </c>
      <c r="AO7" s="444">
        <v>22</v>
      </c>
    </row>
    <row r="8" spans="1:41">
      <c r="A8" s="40" t="s">
        <v>2522</v>
      </c>
      <c r="B8" s="347" t="s">
        <v>2524</v>
      </c>
      <c r="C8" s="347" t="s">
        <v>2523</v>
      </c>
      <c r="D8" s="44" t="s">
        <v>2707</v>
      </c>
      <c r="E8" s="298">
        <v>10.3393</v>
      </c>
      <c r="F8" s="298">
        <v>6.9974111061399995</v>
      </c>
      <c r="G8" s="385" t="s">
        <v>2525</v>
      </c>
      <c r="H8" s="15" t="s">
        <v>93</v>
      </c>
      <c r="I8" s="19">
        <v>2018</v>
      </c>
      <c r="J8" s="19">
        <v>100</v>
      </c>
      <c r="K8" s="19">
        <v>100</v>
      </c>
      <c r="L8" s="19">
        <v>75</v>
      </c>
      <c r="M8" s="19">
        <v>75</v>
      </c>
      <c r="N8" s="19">
        <v>50</v>
      </c>
      <c r="O8" s="23">
        <v>79.999999999999986</v>
      </c>
      <c r="P8" s="35">
        <v>25</v>
      </c>
      <c r="Q8" s="19">
        <v>75</v>
      </c>
      <c r="R8" s="26">
        <v>50</v>
      </c>
      <c r="S8" s="19">
        <v>37.5</v>
      </c>
      <c r="T8" s="19">
        <v>50</v>
      </c>
      <c r="U8" s="19">
        <v>15</v>
      </c>
      <c r="V8" s="25">
        <v>34.166666666666671</v>
      </c>
      <c r="W8" s="19">
        <v>45</v>
      </c>
      <c r="X8" s="19">
        <v>75</v>
      </c>
      <c r="Y8" s="19">
        <v>75</v>
      </c>
      <c r="Z8" s="19">
        <v>30</v>
      </c>
      <c r="AA8" s="26">
        <v>56.25</v>
      </c>
      <c r="AB8" s="19">
        <v>25</v>
      </c>
      <c r="AC8" s="19">
        <v>25</v>
      </c>
      <c r="AD8" s="19">
        <v>50</v>
      </c>
      <c r="AE8" s="25">
        <v>33.333333333333336</v>
      </c>
      <c r="AF8" s="19">
        <v>90</v>
      </c>
      <c r="AG8" s="19">
        <v>50</v>
      </c>
      <c r="AH8" s="33">
        <v>70</v>
      </c>
      <c r="AI8" s="35">
        <v>75</v>
      </c>
      <c r="AJ8" s="35">
        <v>18.75</v>
      </c>
      <c r="AK8" s="25">
        <v>46.875</v>
      </c>
      <c r="AL8" s="41">
        <v>52.951840368073611</v>
      </c>
      <c r="AM8" s="41">
        <v>11</v>
      </c>
      <c r="AN8" s="444">
        <v>54.202590518103612</v>
      </c>
      <c r="AO8" s="444">
        <v>13</v>
      </c>
    </row>
    <row r="9" spans="1:41">
      <c r="A9" s="40" t="s">
        <v>2529</v>
      </c>
      <c r="B9" s="347" t="s">
        <v>2531</v>
      </c>
      <c r="C9" s="347" t="s">
        <v>2530</v>
      </c>
      <c r="D9" s="44" t="s">
        <v>2707</v>
      </c>
      <c r="E9" s="298">
        <v>6.5780000000000003</v>
      </c>
      <c r="F9" s="298">
        <v>2.2846600767999998</v>
      </c>
      <c r="G9" s="300" t="s">
        <v>2525</v>
      </c>
      <c r="H9" s="15" t="s">
        <v>93</v>
      </c>
      <c r="I9" s="19">
        <v>2020</v>
      </c>
      <c r="J9" s="19">
        <v>100</v>
      </c>
      <c r="K9" s="19">
        <v>50</v>
      </c>
      <c r="L9" s="19">
        <v>0</v>
      </c>
      <c r="M9" s="19">
        <v>30</v>
      </c>
      <c r="N9" s="19">
        <v>0</v>
      </c>
      <c r="O9" s="23">
        <v>35.999999999999993</v>
      </c>
      <c r="P9" s="35">
        <v>0</v>
      </c>
      <c r="Q9" s="19">
        <v>0</v>
      </c>
      <c r="R9" s="26">
        <v>0</v>
      </c>
      <c r="S9" s="19">
        <v>0</v>
      </c>
      <c r="T9" s="19">
        <v>25</v>
      </c>
      <c r="U9" s="19">
        <v>15</v>
      </c>
      <c r="V9" s="25">
        <v>13.333333333333336</v>
      </c>
      <c r="W9" s="19">
        <v>30</v>
      </c>
      <c r="X9" s="19">
        <v>75</v>
      </c>
      <c r="Y9" s="19">
        <v>0</v>
      </c>
      <c r="Z9" s="19">
        <v>30</v>
      </c>
      <c r="AA9" s="26">
        <v>33.75</v>
      </c>
      <c r="AB9" s="19">
        <v>0</v>
      </c>
      <c r="AC9" s="19">
        <v>0</v>
      </c>
      <c r="AD9" s="19">
        <v>0</v>
      </c>
      <c r="AE9" s="25">
        <v>0</v>
      </c>
      <c r="AF9" s="19">
        <v>50</v>
      </c>
      <c r="AG9" s="19">
        <v>0</v>
      </c>
      <c r="AH9" s="33">
        <v>25</v>
      </c>
      <c r="AI9" s="35">
        <v>62.5</v>
      </c>
      <c r="AJ9" s="35">
        <v>0</v>
      </c>
      <c r="AK9" s="25">
        <v>31.25</v>
      </c>
      <c r="AL9" s="41">
        <v>19.907981596319264</v>
      </c>
      <c r="AM9" s="41">
        <v>28</v>
      </c>
      <c r="AN9" s="35" t="s">
        <v>23</v>
      </c>
      <c r="AO9" s="19" t="s">
        <v>23</v>
      </c>
    </row>
    <row r="10" spans="1:41" s="45" customFormat="1">
      <c r="A10" s="40" t="s">
        <v>2532</v>
      </c>
      <c r="B10" s="347" t="s">
        <v>2534</v>
      </c>
      <c r="C10" s="347" t="s">
        <v>2533</v>
      </c>
      <c r="D10" s="44" t="s">
        <v>3856</v>
      </c>
      <c r="E10" s="298">
        <v>4.4165100000000006</v>
      </c>
      <c r="F10" s="298">
        <v>3.9075215035499999</v>
      </c>
      <c r="G10" s="297" t="s">
        <v>63</v>
      </c>
      <c r="H10" s="15" t="s">
        <v>94</v>
      </c>
      <c r="I10" s="19">
        <v>2018</v>
      </c>
      <c r="J10" s="19">
        <v>100</v>
      </c>
      <c r="K10" s="19">
        <v>70</v>
      </c>
      <c r="L10" s="19">
        <v>75</v>
      </c>
      <c r="M10" s="19">
        <v>45</v>
      </c>
      <c r="N10" s="19">
        <v>0</v>
      </c>
      <c r="O10" s="23">
        <v>58</v>
      </c>
      <c r="P10" s="35">
        <v>12.5</v>
      </c>
      <c r="Q10" s="19">
        <v>25</v>
      </c>
      <c r="R10" s="26">
        <v>18.75</v>
      </c>
      <c r="S10" s="19">
        <v>12.5</v>
      </c>
      <c r="T10" s="19">
        <v>50</v>
      </c>
      <c r="U10" s="19">
        <v>15</v>
      </c>
      <c r="V10" s="25">
        <v>25.833333333333336</v>
      </c>
      <c r="W10" s="19">
        <v>0</v>
      </c>
      <c r="X10" s="19">
        <v>0</v>
      </c>
      <c r="Y10" s="19">
        <v>25</v>
      </c>
      <c r="Z10" s="19">
        <v>15</v>
      </c>
      <c r="AA10" s="26">
        <v>10</v>
      </c>
      <c r="AB10" s="19">
        <v>0</v>
      </c>
      <c r="AC10" s="19">
        <v>0</v>
      </c>
      <c r="AD10" s="19">
        <v>10</v>
      </c>
      <c r="AE10" s="25">
        <v>3.3333333333333335</v>
      </c>
      <c r="AF10" s="19">
        <v>70</v>
      </c>
      <c r="AG10" s="19">
        <v>70</v>
      </c>
      <c r="AH10" s="33">
        <v>70</v>
      </c>
      <c r="AI10" s="35">
        <v>25</v>
      </c>
      <c r="AJ10" s="35">
        <v>0</v>
      </c>
      <c r="AK10" s="25">
        <v>12.5</v>
      </c>
      <c r="AL10" s="41">
        <v>28.351170234046805</v>
      </c>
      <c r="AM10" s="41">
        <v>24</v>
      </c>
      <c r="AN10" s="444">
        <v>42.897079415883177</v>
      </c>
      <c r="AO10" s="444">
        <v>19</v>
      </c>
    </row>
    <row r="11" spans="1:41" s="45" customFormat="1">
      <c r="A11" s="383" t="s">
        <v>2535</v>
      </c>
      <c r="B11" s="347" t="s">
        <v>2537</v>
      </c>
      <c r="C11" s="347" t="s">
        <v>2536</v>
      </c>
      <c r="D11" s="44" t="s">
        <v>3856</v>
      </c>
      <c r="E11" s="302">
        <v>7.0216499999999993</v>
      </c>
      <c r="F11" s="302">
        <v>5.3166328909099994</v>
      </c>
      <c r="G11" s="384" t="s">
        <v>63</v>
      </c>
      <c r="H11" s="15" t="s">
        <v>94</v>
      </c>
      <c r="I11" s="19">
        <v>2018</v>
      </c>
      <c r="J11" s="19">
        <v>100</v>
      </c>
      <c r="K11" s="19">
        <v>60</v>
      </c>
      <c r="L11" s="19">
        <v>25</v>
      </c>
      <c r="M11" s="19">
        <v>30</v>
      </c>
      <c r="N11" s="19">
        <v>50</v>
      </c>
      <c r="O11" s="23">
        <v>52.999999999999986</v>
      </c>
      <c r="P11" s="35">
        <v>50</v>
      </c>
      <c r="Q11" s="19">
        <v>25</v>
      </c>
      <c r="R11" s="26">
        <v>37.5</v>
      </c>
      <c r="S11" s="19">
        <v>37.5</v>
      </c>
      <c r="T11" s="19">
        <v>50</v>
      </c>
      <c r="U11" s="19">
        <v>60</v>
      </c>
      <c r="V11" s="25">
        <v>49.166666666666671</v>
      </c>
      <c r="W11" s="19">
        <v>0</v>
      </c>
      <c r="X11" s="19">
        <v>0</v>
      </c>
      <c r="Y11" s="19">
        <v>0</v>
      </c>
      <c r="Z11" s="19">
        <v>0</v>
      </c>
      <c r="AA11" s="26">
        <v>0</v>
      </c>
      <c r="AB11" s="19">
        <v>37.5</v>
      </c>
      <c r="AC11" s="19">
        <v>0</v>
      </c>
      <c r="AD11" s="19">
        <v>10</v>
      </c>
      <c r="AE11" s="25">
        <v>15.833333333333334</v>
      </c>
      <c r="AF11" s="19">
        <v>70</v>
      </c>
      <c r="AG11" s="19">
        <v>60</v>
      </c>
      <c r="AH11" s="33">
        <v>65</v>
      </c>
      <c r="AI11" s="35">
        <v>100</v>
      </c>
      <c r="AJ11" s="35">
        <v>0</v>
      </c>
      <c r="AK11" s="25">
        <v>50</v>
      </c>
      <c r="AL11" s="41">
        <v>38.645729145829158</v>
      </c>
      <c r="AM11" s="41">
        <v>23</v>
      </c>
      <c r="AN11" s="444">
        <v>30.666383276655328</v>
      </c>
      <c r="AO11" s="444">
        <v>25</v>
      </c>
    </row>
    <row r="12" spans="1:41" s="27" customFormat="1">
      <c r="A12" s="397" t="s">
        <v>2547</v>
      </c>
      <c r="B12" s="347" t="s">
        <v>2549</v>
      </c>
      <c r="C12" s="347" t="s">
        <v>2548</v>
      </c>
      <c r="D12" s="44" t="s">
        <v>3856</v>
      </c>
      <c r="E12" s="298">
        <v>47.802289999999999</v>
      </c>
      <c r="F12" s="298">
        <v>58.339450063440005</v>
      </c>
      <c r="G12" s="385" t="s">
        <v>65</v>
      </c>
      <c r="H12" s="102" t="s">
        <v>92</v>
      </c>
      <c r="I12" s="446">
        <v>2016</v>
      </c>
      <c r="J12" s="446">
        <v>100</v>
      </c>
      <c r="K12" s="446">
        <v>70</v>
      </c>
      <c r="L12" s="446">
        <v>75</v>
      </c>
      <c r="M12" s="446">
        <v>45</v>
      </c>
      <c r="N12" s="446">
        <v>75</v>
      </c>
      <c r="O12" s="392">
        <v>72.999999999999986</v>
      </c>
      <c r="P12" s="393">
        <v>37.5</v>
      </c>
      <c r="Q12" s="446">
        <v>50</v>
      </c>
      <c r="R12" s="394">
        <v>43.75</v>
      </c>
      <c r="S12" s="446">
        <v>50</v>
      </c>
      <c r="T12" s="446">
        <v>75</v>
      </c>
      <c r="U12" s="446">
        <v>15</v>
      </c>
      <c r="V12" s="395">
        <v>46.666666666666671</v>
      </c>
      <c r="W12" s="446">
        <v>0</v>
      </c>
      <c r="X12" s="446">
        <v>0</v>
      </c>
      <c r="Y12" s="446">
        <v>50</v>
      </c>
      <c r="Z12" s="446">
        <v>15</v>
      </c>
      <c r="AA12" s="394">
        <v>16.25</v>
      </c>
      <c r="AB12" s="446">
        <v>25</v>
      </c>
      <c r="AC12" s="446">
        <v>25</v>
      </c>
      <c r="AD12" s="446">
        <v>80</v>
      </c>
      <c r="AE12" s="395">
        <v>43.333333333333336</v>
      </c>
      <c r="AF12" s="446">
        <v>90</v>
      </c>
      <c r="AG12" s="446">
        <v>30</v>
      </c>
      <c r="AH12" s="421">
        <v>60.000000000000007</v>
      </c>
      <c r="AI12" s="393">
        <v>100</v>
      </c>
      <c r="AJ12" s="393">
        <v>62.5</v>
      </c>
      <c r="AK12" s="395">
        <v>81.25</v>
      </c>
      <c r="AL12" s="396">
        <v>52.039907981596315</v>
      </c>
      <c r="AM12" s="41">
        <v>12</v>
      </c>
      <c r="AN12" s="445">
        <v>42.611022204440872</v>
      </c>
      <c r="AO12" s="445">
        <v>19</v>
      </c>
    </row>
    <row r="13" spans="1:41">
      <c r="A13" s="40" t="s">
        <v>2553</v>
      </c>
      <c r="B13" s="347" t="s">
        <v>2555</v>
      </c>
      <c r="C13" s="347" t="s">
        <v>2554</v>
      </c>
      <c r="D13" s="44" t="s">
        <v>3856</v>
      </c>
      <c r="E13" s="298">
        <v>6.71922</v>
      </c>
      <c r="F13" s="298">
        <v>3.1082557926000001</v>
      </c>
      <c r="G13" s="297" t="s">
        <v>63</v>
      </c>
      <c r="H13" s="15" t="s">
        <v>94</v>
      </c>
      <c r="I13" s="19">
        <v>2018</v>
      </c>
      <c r="J13" s="19">
        <v>50</v>
      </c>
      <c r="K13" s="19">
        <v>50</v>
      </c>
      <c r="L13" s="19">
        <v>25</v>
      </c>
      <c r="M13" s="19">
        <v>0</v>
      </c>
      <c r="N13" s="19">
        <v>0</v>
      </c>
      <c r="O13" s="23">
        <v>24.999999999999996</v>
      </c>
      <c r="P13" s="35">
        <v>12.5</v>
      </c>
      <c r="Q13" s="19">
        <v>0</v>
      </c>
      <c r="R13" s="26">
        <v>6.25</v>
      </c>
      <c r="S13" s="19">
        <v>0</v>
      </c>
      <c r="T13" s="19">
        <v>25</v>
      </c>
      <c r="U13" s="19">
        <v>15</v>
      </c>
      <c r="V13" s="25">
        <v>13.333333333333336</v>
      </c>
      <c r="W13" s="19">
        <v>0</v>
      </c>
      <c r="X13" s="19">
        <v>0</v>
      </c>
      <c r="Y13" s="19">
        <v>0</v>
      </c>
      <c r="Z13" s="19">
        <v>0</v>
      </c>
      <c r="AA13" s="26">
        <v>0</v>
      </c>
      <c r="AB13" s="19">
        <v>12.5</v>
      </c>
      <c r="AC13" s="19">
        <v>0</v>
      </c>
      <c r="AD13" s="19">
        <v>0</v>
      </c>
      <c r="AE13" s="25">
        <v>4.166666666666667</v>
      </c>
      <c r="AF13" s="19">
        <v>60</v>
      </c>
      <c r="AG13" s="19">
        <v>0</v>
      </c>
      <c r="AH13" s="33">
        <v>30.000000000000004</v>
      </c>
      <c r="AI13" s="35">
        <v>25</v>
      </c>
      <c r="AJ13" s="35">
        <v>0</v>
      </c>
      <c r="AK13" s="25">
        <v>12.5</v>
      </c>
      <c r="AL13" s="41">
        <v>13.038107621524304</v>
      </c>
      <c r="AM13" s="41">
        <v>34</v>
      </c>
      <c r="AN13" s="444">
        <v>11.537807561512301</v>
      </c>
      <c r="AO13" s="444">
        <v>33</v>
      </c>
    </row>
    <row r="14" spans="1:41" s="45" customFormat="1">
      <c r="A14" s="360" t="s">
        <v>2556</v>
      </c>
      <c r="B14" s="347" t="s">
        <v>2558</v>
      </c>
      <c r="C14" s="347" t="s">
        <v>2557</v>
      </c>
      <c r="D14" s="44" t="s">
        <v>3856</v>
      </c>
      <c r="E14" s="302">
        <v>9.6884300000000003</v>
      </c>
      <c r="F14" s="302">
        <v>4.7132001835199988</v>
      </c>
      <c r="G14" s="384" t="s">
        <v>63</v>
      </c>
      <c r="H14" s="15" t="s">
        <v>94</v>
      </c>
      <c r="I14" s="19">
        <v>2016</v>
      </c>
      <c r="J14" s="19">
        <v>100</v>
      </c>
      <c r="K14" s="19">
        <v>90</v>
      </c>
      <c r="L14" s="19">
        <v>75</v>
      </c>
      <c r="M14" s="19">
        <v>75</v>
      </c>
      <c r="N14" s="19">
        <v>25</v>
      </c>
      <c r="O14" s="23">
        <v>72.999999999999986</v>
      </c>
      <c r="P14" s="35">
        <v>50</v>
      </c>
      <c r="Q14" s="19">
        <v>100</v>
      </c>
      <c r="R14" s="26">
        <v>75</v>
      </c>
      <c r="S14" s="19">
        <v>37.5</v>
      </c>
      <c r="T14" s="19">
        <v>100</v>
      </c>
      <c r="U14" s="19">
        <v>30</v>
      </c>
      <c r="V14" s="25">
        <v>55.833333333333336</v>
      </c>
      <c r="W14" s="19">
        <v>60</v>
      </c>
      <c r="X14" s="19">
        <v>75</v>
      </c>
      <c r="Y14" s="19">
        <v>75</v>
      </c>
      <c r="Z14" s="19">
        <v>45</v>
      </c>
      <c r="AA14" s="26">
        <v>63.75</v>
      </c>
      <c r="AB14" s="19">
        <v>100</v>
      </c>
      <c r="AC14" s="19">
        <v>62.5</v>
      </c>
      <c r="AD14" s="19">
        <v>60</v>
      </c>
      <c r="AE14" s="25">
        <v>74.166666666666671</v>
      </c>
      <c r="AF14" s="19">
        <v>100</v>
      </c>
      <c r="AG14" s="19">
        <v>90</v>
      </c>
      <c r="AH14" s="33">
        <v>95</v>
      </c>
      <c r="AI14" s="35">
        <v>87.5</v>
      </c>
      <c r="AJ14" s="35">
        <v>25</v>
      </c>
      <c r="AK14" s="25">
        <v>56.25</v>
      </c>
      <c r="AL14" s="41">
        <v>70.429085817163426</v>
      </c>
      <c r="AM14" s="41">
        <v>4</v>
      </c>
      <c r="AN14" s="444">
        <v>74.737197439487886</v>
      </c>
      <c r="AO14" s="444">
        <v>3</v>
      </c>
    </row>
    <row r="15" spans="1:41">
      <c r="A15" s="40" t="s">
        <v>2559</v>
      </c>
      <c r="B15" s="347" t="s">
        <v>2561</v>
      </c>
      <c r="C15" s="347" t="s">
        <v>2560</v>
      </c>
      <c r="D15" s="44" t="s">
        <v>3856</v>
      </c>
      <c r="E15" s="298">
        <v>7.3873899999999999</v>
      </c>
      <c r="F15" s="298">
        <v>3.3151284726157395</v>
      </c>
      <c r="G15" s="385" t="s">
        <v>2528</v>
      </c>
      <c r="H15" s="15" t="s">
        <v>94</v>
      </c>
      <c r="I15" s="19">
        <v>2016</v>
      </c>
      <c r="J15" s="19">
        <v>100</v>
      </c>
      <c r="K15" s="19">
        <v>80</v>
      </c>
      <c r="L15" s="19">
        <v>100</v>
      </c>
      <c r="M15" s="19">
        <v>45</v>
      </c>
      <c r="N15" s="19">
        <v>25</v>
      </c>
      <c r="O15" s="23">
        <v>69.999999999999972</v>
      </c>
      <c r="P15" s="35">
        <v>0</v>
      </c>
      <c r="Q15" s="19">
        <v>50</v>
      </c>
      <c r="R15" s="26">
        <v>25</v>
      </c>
      <c r="S15" s="19">
        <v>37.5</v>
      </c>
      <c r="T15" s="19">
        <v>100</v>
      </c>
      <c r="U15" s="19">
        <v>30</v>
      </c>
      <c r="V15" s="25">
        <v>55.833333333333336</v>
      </c>
      <c r="W15" s="19">
        <v>15</v>
      </c>
      <c r="X15" s="19">
        <v>75</v>
      </c>
      <c r="Y15" s="19">
        <v>50</v>
      </c>
      <c r="Z15" s="19">
        <v>30</v>
      </c>
      <c r="AA15" s="26">
        <v>42.5</v>
      </c>
      <c r="AB15" s="19">
        <v>25</v>
      </c>
      <c r="AC15" s="19">
        <v>25</v>
      </c>
      <c r="AD15" s="19">
        <v>40</v>
      </c>
      <c r="AE15" s="25">
        <v>30.000000000000004</v>
      </c>
      <c r="AF15" s="19">
        <v>70</v>
      </c>
      <c r="AG15" s="19">
        <v>90</v>
      </c>
      <c r="AH15" s="33">
        <v>79.999999999999986</v>
      </c>
      <c r="AI15" s="35">
        <v>100</v>
      </c>
      <c r="AJ15" s="35">
        <v>0</v>
      </c>
      <c r="AK15" s="25">
        <v>50</v>
      </c>
      <c r="AL15" s="41">
        <v>50.480096019203835</v>
      </c>
      <c r="AM15" s="41">
        <v>15</v>
      </c>
      <c r="AN15" s="444">
        <v>46.989147829565901</v>
      </c>
      <c r="AO15" s="444">
        <v>16</v>
      </c>
    </row>
    <row r="16" spans="1:41">
      <c r="A16" s="40" t="s">
        <v>2562</v>
      </c>
      <c r="B16" s="347" t="s">
        <v>2564</v>
      </c>
      <c r="C16" s="347" t="s">
        <v>2563</v>
      </c>
      <c r="D16" s="44" t="s">
        <v>3856</v>
      </c>
      <c r="E16" s="298">
        <v>6.7188699999999999</v>
      </c>
      <c r="F16" s="298">
        <v>4.8620532806999996</v>
      </c>
      <c r="G16" s="385" t="s">
        <v>63</v>
      </c>
      <c r="H16" s="15" t="s">
        <v>94</v>
      </c>
      <c r="I16" s="19">
        <v>2016</v>
      </c>
      <c r="J16" s="19">
        <v>100</v>
      </c>
      <c r="K16" s="19">
        <v>70</v>
      </c>
      <c r="L16" s="19">
        <v>75</v>
      </c>
      <c r="M16" s="19">
        <v>45</v>
      </c>
      <c r="N16" s="19">
        <v>25</v>
      </c>
      <c r="O16" s="23">
        <v>62.999999999999993</v>
      </c>
      <c r="P16" s="35">
        <v>25</v>
      </c>
      <c r="Q16" s="19">
        <v>25</v>
      </c>
      <c r="R16" s="26">
        <v>25</v>
      </c>
      <c r="S16" s="19">
        <v>25</v>
      </c>
      <c r="T16" s="19">
        <v>25</v>
      </c>
      <c r="U16" s="19">
        <v>30</v>
      </c>
      <c r="V16" s="25">
        <v>26.666666666666671</v>
      </c>
      <c r="W16" s="19">
        <v>0</v>
      </c>
      <c r="X16" s="19">
        <v>25</v>
      </c>
      <c r="Y16" s="19">
        <v>0</v>
      </c>
      <c r="Z16" s="19">
        <v>30</v>
      </c>
      <c r="AA16" s="26">
        <v>13.75</v>
      </c>
      <c r="AB16" s="19">
        <v>25</v>
      </c>
      <c r="AC16" s="19">
        <v>50</v>
      </c>
      <c r="AD16" s="19">
        <v>40</v>
      </c>
      <c r="AE16" s="25">
        <v>38.333333333333329</v>
      </c>
      <c r="AF16" s="19">
        <v>70</v>
      </c>
      <c r="AG16" s="19">
        <v>80</v>
      </c>
      <c r="AH16" s="33">
        <v>75</v>
      </c>
      <c r="AI16" s="35">
        <v>75</v>
      </c>
      <c r="AJ16" s="35">
        <v>18.75</v>
      </c>
      <c r="AK16" s="25">
        <v>46.875</v>
      </c>
      <c r="AL16" s="41">
        <v>41.236497299459892</v>
      </c>
      <c r="AM16" s="41">
        <v>21</v>
      </c>
      <c r="AN16" s="444">
        <v>50.237297459491892</v>
      </c>
      <c r="AO16" s="444">
        <v>15</v>
      </c>
    </row>
    <row r="17" spans="1:41" s="45" customFormat="1">
      <c r="A17" s="360" t="s">
        <v>2568</v>
      </c>
      <c r="B17" s="347" t="s">
        <v>2570</v>
      </c>
      <c r="C17" s="347" t="s">
        <v>2569</v>
      </c>
      <c r="D17" s="44" t="s">
        <v>3856</v>
      </c>
      <c r="E17" s="302">
        <v>28.006419999999999</v>
      </c>
      <c r="F17" s="302">
        <v>25.398513693681103</v>
      </c>
      <c r="G17" s="384" t="s">
        <v>66</v>
      </c>
      <c r="H17" s="15" t="s">
        <v>93</v>
      </c>
      <c r="I17" s="19">
        <v>2016</v>
      </c>
      <c r="J17" s="19">
        <v>100</v>
      </c>
      <c r="K17" s="19">
        <v>90</v>
      </c>
      <c r="L17" s="19">
        <v>75</v>
      </c>
      <c r="M17" s="19">
        <v>30</v>
      </c>
      <c r="N17" s="19">
        <v>75</v>
      </c>
      <c r="O17" s="23">
        <v>73.999999999999986</v>
      </c>
      <c r="P17" s="35">
        <v>87.5</v>
      </c>
      <c r="Q17" s="19">
        <v>100</v>
      </c>
      <c r="R17" s="26">
        <v>93.75</v>
      </c>
      <c r="S17" s="19">
        <v>75</v>
      </c>
      <c r="T17" s="19">
        <v>50</v>
      </c>
      <c r="U17" s="19">
        <v>0</v>
      </c>
      <c r="V17" s="25">
        <v>41.666666666666671</v>
      </c>
      <c r="W17" s="19">
        <v>30</v>
      </c>
      <c r="X17" s="19">
        <v>75</v>
      </c>
      <c r="Y17" s="19">
        <v>50</v>
      </c>
      <c r="Z17" s="19">
        <v>45</v>
      </c>
      <c r="AA17" s="26">
        <v>50</v>
      </c>
      <c r="AB17" s="19">
        <v>50</v>
      </c>
      <c r="AC17" s="19">
        <v>87.5</v>
      </c>
      <c r="AD17" s="19">
        <v>60</v>
      </c>
      <c r="AE17" s="25">
        <v>65.833333333333329</v>
      </c>
      <c r="AF17" s="19">
        <v>60</v>
      </c>
      <c r="AG17" s="19">
        <v>30</v>
      </c>
      <c r="AH17" s="33">
        <v>45.000000000000007</v>
      </c>
      <c r="AI17" s="35">
        <v>25</v>
      </c>
      <c r="AJ17" s="35">
        <v>8.3333333333333339</v>
      </c>
      <c r="AK17" s="25">
        <v>16.666666666666668</v>
      </c>
      <c r="AL17" s="41">
        <v>55.277555511102214</v>
      </c>
      <c r="AM17" s="41">
        <v>9</v>
      </c>
      <c r="AN17" s="444">
        <v>64.862972594518894</v>
      </c>
      <c r="AO17" s="444">
        <v>7</v>
      </c>
    </row>
    <row r="18" spans="1:41">
      <c r="A18" s="303" t="s">
        <v>2571</v>
      </c>
      <c r="B18" s="347" t="s">
        <v>2573</v>
      </c>
      <c r="C18" s="347" t="s">
        <v>2572</v>
      </c>
      <c r="D18" s="44" t="s">
        <v>2707</v>
      </c>
      <c r="E18" s="298">
        <v>66.108969999999999</v>
      </c>
      <c r="F18" s="298">
        <v>90.746410861080008</v>
      </c>
      <c r="G18" s="297" t="s">
        <v>2574</v>
      </c>
      <c r="H18" s="15" t="s">
        <v>93</v>
      </c>
      <c r="I18" s="19">
        <v>2018</v>
      </c>
      <c r="J18" s="19">
        <v>100</v>
      </c>
      <c r="K18" s="19">
        <v>70</v>
      </c>
      <c r="L18" s="19">
        <v>25</v>
      </c>
      <c r="M18" s="19">
        <v>30</v>
      </c>
      <c r="N18" s="19">
        <v>0</v>
      </c>
      <c r="O18" s="23">
        <v>44.999999999999993</v>
      </c>
      <c r="P18" s="35">
        <v>0</v>
      </c>
      <c r="Q18" s="19">
        <v>25</v>
      </c>
      <c r="R18" s="26">
        <v>12.5</v>
      </c>
      <c r="S18" s="19">
        <v>25</v>
      </c>
      <c r="T18" s="19">
        <v>25</v>
      </c>
      <c r="U18" s="19">
        <v>60</v>
      </c>
      <c r="V18" s="25">
        <v>36.666666666666671</v>
      </c>
      <c r="W18" s="19">
        <v>0</v>
      </c>
      <c r="X18" s="19">
        <v>0</v>
      </c>
      <c r="Y18" s="19">
        <v>0</v>
      </c>
      <c r="Z18" s="19">
        <v>15</v>
      </c>
      <c r="AA18" s="26">
        <v>3.7500000000000004</v>
      </c>
      <c r="AB18" s="19">
        <v>0</v>
      </c>
      <c r="AC18" s="19">
        <v>0</v>
      </c>
      <c r="AD18" s="19">
        <v>0</v>
      </c>
      <c r="AE18" s="25">
        <v>0</v>
      </c>
      <c r="AF18" s="19">
        <v>90</v>
      </c>
      <c r="AG18" s="19">
        <v>10</v>
      </c>
      <c r="AH18" s="33">
        <v>50</v>
      </c>
      <c r="AI18" s="35">
        <v>37.5</v>
      </c>
      <c r="AJ18" s="35">
        <v>0</v>
      </c>
      <c r="AK18" s="25">
        <v>18.75</v>
      </c>
      <c r="AL18" s="41">
        <v>23.813762752550513</v>
      </c>
      <c r="AM18" s="41">
        <v>26</v>
      </c>
      <c r="AN18" s="444">
        <v>17.004400880176036</v>
      </c>
      <c r="AO18" s="444">
        <v>30</v>
      </c>
    </row>
    <row r="19" spans="1:41">
      <c r="A19" s="383" t="s">
        <v>2575</v>
      </c>
      <c r="B19" s="347" t="s">
        <v>2577</v>
      </c>
      <c r="C19" s="347" t="s">
        <v>2576</v>
      </c>
      <c r="D19" s="44" t="s">
        <v>2707</v>
      </c>
      <c r="E19" s="302">
        <v>5.1098400000000002</v>
      </c>
      <c r="F19" s="302">
        <v>2.0566194501856621</v>
      </c>
      <c r="G19" s="384" t="s">
        <v>68</v>
      </c>
      <c r="H19" s="15" t="s">
        <v>93</v>
      </c>
      <c r="I19" s="19">
        <v>2016</v>
      </c>
      <c r="J19" s="19">
        <v>100</v>
      </c>
      <c r="K19" s="19">
        <v>90</v>
      </c>
      <c r="L19" s="19">
        <v>50</v>
      </c>
      <c r="M19" s="19">
        <v>45</v>
      </c>
      <c r="N19" s="19">
        <v>50</v>
      </c>
      <c r="O19" s="23">
        <v>66.999999999999986</v>
      </c>
      <c r="P19" s="35">
        <v>50</v>
      </c>
      <c r="Q19" s="19">
        <v>75</v>
      </c>
      <c r="R19" s="26">
        <v>62.5</v>
      </c>
      <c r="S19" s="19">
        <v>50</v>
      </c>
      <c r="T19" s="19">
        <v>25</v>
      </c>
      <c r="U19" s="19">
        <v>30</v>
      </c>
      <c r="V19" s="25">
        <v>35</v>
      </c>
      <c r="W19" s="19">
        <v>0</v>
      </c>
      <c r="X19" s="19">
        <v>0</v>
      </c>
      <c r="Y19" s="19">
        <v>25</v>
      </c>
      <c r="Z19" s="19">
        <v>30</v>
      </c>
      <c r="AA19" s="26">
        <v>13.75</v>
      </c>
      <c r="AB19" s="19">
        <v>50</v>
      </c>
      <c r="AC19" s="19">
        <v>50</v>
      </c>
      <c r="AD19" s="19">
        <v>40</v>
      </c>
      <c r="AE19" s="25">
        <v>46.666666666666664</v>
      </c>
      <c r="AF19" s="19">
        <v>80</v>
      </c>
      <c r="AG19" s="19">
        <v>50</v>
      </c>
      <c r="AH19" s="33">
        <v>65</v>
      </c>
      <c r="AI19" s="35">
        <v>100</v>
      </c>
      <c r="AJ19" s="35">
        <v>8.3333333333333339</v>
      </c>
      <c r="AK19" s="25">
        <v>54.166666666666664</v>
      </c>
      <c r="AL19" s="41">
        <v>49.158331666333261</v>
      </c>
      <c r="AM19" s="41">
        <v>16</v>
      </c>
      <c r="AN19" s="444">
        <v>61.969893978795753</v>
      </c>
      <c r="AO19" s="444">
        <v>10</v>
      </c>
    </row>
    <row r="20" spans="1:41">
      <c r="A20" s="303" t="s">
        <v>2578</v>
      </c>
      <c r="B20" s="347" t="s">
        <v>2580</v>
      </c>
      <c r="C20" s="347" t="s">
        <v>2579</v>
      </c>
      <c r="D20" s="44" t="s">
        <v>3856</v>
      </c>
      <c r="E20" s="298">
        <v>94.099490000000003</v>
      </c>
      <c r="F20" s="298">
        <v>84.149604000000011</v>
      </c>
      <c r="G20" s="297" t="s">
        <v>2581</v>
      </c>
      <c r="H20" s="15" t="s">
        <v>93</v>
      </c>
      <c r="I20" s="19">
        <v>2016</v>
      </c>
      <c r="J20" s="19">
        <v>100</v>
      </c>
      <c r="K20" s="19">
        <v>70</v>
      </c>
      <c r="L20" s="19">
        <v>75</v>
      </c>
      <c r="M20" s="19">
        <v>45</v>
      </c>
      <c r="N20" s="19">
        <v>75</v>
      </c>
      <c r="O20" s="23">
        <v>72.999999999999986</v>
      </c>
      <c r="P20" s="35">
        <v>37.5</v>
      </c>
      <c r="Q20" s="19">
        <v>75</v>
      </c>
      <c r="R20" s="26">
        <v>56.25</v>
      </c>
      <c r="S20" s="19">
        <v>50</v>
      </c>
      <c r="T20" s="19">
        <v>100</v>
      </c>
      <c r="U20" s="19">
        <v>0</v>
      </c>
      <c r="V20" s="25">
        <v>50</v>
      </c>
      <c r="W20" s="19">
        <v>15</v>
      </c>
      <c r="X20" s="19">
        <v>25</v>
      </c>
      <c r="Y20" s="19">
        <v>50</v>
      </c>
      <c r="Z20" s="19">
        <v>15</v>
      </c>
      <c r="AA20" s="26">
        <v>26.249999999999996</v>
      </c>
      <c r="AB20" s="19">
        <v>75</v>
      </c>
      <c r="AC20" s="19">
        <v>87.5</v>
      </c>
      <c r="AD20" s="19">
        <v>40</v>
      </c>
      <c r="AE20" s="25">
        <v>67.5</v>
      </c>
      <c r="AF20" s="19">
        <v>90</v>
      </c>
      <c r="AG20" s="19">
        <v>40</v>
      </c>
      <c r="AH20" s="33">
        <v>65</v>
      </c>
      <c r="AI20" s="35">
        <v>100</v>
      </c>
      <c r="AJ20" s="35">
        <v>0</v>
      </c>
      <c r="AK20" s="25">
        <v>50</v>
      </c>
      <c r="AL20" s="41">
        <v>55.432086417283458</v>
      </c>
      <c r="AM20" s="41">
        <v>9</v>
      </c>
      <c r="AN20" s="444">
        <v>70.344818963792747</v>
      </c>
      <c r="AO20" s="444">
        <v>5</v>
      </c>
    </row>
    <row r="21" spans="1:41" s="45" customFormat="1">
      <c r="A21" s="360" t="s">
        <v>2585</v>
      </c>
      <c r="B21" s="347" t="s">
        <v>2587</v>
      </c>
      <c r="C21" s="347" t="s">
        <v>2586</v>
      </c>
      <c r="D21" s="44" t="s">
        <v>2707</v>
      </c>
      <c r="E21" s="302">
        <v>68.708179999999999</v>
      </c>
      <c r="F21" s="302">
        <v>71.884504048499991</v>
      </c>
      <c r="G21" s="384" t="s">
        <v>2574</v>
      </c>
      <c r="H21" s="15" t="s">
        <v>93</v>
      </c>
      <c r="I21" s="19">
        <v>2016</v>
      </c>
      <c r="J21" s="19">
        <v>100</v>
      </c>
      <c r="K21" s="19">
        <v>80</v>
      </c>
      <c r="L21" s="19">
        <v>75</v>
      </c>
      <c r="M21" s="19">
        <v>60</v>
      </c>
      <c r="N21" s="19">
        <v>50</v>
      </c>
      <c r="O21" s="23">
        <v>72.999999999999986</v>
      </c>
      <c r="P21" s="35">
        <v>50</v>
      </c>
      <c r="Q21" s="19">
        <v>75</v>
      </c>
      <c r="R21" s="26">
        <v>62.5</v>
      </c>
      <c r="S21" s="19">
        <v>12.5</v>
      </c>
      <c r="T21" s="19">
        <v>50</v>
      </c>
      <c r="U21" s="19">
        <v>15</v>
      </c>
      <c r="V21" s="25">
        <v>25.833333333333336</v>
      </c>
      <c r="W21" s="19">
        <v>0</v>
      </c>
      <c r="X21" s="19">
        <v>0</v>
      </c>
      <c r="Y21" s="19">
        <v>0</v>
      </c>
      <c r="Z21" s="19">
        <v>15</v>
      </c>
      <c r="AA21" s="26">
        <v>3.7500000000000004</v>
      </c>
      <c r="AB21" s="19">
        <v>75</v>
      </c>
      <c r="AC21" s="19">
        <v>0</v>
      </c>
      <c r="AD21" s="19">
        <v>20</v>
      </c>
      <c r="AE21" s="25">
        <v>31.666666666666668</v>
      </c>
      <c r="AF21" s="19">
        <v>70</v>
      </c>
      <c r="AG21" s="19">
        <v>40</v>
      </c>
      <c r="AH21" s="33">
        <v>55</v>
      </c>
      <c r="AI21" s="35">
        <v>75</v>
      </c>
      <c r="AJ21" s="35">
        <v>0</v>
      </c>
      <c r="AK21" s="25">
        <v>37.5</v>
      </c>
      <c r="AL21" s="41">
        <v>41.327765553110609</v>
      </c>
      <c r="AM21" s="41">
        <v>21</v>
      </c>
      <c r="AN21" s="444">
        <v>44.541408281656331</v>
      </c>
      <c r="AO21" s="444">
        <v>17</v>
      </c>
    </row>
    <row r="22" spans="1:41" s="45" customFormat="1">
      <c r="A22" s="383" t="s">
        <v>2591</v>
      </c>
      <c r="B22" s="347" t="s">
        <v>2593</v>
      </c>
      <c r="C22" s="347" t="s">
        <v>2592</v>
      </c>
      <c r="D22" s="44" t="s">
        <v>3856</v>
      </c>
      <c r="E22" s="302">
        <v>7.19177</v>
      </c>
      <c r="F22" s="302">
        <v>5.3315437488699997</v>
      </c>
      <c r="G22" s="386" t="s">
        <v>63</v>
      </c>
      <c r="H22" s="15" t="s">
        <v>94</v>
      </c>
      <c r="I22" s="19">
        <v>2016</v>
      </c>
      <c r="J22" s="19">
        <v>100</v>
      </c>
      <c r="K22" s="19">
        <v>60</v>
      </c>
      <c r="L22" s="19">
        <v>75</v>
      </c>
      <c r="M22" s="19">
        <v>75</v>
      </c>
      <c r="N22" s="19">
        <v>75</v>
      </c>
      <c r="O22" s="23">
        <v>76.999999999999986</v>
      </c>
      <c r="P22" s="35">
        <v>50</v>
      </c>
      <c r="Q22" s="19">
        <v>75</v>
      </c>
      <c r="R22" s="26">
        <v>62.5</v>
      </c>
      <c r="S22" s="19">
        <v>25</v>
      </c>
      <c r="T22" s="19">
        <v>75</v>
      </c>
      <c r="U22" s="19">
        <v>15</v>
      </c>
      <c r="V22" s="25">
        <v>38.333333333333336</v>
      </c>
      <c r="W22" s="19">
        <v>30</v>
      </c>
      <c r="X22" s="19">
        <v>25</v>
      </c>
      <c r="Y22" s="19">
        <v>0</v>
      </c>
      <c r="Z22" s="19">
        <v>30</v>
      </c>
      <c r="AA22" s="26">
        <v>21.25</v>
      </c>
      <c r="AB22" s="19">
        <v>50</v>
      </c>
      <c r="AC22" s="19">
        <v>0</v>
      </c>
      <c r="AD22" s="19">
        <v>20</v>
      </c>
      <c r="AE22" s="25">
        <v>23.333333333333332</v>
      </c>
      <c r="AF22" s="19">
        <v>90</v>
      </c>
      <c r="AG22" s="19">
        <v>80</v>
      </c>
      <c r="AH22" s="33">
        <v>85</v>
      </c>
      <c r="AI22" s="35">
        <v>100</v>
      </c>
      <c r="AJ22" s="35">
        <v>18.75</v>
      </c>
      <c r="AK22" s="25">
        <v>59.375000000000007</v>
      </c>
      <c r="AL22" s="41">
        <v>52.403730746149229</v>
      </c>
      <c r="AM22" s="41">
        <v>12</v>
      </c>
      <c r="AN22" s="444">
        <v>52.132176435287057</v>
      </c>
      <c r="AO22" s="444">
        <v>14</v>
      </c>
    </row>
    <row r="23" spans="1:41">
      <c r="A23" s="40" t="s">
        <v>2610</v>
      </c>
      <c r="B23" s="370" t="s">
        <v>2612</v>
      </c>
      <c r="C23" s="347" t="s">
        <v>2611</v>
      </c>
      <c r="D23" s="44" t="s">
        <v>3856</v>
      </c>
      <c r="E23" s="302">
        <v>19.91621</v>
      </c>
      <c r="F23" s="302">
        <v>41.859990053874462</v>
      </c>
      <c r="G23" s="384" t="s">
        <v>2528</v>
      </c>
      <c r="H23" s="15" t="s">
        <v>94</v>
      </c>
      <c r="I23" s="93">
        <v>2016</v>
      </c>
      <c r="J23" s="19">
        <v>100</v>
      </c>
      <c r="K23" s="19">
        <v>100</v>
      </c>
      <c r="L23" s="19">
        <v>100</v>
      </c>
      <c r="M23" s="19">
        <v>100</v>
      </c>
      <c r="N23" s="19">
        <v>50</v>
      </c>
      <c r="O23" s="23">
        <v>89.999999999999986</v>
      </c>
      <c r="P23" s="35">
        <v>87.5</v>
      </c>
      <c r="Q23" s="19">
        <v>100</v>
      </c>
      <c r="R23" s="26">
        <v>93.75</v>
      </c>
      <c r="S23" s="19">
        <v>50</v>
      </c>
      <c r="T23" s="19">
        <v>100</v>
      </c>
      <c r="U23" s="19">
        <v>100</v>
      </c>
      <c r="V23" s="25">
        <v>83.333333333333343</v>
      </c>
      <c r="W23" s="19">
        <v>100</v>
      </c>
      <c r="X23" s="19">
        <v>100</v>
      </c>
      <c r="Y23" s="19">
        <v>100</v>
      </c>
      <c r="Z23" s="19">
        <v>100</v>
      </c>
      <c r="AA23" s="26">
        <v>100</v>
      </c>
      <c r="AB23" s="19">
        <v>75</v>
      </c>
      <c r="AC23" s="19">
        <v>50</v>
      </c>
      <c r="AD23" s="19">
        <v>80</v>
      </c>
      <c r="AE23" s="25">
        <v>68.333333333333329</v>
      </c>
      <c r="AF23" s="19">
        <v>100</v>
      </c>
      <c r="AG23" s="19">
        <v>100</v>
      </c>
      <c r="AH23" s="33">
        <v>100</v>
      </c>
      <c r="AI23" s="35">
        <v>100</v>
      </c>
      <c r="AJ23" s="35">
        <v>68.75</v>
      </c>
      <c r="AK23" s="25">
        <v>84.375</v>
      </c>
      <c r="AL23" s="41">
        <v>88.541958391678335</v>
      </c>
      <c r="AM23" s="41">
        <v>1</v>
      </c>
      <c r="AN23" s="444">
        <v>89.428885777155429</v>
      </c>
      <c r="AO23" s="444">
        <v>2</v>
      </c>
    </row>
    <row r="24" spans="1:41">
      <c r="A24" s="40" t="s">
        <v>2613</v>
      </c>
      <c r="B24" s="347" t="s">
        <v>2615</v>
      </c>
      <c r="C24" s="347" t="s">
        <v>2614</v>
      </c>
      <c r="D24" s="44" t="s">
        <v>2707</v>
      </c>
      <c r="E24" s="298">
        <v>172.79814000000002</v>
      </c>
      <c r="F24" s="298">
        <v>238.18747185737098</v>
      </c>
      <c r="G24" s="297" t="s">
        <v>2574</v>
      </c>
      <c r="H24" s="15" t="s">
        <v>93</v>
      </c>
      <c r="I24" s="19">
        <v>2018</v>
      </c>
      <c r="J24" s="19">
        <v>100</v>
      </c>
      <c r="K24" s="19">
        <v>70</v>
      </c>
      <c r="L24" s="19">
        <v>50</v>
      </c>
      <c r="M24" s="19">
        <v>15</v>
      </c>
      <c r="N24" s="19">
        <v>0</v>
      </c>
      <c r="O24" s="23">
        <v>46.999999999999993</v>
      </c>
      <c r="P24" s="35">
        <v>0</v>
      </c>
      <c r="Q24" s="19">
        <v>50</v>
      </c>
      <c r="R24" s="26">
        <v>25</v>
      </c>
      <c r="S24" s="19">
        <v>12.5</v>
      </c>
      <c r="T24" s="19">
        <v>25</v>
      </c>
      <c r="U24" s="19">
        <v>0</v>
      </c>
      <c r="V24" s="25">
        <v>12.5</v>
      </c>
      <c r="W24" s="19">
        <v>0</v>
      </c>
      <c r="X24" s="19">
        <v>0</v>
      </c>
      <c r="Y24" s="19">
        <v>0</v>
      </c>
      <c r="Z24" s="19">
        <v>15</v>
      </c>
      <c r="AA24" s="26">
        <v>3.7500000000000004</v>
      </c>
      <c r="AB24" s="19">
        <v>12.5</v>
      </c>
      <c r="AC24" s="19">
        <v>0</v>
      </c>
      <c r="AD24" s="19">
        <v>0</v>
      </c>
      <c r="AE24" s="25">
        <v>4.166666666666667</v>
      </c>
      <c r="AF24" s="19">
        <v>20</v>
      </c>
      <c r="AG24" s="19">
        <v>0</v>
      </c>
      <c r="AH24" s="33">
        <v>10</v>
      </c>
      <c r="AI24" s="35">
        <v>62.5</v>
      </c>
      <c r="AJ24" s="35">
        <v>0</v>
      </c>
      <c r="AK24" s="25">
        <v>31.25</v>
      </c>
      <c r="AL24" s="41">
        <v>19.100820164032804</v>
      </c>
      <c r="AM24" s="41">
        <v>29</v>
      </c>
      <c r="AN24" s="444">
        <v>13.752250450090015</v>
      </c>
      <c r="AO24" s="444">
        <v>31</v>
      </c>
    </row>
    <row r="25" spans="1:41">
      <c r="A25" s="383" t="s">
        <v>2626</v>
      </c>
      <c r="B25" s="347" t="s">
        <v>2628</v>
      </c>
      <c r="C25" s="347" t="s">
        <v>2627</v>
      </c>
      <c r="D25" s="44" t="s">
        <v>3856</v>
      </c>
      <c r="E25" s="302">
        <v>4.0681500000000002</v>
      </c>
      <c r="F25" s="302">
        <v>2.049940983543117</v>
      </c>
      <c r="G25" s="384" t="s">
        <v>2629</v>
      </c>
      <c r="H25" s="15" t="s">
        <v>2630</v>
      </c>
      <c r="I25" s="19">
        <v>2018</v>
      </c>
      <c r="J25" s="19">
        <v>100</v>
      </c>
      <c r="K25" s="19">
        <v>70</v>
      </c>
      <c r="L25" s="19">
        <v>0</v>
      </c>
      <c r="M25" s="19">
        <v>45</v>
      </c>
      <c r="N25" s="19">
        <v>25</v>
      </c>
      <c r="O25" s="23">
        <v>47.999999999999993</v>
      </c>
      <c r="P25" s="35">
        <v>12.5</v>
      </c>
      <c r="Q25" s="19">
        <v>25</v>
      </c>
      <c r="R25" s="26">
        <v>18.75</v>
      </c>
      <c r="S25" s="19">
        <v>12.5</v>
      </c>
      <c r="T25" s="19">
        <v>50</v>
      </c>
      <c r="U25" s="19">
        <v>15</v>
      </c>
      <c r="V25" s="25">
        <v>25.833333333333336</v>
      </c>
      <c r="W25" s="19">
        <v>0</v>
      </c>
      <c r="X25" s="19">
        <v>0</v>
      </c>
      <c r="Y25" s="19">
        <v>0</v>
      </c>
      <c r="Z25" s="19">
        <v>15</v>
      </c>
      <c r="AA25" s="26">
        <v>3.7500000000000004</v>
      </c>
      <c r="AB25" s="19">
        <v>0</v>
      </c>
      <c r="AC25" s="19">
        <v>0</v>
      </c>
      <c r="AD25" s="19">
        <v>20</v>
      </c>
      <c r="AE25" s="25">
        <v>6.666666666666667</v>
      </c>
      <c r="AF25" s="19">
        <v>10</v>
      </c>
      <c r="AG25" s="19">
        <v>10</v>
      </c>
      <c r="AH25" s="33">
        <v>10</v>
      </c>
      <c r="AI25" s="35">
        <v>25</v>
      </c>
      <c r="AJ25" s="35">
        <v>0</v>
      </c>
      <c r="AK25" s="25">
        <v>12.5</v>
      </c>
      <c r="AL25" s="41">
        <v>17.934586917383474</v>
      </c>
      <c r="AM25" s="41">
        <v>31</v>
      </c>
      <c r="AN25" s="444">
        <v>21.543808761752345</v>
      </c>
      <c r="AO25" s="444">
        <v>28</v>
      </c>
    </row>
    <row r="26" spans="1:41" s="45" customFormat="1">
      <c r="A26" s="360" t="s">
        <v>2634</v>
      </c>
      <c r="B26" s="347" t="s">
        <v>2636</v>
      </c>
      <c r="C26" s="347" t="s">
        <v>2635</v>
      </c>
      <c r="D26" s="44" t="s">
        <v>2706</v>
      </c>
      <c r="E26" s="302">
        <v>134.92166</v>
      </c>
      <c r="F26" s="302">
        <v>153.53982987807001</v>
      </c>
      <c r="G26" s="384" t="s">
        <v>63</v>
      </c>
      <c r="H26" s="15" t="s">
        <v>94</v>
      </c>
      <c r="I26" s="19">
        <v>2016</v>
      </c>
      <c r="J26" s="19">
        <v>100</v>
      </c>
      <c r="K26" s="19">
        <v>100</v>
      </c>
      <c r="L26" s="19">
        <v>75</v>
      </c>
      <c r="M26" s="19">
        <v>75</v>
      </c>
      <c r="N26" s="19">
        <v>75</v>
      </c>
      <c r="O26" s="23">
        <v>84.999999999999986</v>
      </c>
      <c r="P26" s="35">
        <v>75</v>
      </c>
      <c r="Q26" s="19">
        <v>50</v>
      </c>
      <c r="R26" s="26">
        <v>62.5</v>
      </c>
      <c r="S26" s="19">
        <v>50</v>
      </c>
      <c r="T26" s="19">
        <v>50</v>
      </c>
      <c r="U26" s="19">
        <v>45</v>
      </c>
      <c r="V26" s="25">
        <v>48.333333333333336</v>
      </c>
      <c r="W26" s="19">
        <v>60</v>
      </c>
      <c r="X26" s="19">
        <v>100</v>
      </c>
      <c r="Y26" s="19">
        <v>75</v>
      </c>
      <c r="Z26" s="19">
        <v>45</v>
      </c>
      <c r="AA26" s="26">
        <v>70.000000000000014</v>
      </c>
      <c r="AB26" s="19">
        <v>50</v>
      </c>
      <c r="AC26" s="19">
        <v>25</v>
      </c>
      <c r="AD26" s="19">
        <v>40</v>
      </c>
      <c r="AE26" s="25">
        <v>38.333333333333329</v>
      </c>
      <c r="AF26" s="19">
        <v>90</v>
      </c>
      <c r="AG26" s="19">
        <v>50</v>
      </c>
      <c r="AH26" s="33">
        <v>70</v>
      </c>
      <c r="AI26" s="35">
        <v>100</v>
      </c>
      <c r="AJ26" s="35">
        <v>15.625</v>
      </c>
      <c r="AK26" s="25">
        <v>57.8125</v>
      </c>
      <c r="AL26" s="41">
        <v>61.715968193638723</v>
      </c>
      <c r="AM26" s="41">
        <v>6</v>
      </c>
      <c r="AN26" s="444">
        <v>62.86157231446289</v>
      </c>
      <c r="AO26" s="444">
        <v>9</v>
      </c>
    </row>
    <row r="27" spans="1:41">
      <c r="A27" s="40" t="s">
        <v>2644</v>
      </c>
      <c r="B27" s="347" t="s">
        <v>2646</v>
      </c>
      <c r="C27" s="347" t="s">
        <v>2645</v>
      </c>
      <c r="D27" s="44" t="s">
        <v>2706</v>
      </c>
      <c r="E27" s="298">
        <v>3.71502</v>
      </c>
      <c r="F27" s="298">
        <v>2.9318280364606499</v>
      </c>
      <c r="G27" s="297" t="s">
        <v>67</v>
      </c>
      <c r="H27" s="15" t="s">
        <v>92</v>
      </c>
      <c r="I27" s="19">
        <v>2018</v>
      </c>
      <c r="J27" s="19">
        <v>100</v>
      </c>
      <c r="K27" s="19">
        <v>10</v>
      </c>
      <c r="L27" s="19">
        <v>25</v>
      </c>
      <c r="M27" s="19">
        <v>45</v>
      </c>
      <c r="N27" s="19">
        <v>25</v>
      </c>
      <c r="O27" s="23">
        <v>40.999999999999993</v>
      </c>
      <c r="P27" s="35">
        <v>0</v>
      </c>
      <c r="Q27" s="19">
        <v>0</v>
      </c>
      <c r="R27" s="26">
        <v>0</v>
      </c>
      <c r="S27" s="19">
        <v>25</v>
      </c>
      <c r="T27" s="19">
        <v>25</v>
      </c>
      <c r="U27" s="19">
        <v>0</v>
      </c>
      <c r="V27" s="25">
        <v>16.666666666666668</v>
      </c>
      <c r="W27" s="19">
        <v>0</v>
      </c>
      <c r="X27" s="19">
        <v>0</v>
      </c>
      <c r="Y27" s="19">
        <v>0</v>
      </c>
      <c r="Z27" s="19">
        <v>0</v>
      </c>
      <c r="AA27" s="26">
        <v>0</v>
      </c>
      <c r="AB27" s="19">
        <v>12.5</v>
      </c>
      <c r="AC27" s="19">
        <v>0</v>
      </c>
      <c r="AD27" s="19">
        <v>30</v>
      </c>
      <c r="AE27" s="25">
        <v>14.166666666666666</v>
      </c>
      <c r="AF27" s="19">
        <v>30</v>
      </c>
      <c r="AG27" s="19">
        <v>10</v>
      </c>
      <c r="AH27" s="33">
        <v>20</v>
      </c>
      <c r="AI27" s="35">
        <v>75</v>
      </c>
      <c r="AJ27" s="35">
        <v>0</v>
      </c>
      <c r="AK27" s="25">
        <v>37.5</v>
      </c>
      <c r="AL27" s="41">
        <v>18.480696139227842</v>
      </c>
      <c r="AM27" s="41">
        <v>31</v>
      </c>
      <c r="AN27" s="444">
        <v>5.896679335867173</v>
      </c>
      <c r="AO27" s="444">
        <v>35</v>
      </c>
    </row>
    <row r="28" spans="1:41">
      <c r="A28" s="360" t="s">
        <v>2647</v>
      </c>
      <c r="B28" s="370" t="s">
        <v>2649</v>
      </c>
      <c r="C28" s="347" t="s">
        <v>2648</v>
      </c>
      <c r="D28" s="44" t="s">
        <v>2707</v>
      </c>
      <c r="E28" s="302">
        <v>8.1982400000000002</v>
      </c>
      <c r="F28" s="302">
        <v>8.7767663200000001</v>
      </c>
      <c r="G28" s="384" t="s">
        <v>2625</v>
      </c>
      <c r="H28" s="15" t="s">
        <v>93</v>
      </c>
      <c r="I28" s="19">
        <v>2016</v>
      </c>
      <c r="J28" s="19">
        <v>100</v>
      </c>
      <c r="K28" s="19">
        <v>0</v>
      </c>
      <c r="L28" s="19">
        <v>0</v>
      </c>
      <c r="M28" s="19">
        <v>0</v>
      </c>
      <c r="N28" s="19">
        <v>0</v>
      </c>
      <c r="O28" s="23">
        <v>19.999999999999996</v>
      </c>
      <c r="P28" s="35">
        <v>12.5</v>
      </c>
      <c r="Q28" s="19">
        <v>0</v>
      </c>
      <c r="R28" s="26">
        <v>6.25</v>
      </c>
      <c r="S28" s="19">
        <v>12.5</v>
      </c>
      <c r="T28" s="19">
        <v>0</v>
      </c>
      <c r="U28" s="19">
        <v>0</v>
      </c>
      <c r="V28" s="25">
        <v>4.166666666666667</v>
      </c>
      <c r="W28" s="19">
        <v>0</v>
      </c>
      <c r="X28" s="19">
        <v>0</v>
      </c>
      <c r="Y28" s="19">
        <v>0</v>
      </c>
      <c r="Z28" s="19">
        <v>0</v>
      </c>
      <c r="AA28" s="26">
        <v>0</v>
      </c>
      <c r="AB28" s="19">
        <v>0</v>
      </c>
      <c r="AC28" s="19">
        <v>0</v>
      </c>
      <c r="AD28" s="19">
        <v>0</v>
      </c>
      <c r="AE28" s="25">
        <v>0</v>
      </c>
      <c r="AF28" s="19">
        <v>10</v>
      </c>
      <c r="AG28" s="19">
        <v>0</v>
      </c>
      <c r="AH28" s="33">
        <v>5</v>
      </c>
      <c r="AI28" s="35">
        <v>0</v>
      </c>
      <c r="AJ28" s="35">
        <v>0</v>
      </c>
      <c r="AK28" s="25">
        <v>0</v>
      </c>
      <c r="AL28" s="41">
        <v>5.0625125025004998</v>
      </c>
      <c r="AM28" s="41">
        <v>35</v>
      </c>
      <c r="AN28" s="444">
        <v>5.0010002000400071</v>
      </c>
      <c r="AO28" s="444">
        <v>36</v>
      </c>
    </row>
    <row r="29" spans="1:41">
      <c r="A29" s="303" t="s">
        <v>2703</v>
      </c>
      <c r="B29" s="299" t="s">
        <v>2702</v>
      </c>
      <c r="C29" s="299" t="s">
        <v>2701</v>
      </c>
      <c r="D29" s="44" t="s">
        <v>3856</v>
      </c>
      <c r="E29" s="307">
        <v>23.618919999999999</v>
      </c>
      <c r="F29" s="307">
        <v>18.968513424680001</v>
      </c>
      <c r="G29" s="296" t="s">
        <v>2525</v>
      </c>
      <c r="H29" s="15" t="s">
        <v>93</v>
      </c>
      <c r="I29" s="19">
        <v>2016</v>
      </c>
      <c r="J29" s="19">
        <v>100</v>
      </c>
      <c r="K29" s="19">
        <v>100</v>
      </c>
      <c r="L29" s="19">
        <v>75</v>
      </c>
      <c r="M29" s="19">
        <v>100</v>
      </c>
      <c r="N29" s="19">
        <v>100</v>
      </c>
      <c r="O29" s="23">
        <v>94.999999999999986</v>
      </c>
      <c r="P29" s="35">
        <v>62.5</v>
      </c>
      <c r="Q29" s="19">
        <v>100</v>
      </c>
      <c r="R29" s="26">
        <v>81.25</v>
      </c>
      <c r="S29" s="19">
        <v>62.5</v>
      </c>
      <c r="T29" s="19">
        <v>50</v>
      </c>
      <c r="U29" s="19">
        <v>30</v>
      </c>
      <c r="V29" s="25">
        <v>47.5</v>
      </c>
      <c r="W29" s="19">
        <v>0</v>
      </c>
      <c r="X29" s="19">
        <v>100</v>
      </c>
      <c r="Y29" s="19">
        <v>50</v>
      </c>
      <c r="Z29" s="19">
        <v>45</v>
      </c>
      <c r="AA29" s="26">
        <v>48.75</v>
      </c>
      <c r="AB29" s="19">
        <v>75</v>
      </c>
      <c r="AC29" s="19">
        <v>87.5</v>
      </c>
      <c r="AD29" s="19">
        <v>50</v>
      </c>
      <c r="AE29" s="25">
        <v>70.833333333333329</v>
      </c>
      <c r="AF29" s="19">
        <v>70</v>
      </c>
      <c r="AG29" s="19">
        <v>90</v>
      </c>
      <c r="AH29" s="33">
        <v>79.999999999999986</v>
      </c>
      <c r="AI29" s="35">
        <v>100</v>
      </c>
      <c r="AJ29" s="35">
        <v>15.625</v>
      </c>
      <c r="AK29" s="25">
        <v>57.8125</v>
      </c>
      <c r="AL29" s="41">
        <v>68.740373074614908</v>
      </c>
      <c r="AM29" s="41">
        <v>5</v>
      </c>
      <c r="AN29" s="444">
        <v>71.523554710942193</v>
      </c>
      <c r="AO29" s="444">
        <v>4</v>
      </c>
    </row>
    <row r="30" spans="1:41">
      <c r="A30" s="303" t="s">
        <v>2650</v>
      </c>
      <c r="B30" s="347" t="s">
        <v>2652</v>
      </c>
      <c r="C30" s="347" t="s">
        <v>2651</v>
      </c>
      <c r="D30" s="44" t="s">
        <v>2706</v>
      </c>
      <c r="E30" s="298">
        <v>8.3593899999999994</v>
      </c>
      <c r="F30" s="298">
        <v>11.624055004799999</v>
      </c>
      <c r="G30" s="297" t="s">
        <v>68</v>
      </c>
      <c r="H30" s="15" t="s">
        <v>93</v>
      </c>
      <c r="I30" s="19">
        <v>2018</v>
      </c>
      <c r="J30" s="19">
        <v>100</v>
      </c>
      <c r="K30" s="19">
        <v>90</v>
      </c>
      <c r="L30" s="19">
        <v>50</v>
      </c>
      <c r="M30" s="19">
        <v>45</v>
      </c>
      <c r="N30" s="19">
        <v>75</v>
      </c>
      <c r="O30" s="23">
        <v>71.999999999999986</v>
      </c>
      <c r="P30" s="35">
        <v>75</v>
      </c>
      <c r="Q30" s="19">
        <v>75</v>
      </c>
      <c r="R30" s="26">
        <v>75</v>
      </c>
      <c r="S30" s="19">
        <v>62.5</v>
      </c>
      <c r="T30" s="19">
        <v>50</v>
      </c>
      <c r="U30" s="19">
        <v>30</v>
      </c>
      <c r="V30" s="25">
        <v>47.5</v>
      </c>
      <c r="W30" s="19">
        <v>0</v>
      </c>
      <c r="X30" s="19">
        <v>75</v>
      </c>
      <c r="Y30" s="19">
        <v>0</v>
      </c>
      <c r="Z30" s="19">
        <v>45</v>
      </c>
      <c r="AA30" s="26">
        <v>30.000000000000004</v>
      </c>
      <c r="AB30" s="19">
        <v>75</v>
      </c>
      <c r="AC30" s="19">
        <v>50</v>
      </c>
      <c r="AD30" s="19">
        <v>60</v>
      </c>
      <c r="AE30" s="25">
        <v>61.666666666666671</v>
      </c>
      <c r="AF30" s="19">
        <v>80</v>
      </c>
      <c r="AG30" s="19">
        <v>40</v>
      </c>
      <c r="AH30" s="33">
        <v>60.000000000000007</v>
      </c>
      <c r="AI30" s="35">
        <v>100</v>
      </c>
      <c r="AJ30" s="35">
        <v>18.75</v>
      </c>
      <c r="AK30" s="25">
        <v>59.375000000000007</v>
      </c>
      <c r="AL30" s="41">
        <v>57.937337467493499</v>
      </c>
      <c r="AM30" s="41">
        <v>8</v>
      </c>
      <c r="AN30" s="444">
        <v>61.394778955791161</v>
      </c>
      <c r="AO30" s="444">
        <v>11</v>
      </c>
    </row>
    <row r="31" spans="1:41">
      <c r="A31" s="360" t="s">
        <v>2653</v>
      </c>
      <c r="B31" s="347" t="s">
        <v>2655</v>
      </c>
      <c r="C31" s="347" t="s">
        <v>2654</v>
      </c>
      <c r="D31" s="44" t="s">
        <v>3856</v>
      </c>
      <c r="E31" s="302">
        <v>8.6974300000000007</v>
      </c>
      <c r="F31" s="302">
        <v>3.5576378275199998</v>
      </c>
      <c r="G31" s="384" t="s">
        <v>63</v>
      </c>
      <c r="H31" s="15" t="s">
        <v>94</v>
      </c>
      <c r="I31" s="19">
        <v>2016</v>
      </c>
      <c r="J31" s="19">
        <v>100</v>
      </c>
      <c r="K31" s="19">
        <v>100</v>
      </c>
      <c r="L31" s="19">
        <v>100</v>
      </c>
      <c r="M31" s="19">
        <v>75</v>
      </c>
      <c r="N31" s="19">
        <v>50</v>
      </c>
      <c r="O31" s="23">
        <v>84.999999999999986</v>
      </c>
      <c r="P31" s="35">
        <v>75</v>
      </c>
      <c r="Q31" s="19">
        <v>75</v>
      </c>
      <c r="R31" s="26">
        <v>75</v>
      </c>
      <c r="S31" s="19">
        <v>50</v>
      </c>
      <c r="T31" s="19">
        <v>75</v>
      </c>
      <c r="U31" s="19">
        <v>60</v>
      </c>
      <c r="V31" s="25">
        <v>61.666666666666671</v>
      </c>
      <c r="W31" s="19">
        <v>75</v>
      </c>
      <c r="X31" s="19">
        <v>100</v>
      </c>
      <c r="Y31" s="19">
        <v>75</v>
      </c>
      <c r="Z31" s="19">
        <v>60</v>
      </c>
      <c r="AA31" s="26">
        <v>77.5</v>
      </c>
      <c r="AB31" s="19">
        <v>50</v>
      </c>
      <c r="AC31" s="19">
        <v>62.5</v>
      </c>
      <c r="AD31" s="19">
        <v>90</v>
      </c>
      <c r="AE31" s="25">
        <v>67.5</v>
      </c>
      <c r="AF31" s="19">
        <v>100</v>
      </c>
      <c r="AG31" s="19">
        <v>60</v>
      </c>
      <c r="AH31" s="33">
        <v>80</v>
      </c>
      <c r="AI31" s="35">
        <v>100</v>
      </c>
      <c r="AJ31" s="35">
        <v>43.75</v>
      </c>
      <c r="AK31" s="25">
        <v>71.875</v>
      </c>
      <c r="AL31" s="41">
        <v>74.079565913182634</v>
      </c>
      <c r="AM31" s="41">
        <v>3</v>
      </c>
      <c r="AN31" s="444">
        <v>69.091068213642714</v>
      </c>
      <c r="AO31" s="444">
        <v>6</v>
      </c>
    </row>
    <row r="32" spans="1:41">
      <c r="A32" s="40" t="s">
        <v>2656</v>
      </c>
      <c r="B32" s="347" t="s">
        <v>2658</v>
      </c>
      <c r="C32" s="347" t="s">
        <v>2657</v>
      </c>
      <c r="D32" s="44" t="s">
        <v>2707</v>
      </c>
      <c r="E32" s="298">
        <v>9.8411100000000005</v>
      </c>
      <c r="F32" s="298">
        <v>5.1914484674499999</v>
      </c>
      <c r="G32" s="297" t="s">
        <v>63</v>
      </c>
      <c r="H32" s="15" t="s">
        <v>94</v>
      </c>
      <c r="I32" s="19">
        <v>2016</v>
      </c>
      <c r="J32" s="19">
        <v>100</v>
      </c>
      <c r="K32" s="19">
        <v>90</v>
      </c>
      <c r="L32" s="19">
        <v>75</v>
      </c>
      <c r="M32" s="19">
        <v>60</v>
      </c>
      <c r="N32" s="19">
        <v>25</v>
      </c>
      <c r="O32" s="23">
        <v>69.999999999999972</v>
      </c>
      <c r="P32" s="35">
        <v>25</v>
      </c>
      <c r="Q32" s="19">
        <v>50</v>
      </c>
      <c r="R32" s="26">
        <v>37.5</v>
      </c>
      <c r="S32" s="19">
        <v>37.5</v>
      </c>
      <c r="T32" s="19">
        <v>75</v>
      </c>
      <c r="U32" s="19">
        <v>0</v>
      </c>
      <c r="V32" s="25">
        <v>37.5</v>
      </c>
      <c r="W32" s="19">
        <v>30</v>
      </c>
      <c r="X32" s="19">
        <v>50</v>
      </c>
      <c r="Y32" s="19">
        <v>25</v>
      </c>
      <c r="Z32" s="19">
        <v>45</v>
      </c>
      <c r="AA32" s="26">
        <v>37.5</v>
      </c>
      <c r="AB32" s="19">
        <v>37.5</v>
      </c>
      <c r="AC32" s="19">
        <v>25</v>
      </c>
      <c r="AD32" s="19">
        <v>30</v>
      </c>
      <c r="AE32" s="25">
        <v>30.833333333333336</v>
      </c>
      <c r="AF32" s="19">
        <v>90</v>
      </c>
      <c r="AG32" s="19">
        <v>100</v>
      </c>
      <c r="AH32" s="33">
        <v>95</v>
      </c>
      <c r="AI32" s="35">
        <v>100</v>
      </c>
      <c r="AJ32" s="35">
        <v>9.375</v>
      </c>
      <c r="AK32" s="25">
        <v>54.6875</v>
      </c>
      <c r="AL32" s="41">
        <v>51.863747749549908</v>
      </c>
      <c r="AM32" s="41">
        <v>12</v>
      </c>
      <c r="AN32" s="444">
        <v>57.50250050010002</v>
      </c>
      <c r="AO32" s="444">
        <v>12</v>
      </c>
    </row>
    <row r="33" spans="1:41">
      <c r="A33" s="40" t="s">
        <v>2665</v>
      </c>
      <c r="B33" s="347" t="s">
        <v>2667</v>
      </c>
      <c r="C33" s="347" t="s">
        <v>2666</v>
      </c>
      <c r="D33" s="44" t="s">
        <v>2708</v>
      </c>
      <c r="E33" s="298">
        <v>18.766849999999998</v>
      </c>
      <c r="F33" s="298">
        <v>17.646187056233</v>
      </c>
      <c r="G33" s="297" t="s">
        <v>2597</v>
      </c>
      <c r="H33" s="15" t="s">
        <v>92</v>
      </c>
      <c r="I33" s="19">
        <v>2016</v>
      </c>
      <c r="J33" s="19">
        <v>50</v>
      </c>
      <c r="K33" s="19">
        <v>20</v>
      </c>
      <c r="L33" s="19">
        <v>0</v>
      </c>
      <c r="M33" s="19">
        <v>0</v>
      </c>
      <c r="N33" s="19">
        <v>0</v>
      </c>
      <c r="O33" s="23">
        <v>13.999999999999996</v>
      </c>
      <c r="P33" s="35">
        <v>0</v>
      </c>
      <c r="Q33" s="19">
        <v>0</v>
      </c>
      <c r="R33" s="26">
        <v>0</v>
      </c>
      <c r="S33" s="19">
        <v>25</v>
      </c>
      <c r="T33" s="19">
        <v>0</v>
      </c>
      <c r="U33" s="19">
        <v>0</v>
      </c>
      <c r="V33" s="25">
        <v>8.3333333333333339</v>
      </c>
      <c r="W33" s="19">
        <v>0</v>
      </c>
      <c r="X33" s="19">
        <v>0</v>
      </c>
      <c r="Y33" s="19">
        <v>0</v>
      </c>
      <c r="Z33" s="19">
        <v>0</v>
      </c>
      <c r="AA33" s="26">
        <v>0</v>
      </c>
      <c r="AB33" s="19">
        <v>0</v>
      </c>
      <c r="AC33" s="19">
        <v>0</v>
      </c>
      <c r="AD33" s="19">
        <v>0</v>
      </c>
      <c r="AE33" s="25">
        <v>0</v>
      </c>
      <c r="AF33" s="19">
        <v>0</v>
      </c>
      <c r="AG33" s="19">
        <v>0</v>
      </c>
      <c r="AH33" s="33">
        <v>0</v>
      </c>
      <c r="AI33" s="35">
        <v>0</v>
      </c>
      <c r="AJ33" s="35">
        <v>0</v>
      </c>
      <c r="AK33" s="25">
        <v>0</v>
      </c>
      <c r="AL33" s="41">
        <v>3.1926385277055407</v>
      </c>
      <c r="AM33" s="41">
        <v>37</v>
      </c>
      <c r="AN33" s="444">
        <v>2.8585717143428684</v>
      </c>
      <c r="AO33" s="444">
        <v>38</v>
      </c>
    </row>
    <row r="34" spans="1:41" s="45" customFormat="1">
      <c r="A34" s="360" t="s">
        <v>2671</v>
      </c>
      <c r="B34" s="347" t="s">
        <v>2673</v>
      </c>
      <c r="C34" s="347" t="s">
        <v>2672</v>
      </c>
      <c r="D34" s="44" t="s">
        <v>2706</v>
      </c>
      <c r="E34" s="302">
        <v>5.2087200000000005</v>
      </c>
      <c r="F34" s="302">
        <v>4.7702635646399996</v>
      </c>
      <c r="G34" s="384" t="s">
        <v>63</v>
      </c>
      <c r="H34" s="15" t="s">
        <v>94</v>
      </c>
      <c r="I34" s="19">
        <v>2018</v>
      </c>
      <c r="J34" s="19">
        <v>100</v>
      </c>
      <c r="K34" s="19">
        <v>90</v>
      </c>
      <c r="L34" s="19">
        <v>25</v>
      </c>
      <c r="M34" s="19">
        <v>60</v>
      </c>
      <c r="N34" s="19">
        <v>25</v>
      </c>
      <c r="O34" s="23">
        <v>59.999999999999993</v>
      </c>
      <c r="P34" s="35">
        <v>0</v>
      </c>
      <c r="Q34" s="19">
        <v>0</v>
      </c>
      <c r="R34" s="26">
        <v>0</v>
      </c>
      <c r="S34" s="19">
        <v>0</v>
      </c>
      <c r="T34" s="19">
        <v>25</v>
      </c>
      <c r="U34" s="19">
        <v>0</v>
      </c>
      <c r="V34" s="25">
        <v>8.3333333333333339</v>
      </c>
      <c r="W34" s="19">
        <v>0</v>
      </c>
      <c r="X34" s="19">
        <v>75</v>
      </c>
      <c r="Y34" s="19">
        <v>0</v>
      </c>
      <c r="Z34" s="19">
        <v>0</v>
      </c>
      <c r="AA34" s="26">
        <v>18.75</v>
      </c>
      <c r="AB34" s="19">
        <v>12.5</v>
      </c>
      <c r="AC34" s="19">
        <v>0</v>
      </c>
      <c r="AD34" s="19">
        <v>0</v>
      </c>
      <c r="AE34" s="25">
        <v>4.166666666666667</v>
      </c>
      <c r="AF34" s="19">
        <v>40</v>
      </c>
      <c r="AG34" s="19">
        <v>20</v>
      </c>
      <c r="AH34" s="33">
        <v>30.000000000000004</v>
      </c>
      <c r="AI34" s="35">
        <v>50</v>
      </c>
      <c r="AJ34" s="35">
        <v>0</v>
      </c>
      <c r="AK34" s="25">
        <v>25</v>
      </c>
      <c r="AL34" s="41">
        <v>20.900680136027205</v>
      </c>
      <c r="AM34" s="41">
        <v>27</v>
      </c>
      <c r="AN34" s="444">
        <v>7.1444288857771552</v>
      </c>
      <c r="AO34" s="444">
        <v>34</v>
      </c>
    </row>
    <row r="35" spans="1:41">
      <c r="A35" s="40" t="s">
        <v>2674</v>
      </c>
      <c r="B35" s="347" t="s">
        <v>2676</v>
      </c>
      <c r="C35" s="347" t="s">
        <v>2675</v>
      </c>
      <c r="D35" s="44" t="s">
        <v>2707</v>
      </c>
      <c r="E35" s="298">
        <v>10.131830000000001</v>
      </c>
      <c r="F35" s="298">
        <v>3.7190466468299999</v>
      </c>
      <c r="G35" s="297" t="s">
        <v>63</v>
      </c>
      <c r="H35" s="15" t="s">
        <v>94</v>
      </c>
      <c r="I35" s="19">
        <v>2020</v>
      </c>
      <c r="J35" s="19">
        <v>100</v>
      </c>
      <c r="K35" s="19">
        <v>50</v>
      </c>
      <c r="L35" s="19">
        <v>0</v>
      </c>
      <c r="M35" s="19">
        <v>45</v>
      </c>
      <c r="N35" s="19">
        <v>0</v>
      </c>
      <c r="O35" s="23">
        <v>38.999999999999993</v>
      </c>
      <c r="P35" s="35">
        <v>0</v>
      </c>
      <c r="Q35" s="19">
        <v>0</v>
      </c>
      <c r="R35" s="26">
        <v>0</v>
      </c>
      <c r="S35" s="19">
        <v>0</v>
      </c>
      <c r="T35" s="19">
        <v>25</v>
      </c>
      <c r="U35" s="19">
        <v>15</v>
      </c>
      <c r="V35" s="25">
        <v>13.333333333333336</v>
      </c>
      <c r="W35" s="19">
        <v>0</v>
      </c>
      <c r="X35" s="19">
        <v>0</v>
      </c>
      <c r="Y35" s="19">
        <v>0</v>
      </c>
      <c r="Z35" s="19">
        <v>0</v>
      </c>
      <c r="AA35" s="26">
        <v>0</v>
      </c>
      <c r="AB35" s="19">
        <v>12.5</v>
      </c>
      <c r="AC35" s="19">
        <v>0</v>
      </c>
      <c r="AD35" s="19">
        <v>20</v>
      </c>
      <c r="AE35" s="25">
        <v>10.833333333333334</v>
      </c>
      <c r="AF35" s="19">
        <v>80</v>
      </c>
      <c r="AG35" s="19">
        <v>0</v>
      </c>
      <c r="AH35" s="33">
        <v>40</v>
      </c>
      <c r="AI35" s="35">
        <v>12.5</v>
      </c>
      <c r="AJ35" s="35">
        <v>0</v>
      </c>
      <c r="AK35" s="25">
        <v>6.25</v>
      </c>
      <c r="AL35" s="41">
        <v>15.635627125425085</v>
      </c>
      <c r="AM35" s="41">
        <v>33</v>
      </c>
      <c r="AN35" s="35" t="s">
        <v>23</v>
      </c>
      <c r="AO35" s="19" t="s">
        <v>23</v>
      </c>
    </row>
    <row r="36" spans="1:41">
      <c r="A36" s="40" t="s">
        <v>2677</v>
      </c>
      <c r="B36" s="347" t="s">
        <v>2679</v>
      </c>
      <c r="C36" s="347" t="s">
        <v>2678</v>
      </c>
      <c r="D36" s="44" t="s">
        <v>3856</v>
      </c>
      <c r="E36" s="298">
        <v>63.248019999999997</v>
      </c>
      <c r="F36" s="298">
        <v>63.355719501659998</v>
      </c>
      <c r="G36" s="297" t="s">
        <v>63</v>
      </c>
      <c r="H36" s="15" t="s">
        <v>94</v>
      </c>
      <c r="I36" s="19">
        <v>2020</v>
      </c>
      <c r="J36" s="19">
        <v>100</v>
      </c>
      <c r="K36" s="19">
        <v>40</v>
      </c>
      <c r="L36" s="19">
        <v>25</v>
      </c>
      <c r="M36" s="19">
        <v>45</v>
      </c>
      <c r="N36" s="19">
        <v>25</v>
      </c>
      <c r="O36" s="23">
        <v>46.999999999999986</v>
      </c>
      <c r="P36" s="35">
        <v>0</v>
      </c>
      <c r="Q36" s="19">
        <v>0</v>
      </c>
      <c r="R36" s="26">
        <v>0</v>
      </c>
      <c r="S36" s="19">
        <v>0</v>
      </c>
      <c r="T36" s="19">
        <v>25</v>
      </c>
      <c r="U36" s="19">
        <v>30</v>
      </c>
      <c r="V36" s="25">
        <v>18.333333333333336</v>
      </c>
      <c r="W36" s="19">
        <v>0</v>
      </c>
      <c r="X36" s="19">
        <v>75</v>
      </c>
      <c r="Y36" s="19">
        <v>0</v>
      </c>
      <c r="Z36" s="19">
        <v>15</v>
      </c>
      <c r="AA36" s="26">
        <v>22.5</v>
      </c>
      <c r="AB36" s="19">
        <v>0</v>
      </c>
      <c r="AC36" s="19">
        <v>0</v>
      </c>
      <c r="AD36" s="19">
        <v>0</v>
      </c>
      <c r="AE36" s="25">
        <v>0</v>
      </c>
      <c r="AF36" s="19">
        <v>40</v>
      </c>
      <c r="AG36" s="19">
        <v>0</v>
      </c>
      <c r="AH36" s="33">
        <v>20</v>
      </c>
      <c r="AI36" s="35">
        <v>50</v>
      </c>
      <c r="AJ36" s="35">
        <v>0</v>
      </c>
      <c r="AK36" s="25">
        <v>25</v>
      </c>
      <c r="AL36" s="41">
        <v>18.981796359271854</v>
      </c>
      <c r="AM36" s="41">
        <v>29</v>
      </c>
      <c r="AN36" s="35" t="s">
        <v>23</v>
      </c>
      <c r="AO36" s="19" t="s">
        <v>23</v>
      </c>
    </row>
    <row r="37" spans="1:41">
      <c r="A37" s="40" t="s">
        <v>2680</v>
      </c>
      <c r="B37" s="347" t="s">
        <v>2682</v>
      </c>
      <c r="C37" s="347" t="s">
        <v>2681</v>
      </c>
      <c r="D37" s="44" t="s">
        <v>3856</v>
      </c>
      <c r="E37" s="298">
        <v>9.55992</v>
      </c>
      <c r="F37" s="298">
        <v>4.6858739682100001</v>
      </c>
      <c r="G37" s="385" t="s">
        <v>63</v>
      </c>
      <c r="H37" s="15" t="s">
        <v>94</v>
      </c>
      <c r="I37" s="19">
        <v>2016</v>
      </c>
      <c r="J37" s="19">
        <v>100</v>
      </c>
      <c r="K37" s="19">
        <v>60</v>
      </c>
      <c r="L37" s="19">
        <v>75</v>
      </c>
      <c r="M37" s="19">
        <v>75</v>
      </c>
      <c r="N37" s="19">
        <v>50</v>
      </c>
      <c r="O37" s="23">
        <v>71.999999999999986</v>
      </c>
      <c r="P37" s="35">
        <v>25</v>
      </c>
      <c r="Q37" s="19">
        <v>50</v>
      </c>
      <c r="R37" s="26">
        <v>37.5</v>
      </c>
      <c r="S37" s="19">
        <v>50</v>
      </c>
      <c r="T37" s="19">
        <v>50</v>
      </c>
      <c r="U37" s="19">
        <v>0</v>
      </c>
      <c r="V37" s="25">
        <v>33.333333333333336</v>
      </c>
      <c r="W37" s="19">
        <v>0</v>
      </c>
      <c r="X37" s="19">
        <v>50</v>
      </c>
      <c r="Y37" s="19">
        <v>25</v>
      </c>
      <c r="Z37" s="19">
        <v>30</v>
      </c>
      <c r="AA37" s="26">
        <v>26.25</v>
      </c>
      <c r="AB37" s="19">
        <v>25</v>
      </c>
      <c r="AC37" s="19">
        <v>37.5</v>
      </c>
      <c r="AD37" s="19">
        <v>60</v>
      </c>
      <c r="AE37" s="25">
        <v>40.833333333333343</v>
      </c>
      <c r="AF37" s="19">
        <v>50</v>
      </c>
      <c r="AG37" s="19">
        <v>30</v>
      </c>
      <c r="AH37" s="33">
        <v>40</v>
      </c>
      <c r="AI37" s="35">
        <v>75</v>
      </c>
      <c r="AJ37" s="35">
        <v>37.5</v>
      </c>
      <c r="AK37" s="25">
        <v>56.25</v>
      </c>
      <c r="AL37" s="41">
        <v>43.743748749749948</v>
      </c>
      <c r="AM37" s="41">
        <v>18</v>
      </c>
      <c r="AN37" s="444">
        <v>43.646729345869176</v>
      </c>
      <c r="AO37" s="444">
        <v>21</v>
      </c>
    </row>
    <row r="38" spans="1:41">
      <c r="A38" s="303" t="s">
        <v>2686</v>
      </c>
      <c r="B38" s="347" t="s">
        <v>2688</v>
      </c>
      <c r="C38" s="347" t="s">
        <v>2687</v>
      </c>
      <c r="D38" s="44" t="s">
        <v>3856</v>
      </c>
      <c r="E38" s="298">
        <v>34.560089999999995</v>
      </c>
      <c r="F38" s="298">
        <v>23.334608898599999</v>
      </c>
      <c r="G38" s="297" t="s">
        <v>63</v>
      </c>
      <c r="H38" s="15" t="s">
        <v>94</v>
      </c>
      <c r="I38" s="19">
        <v>2016</v>
      </c>
      <c r="J38" s="19">
        <v>100</v>
      </c>
      <c r="K38" s="19">
        <v>90</v>
      </c>
      <c r="L38" s="19">
        <v>100</v>
      </c>
      <c r="M38" s="19">
        <v>60</v>
      </c>
      <c r="N38" s="19">
        <v>75</v>
      </c>
      <c r="O38" s="23">
        <v>84.999999999999972</v>
      </c>
      <c r="P38" s="35">
        <v>100</v>
      </c>
      <c r="Q38" s="19">
        <v>75</v>
      </c>
      <c r="R38" s="26">
        <v>87.5</v>
      </c>
      <c r="S38" s="19">
        <v>50</v>
      </c>
      <c r="T38" s="19">
        <v>75</v>
      </c>
      <c r="U38" s="19">
        <v>45</v>
      </c>
      <c r="V38" s="25">
        <v>56.666666666666679</v>
      </c>
      <c r="W38" s="19">
        <v>15</v>
      </c>
      <c r="X38" s="19">
        <v>25</v>
      </c>
      <c r="Y38" s="19">
        <v>50</v>
      </c>
      <c r="Z38" s="19">
        <v>45</v>
      </c>
      <c r="AA38" s="26">
        <v>33.749999999999993</v>
      </c>
      <c r="AB38" s="19">
        <v>50</v>
      </c>
      <c r="AC38" s="19">
        <v>0</v>
      </c>
      <c r="AD38" s="19">
        <v>10</v>
      </c>
      <c r="AE38" s="25">
        <v>20</v>
      </c>
      <c r="AF38" s="19">
        <v>90</v>
      </c>
      <c r="AG38" s="19">
        <v>100</v>
      </c>
      <c r="AH38" s="33">
        <v>95</v>
      </c>
      <c r="AI38" s="35">
        <v>100</v>
      </c>
      <c r="AJ38" s="35">
        <v>18.75</v>
      </c>
      <c r="AK38" s="25">
        <v>59.375000000000007</v>
      </c>
      <c r="AL38" s="41">
        <v>62.474744948989802</v>
      </c>
      <c r="AM38" s="41">
        <v>6</v>
      </c>
      <c r="AN38" s="35">
        <v>63.787757551510289</v>
      </c>
      <c r="AO38" s="19">
        <v>8</v>
      </c>
    </row>
    <row r="39" spans="1:41">
      <c r="A39" s="304" t="s">
        <v>106</v>
      </c>
      <c r="B39" s="301" t="s">
        <v>228</v>
      </c>
      <c r="C39" s="301" t="s">
        <v>1668</v>
      </c>
      <c r="D39" s="44" t="s">
        <v>3856</v>
      </c>
      <c r="E39" s="308">
        <v>315.78985999999998</v>
      </c>
      <c r="F39" s="308">
        <v>371.66560776341703</v>
      </c>
      <c r="G39" s="313" t="s">
        <v>63</v>
      </c>
      <c r="H39" s="15" t="s">
        <v>94</v>
      </c>
      <c r="I39" s="19">
        <v>2018</v>
      </c>
      <c r="J39" s="19">
        <v>100</v>
      </c>
      <c r="K39" s="19">
        <v>80</v>
      </c>
      <c r="L39" s="19">
        <v>75</v>
      </c>
      <c r="M39" s="19">
        <v>45</v>
      </c>
      <c r="N39" s="19">
        <v>75</v>
      </c>
      <c r="O39" s="23">
        <v>74.999999999999972</v>
      </c>
      <c r="P39" s="35">
        <v>0</v>
      </c>
      <c r="Q39" s="19">
        <v>50</v>
      </c>
      <c r="R39" s="26">
        <v>25</v>
      </c>
      <c r="S39" s="19">
        <v>25</v>
      </c>
      <c r="T39" s="19">
        <v>50</v>
      </c>
      <c r="U39" s="19">
        <v>15</v>
      </c>
      <c r="V39" s="25">
        <v>30.000000000000004</v>
      </c>
      <c r="W39" s="19">
        <v>30</v>
      </c>
      <c r="X39" s="19">
        <v>75</v>
      </c>
      <c r="Y39" s="19">
        <v>75</v>
      </c>
      <c r="Z39" s="19">
        <v>30</v>
      </c>
      <c r="AA39" s="26">
        <v>52.499999999999993</v>
      </c>
      <c r="AB39" s="19">
        <v>25</v>
      </c>
      <c r="AC39" s="19">
        <v>0</v>
      </c>
      <c r="AD39" s="19">
        <v>60</v>
      </c>
      <c r="AE39" s="25">
        <v>28.333333333333332</v>
      </c>
      <c r="AF39" s="19">
        <v>70</v>
      </c>
      <c r="AG39" s="19">
        <v>30</v>
      </c>
      <c r="AH39" s="33">
        <v>50</v>
      </c>
      <c r="AI39" s="35">
        <v>75</v>
      </c>
      <c r="AJ39" s="35">
        <v>12.5</v>
      </c>
      <c r="AK39" s="25">
        <v>43.75</v>
      </c>
      <c r="AL39" s="41">
        <v>43.518203640728146</v>
      </c>
      <c r="AM39" s="41">
        <v>18</v>
      </c>
      <c r="AN39" s="35">
        <v>44.059561912382478</v>
      </c>
      <c r="AO39" s="19">
        <v>18</v>
      </c>
    </row>
    <row r="40" spans="1:41">
      <c r="A40" s="303" t="s">
        <v>2695</v>
      </c>
      <c r="B40" s="328" t="s">
        <v>2697</v>
      </c>
      <c r="C40" s="328" t="s">
        <v>2696</v>
      </c>
      <c r="D40" s="44" t="s">
        <v>3856</v>
      </c>
      <c r="E40" s="318">
        <v>9</v>
      </c>
      <c r="F40" s="318">
        <v>18.54324819004</v>
      </c>
      <c r="G40" s="314" t="s">
        <v>68</v>
      </c>
      <c r="H40" s="15" t="s">
        <v>93</v>
      </c>
      <c r="I40" s="19">
        <v>2020</v>
      </c>
      <c r="J40" s="19">
        <v>100</v>
      </c>
      <c r="K40" s="19">
        <v>60</v>
      </c>
      <c r="L40" s="19">
        <v>50</v>
      </c>
      <c r="M40" s="19">
        <v>30</v>
      </c>
      <c r="N40" s="19">
        <v>25</v>
      </c>
      <c r="O40" s="23">
        <v>52.999999999999986</v>
      </c>
      <c r="P40" s="35">
        <v>37.5</v>
      </c>
      <c r="Q40" s="19">
        <v>25</v>
      </c>
      <c r="R40" s="26">
        <v>31.25</v>
      </c>
      <c r="S40" s="19">
        <v>50</v>
      </c>
      <c r="T40" s="19">
        <v>75</v>
      </c>
      <c r="U40" s="19">
        <v>0</v>
      </c>
      <c r="V40" s="25">
        <v>41.666666666666671</v>
      </c>
      <c r="W40" s="19">
        <v>0</v>
      </c>
      <c r="X40" s="19">
        <v>75</v>
      </c>
      <c r="Y40" s="19">
        <v>0</v>
      </c>
      <c r="Z40" s="19">
        <v>15</v>
      </c>
      <c r="AA40" s="26">
        <v>22.5</v>
      </c>
      <c r="AB40" s="19">
        <v>12.5</v>
      </c>
      <c r="AC40" s="19">
        <v>50</v>
      </c>
      <c r="AD40" s="19">
        <v>10</v>
      </c>
      <c r="AE40" s="25">
        <v>24.166666666666668</v>
      </c>
      <c r="AF40" s="19">
        <v>10</v>
      </c>
      <c r="AG40" s="19">
        <v>0</v>
      </c>
      <c r="AH40" s="33">
        <v>5</v>
      </c>
      <c r="AI40" s="35">
        <v>25</v>
      </c>
      <c r="AJ40" s="35">
        <v>0</v>
      </c>
      <c r="AK40" s="25">
        <v>12.5</v>
      </c>
      <c r="AL40" s="41">
        <v>27.159931986397279</v>
      </c>
      <c r="AM40" s="41">
        <v>25</v>
      </c>
      <c r="AN40" s="35" t="s">
        <v>23</v>
      </c>
      <c r="AO40" s="19" t="s">
        <v>23</v>
      </c>
    </row>
    <row r="41" spans="1:41">
      <c r="D41" s="54"/>
    </row>
    <row r="42" spans="1:41">
      <c r="D42" s="54"/>
    </row>
    <row r="43" spans="1:41" ht="15" thickBot="1">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L43"/>
      <c r="AM43" s="28"/>
      <c r="AN43" s="213"/>
    </row>
    <row r="44" spans="1:41" s="20" customFormat="1" ht="15" thickBot="1">
      <c r="A44" s="47" t="s">
        <v>243</v>
      </c>
      <c r="B44" s="406"/>
      <c r="C44" s="406"/>
      <c r="D44" s="53"/>
      <c r="E44" s="406"/>
      <c r="F44" s="406"/>
      <c r="G44" s="48"/>
      <c r="H44" s="48"/>
      <c r="I44" s="48"/>
      <c r="J44" s="97">
        <f t="shared" ref="J44:AK44" si="0">AVERAGE(J4:J40)</f>
        <v>95.945945945945951</v>
      </c>
      <c r="K44" s="372">
        <f t="shared" si="0"/>
        <v>70.270270270270274</v>
      </c>
      <c r="L44" s="97">
        <f>AVERAGE(L4:L40)</f>
        <v>54.054054054054056</v>
      </c>
      <c r="M44" s="97">
        <f t="shared" si="0"/>
        <v>47.972972972972975</v>
      </c>
      <c r="N44" s="97">
        <f t="shared" si="0"/>
        <v>39.189189189189186</v>
      </c>
      <c r="O44" s="215">
        <f t="shared" si="0"/>
        <v>61.486486486486477</v>
      </c>
      <c r="P44" s="97">
        <f t="shared" si="0"/>
        <v>34.45945945945946</v>
      </c>
      <c r="Q44" s="97">
        <f t="shared" si="0"/>
        <v>46.621621621621621</v>
      </c>
      <c r="R44" s="26">
        <f t="shared" si="0"/>
        <v>40.54054054054054</v>
      </c>
      <c r="S44" s="97">
        <f t="shared" si="0"/>
        <v>30.743243243243242</v>
      </c>
      <c r="T44" s="97">
        <f t="shared" si="0"/>
        <v>49.324324324324323</v>
      </c>
      <c r="U44" s="97">
        <f t="shared" si="0"/>
        <v>22.162162162162161</v>
      </c>
      <c r="V44" s="217">
        <f t="shared" si="0"/>
        <v>34.076576576576578</v>
      </c>
      <c r="W44" s="97">
        <f t="shared" si="0"/>
        <v>17.972972972972972</v>
      </c>
      <c r="X44" s="97">
        <f t="shared" si="0"/>
        <v>43.918918918918919</v>
      </c>
      <c r="Y44" s="97">
        <f t="shared" si="0"/>
        <v>29.054054054054053</v>
      </c>
      <c r="Z44" s="97">
        <f t="shared" si="0"/>
        <v>27.702702702702702</v>
      </c>
      <c r="AA44" s="216">
        <f t="shared" si="0"/>
        <v>29.662162162162161</v>
      </c>
      <c r="AB44" s="97">
        <f t="shared" si="0"/>
        <v>34.797297297297298</v>
      </c>
      <c r="AC44" s="97">
        <f t="shared" si="0"/>
        <v>24.662162162162161</v>
      </c>
      <c r="AD44" s="97">
        <f t="shared" si="0"/>
        <v>31.081081081081081</v>
      </c>
      <c r="AE44" s="217">
        <f t="shared" si="0"/>
        <v>30.180180180180184</v>
      </c>
      <c r="AF44" s="97">
        <f t="shared" si="0"/>
        <v>64.324324324324323</v>
      </c>
      <c r="AG44" s="97">
        <f t="shared" si="0"/>
        <v>41.081081081081081</v>
      </c>
      <c r="AH44" s="218">
        <f t="shared" si="0"/>
        <v>52.702702702702702</v>
      </c>
      <c r="AI44" s="97">
        <f t="shared" si="0"/>
        <v>67.567567567567565</v>
      </c>
      <c r="AJ44" s="97">
        <f t="shared" si="0"/>
        <v>12.865990990990991</v>
      </c>
      <c r="AK44" s="219">
        <f t="shared" si="0"/>
        <v>40.21677927927928</v>
      </c>
      <c r="AL44" s="454">
        <f>AVERAGE(AL4:AL40)</f>
        <v>41.270534512307876</v>
      </c>
      <c r="AM44" s="98"/>
      <c r="AN44" s="213"/>
      <c r="AO44" s="21"/>
    </row>
    <row r="45" spans="1:41">
      <c r="A45" s="94"/>
      <c r="B45" s="95"/>
      <c r="C45" s="95"/>
      <c r="D45" s="94"/>
      <c r="E45" s="95"/>
      <c r="F45" s="95"/>
      <c r="G45" s="95"/>
      <c r="H45" s="95"/>
      <c r="I45" s="95"/>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N45" s="213"/>
    </row>
    <row r="46" spans="1:41">
      <c r="D46"/>
      <c r="I46"/>
      <c r="AL46"/>
      <c r="AM46"/>
      <c r="AN46"/>
      <c r="AO46"/>
    </row>
    <row r="47" spans="1:41">
      <c r="D47"/>
      <c r="I47"/>
      <c r="AL47"/>
      <c r="AM47"/>
      <c r="AN47"/>
      <c r="AO47"/>
    </row>
    <row r="48" spans="1:41">
      <c r="D48"/>
      <c r="I48"/>
      <c r="AL48"/>
      <c r="AM48"/>
      <c r="AN48"/>
      <c r="AO48"/>
    </row>
    <row r="49" spans="1:42" s="20" customFormat="1">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row>
    <row r="50" spans="1:42">
      <c r="D50"/>
      <c r="I50"/>
      <c r="AL50"/>
      <c r="AM50"/>
      <c r="AN50"/>
      <c r="AO50"/>
    </row>
    <row r="51" spans="1:42">
      <c r="D51"/>
      <c r="I51"/>
      <c r="AL51"/>
      <c r="AM51"/>
      <c r="AN51"/>
      <c r="AO51"/>
    </row>
    <row r="52" spans="1:42">
      <c r="D52"/>
      <c r="I52"/>
      <c r="AL52"/>
      <c r="AM52"/>
      <c r="AN52"/>
      <c r="AO52"/>
    </row>
    <row r="53" spans="1:42">
      <c r="D53"/>
      <c r="I53"/>
      <c r="AL53"/>
      <c r="AM53"/>
      <c r="AN53"/>
      <c r="AO53"/>
    </row>
    <row r="54" spans="1:42">
      <c r="D54"/>
      <c r="I54"/>
      <c r="AL54"/>
      <c r="AM54"/>
      <c r="AN54"/>
      <c r="AO54"/>
    </row>
    <row r="55" spans="1:42">
      <c r="D55"/>
      <c r="I55"/>
      <c r="AL55"/>
      <c r="AM55"/>
      <c r="AN55"/>
      <c r="AO55"/>
    </row>
    <row r="56" spans="1:42">
      <c r="D56"/>
      <c r="I56"/>
      <c r="AL56"/>
      <c r="AM56"/>
      <c r="AN56"/>
      <c r="AO56"/>
    </row>
    <row r="57" spans="1:42">
      <c r="D57"/>
      <c r="I57"/>
      <c r="AL57"/>
      <c r="AM57"/>
      <c r="AN57"/>
      <c r="AO57"/>
    </row>
    <row r="58" spans="1:42">
      <c r="D58"/>
      <c r="I58"/>
      <c r="AL58"/>
      <c r="AM58"/>
      <c r="AN58"/>
      <c r="AO58"/>
    </row>
    <row r="59" spans="1:42">
      <c r="D59"/>
      <c r="I59"/>
      <c r="AL59"/>
      <c r="AM59"/>
      <c r="AN59"/>
      <c r="AO59"/>
    </row>
    <row r="60" spans="1:42">
      <c r="D60"/>
      <c r="I60"/>
      <c r="AL60"/>
      <c r="AM60"/>
      <c r="AN60"/>
      <c r="AO60"/>
    </row>
    <row r="61" spans="1:42">
      <c r="D61"/>
      <c r="I61"/>
      <c r="AL61"/>
      <c r="AM61"/>
      <c r="AN61"/>
      <c r="AO61"/>
    </row>
    <row r="62" spans="1:42">
      <c r="D62"/>
      <c r="I62"/>
      <c r="AL62"/>
      <c r="AM62"/>
      <c r="AN62"/>
      <c r="AO62"/>
    </row>
    <row r="63" spans="1:42">
      <c r="D63"/>
      <c r="I63"/>
      <c r="AL63"/>
      <c r="AM63"/>
      <c r="AN63"/>
      <c r="AO63"/>
    </row>
    <row r="64" spans="1:42">
      <c r="D64"/>
      <c r="I64"/>
      <c r="AL64"/>
      <c r="AM64"/>
      <c r="AN64"/>
      <c r="AO64"/>
    </row>
    <row r="65" customFormat="1"/>
    <row r="66" customFormat="1"/>
    <row r="67" customFormat="1"/>
  </sheetData>
  <autoFilter ref="A3:AO40" xr:uid="{3963C4F5-1C1D-4C25-B13A-8355410AD791}">
    <sortState xmlns:xlrd2="http://schemas.microsoft.com/office/spreadsheetml/2017/richdata2" ref="A4:AO40">
      <sortCondition ref="A3:A40"/>
    </sortState>
  </autoFilter>
  <mergeCells count="7">
    <mergeCell ref="J1:O1"/>
    <mergeCell ref="P1:R1"/>
    <mergeCell ref="S1:V1"/>
    <mergeCell ref="W1:AA1"/>
    <mergeCell ref="AI1:AK1"/>
    <mergeCell ref="AB1:AE1"/>
    <mergeCell ref="AF1:AH1"/>
  </mergeCells>
  <phoneticPr fontId="2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CBF5-1C6A-4E21-9784-41E602A30D39}">
  <sheetPr codeName="Sheet1"/>
  <dimension ref="A1:FL67"/>
  <sheetViews>
    <sheetView zoomScale="90" zoomScaleNormal="90" zoomScalePageLayoutView="120" workbookViewId="0">
      <pane xSplit="1" ySplit="3" topLeftCell="AH4" activePane="bottomRight" state="frozen"/>
      <selection pane="topRight" activeCell="B1" sqref="B1"/>
      <selection pane="bottomLeft" activeCell="A5" sqref="A5"/>
      <selection pane="bottomRight" activeCell="AK66" sqref="AK66"/>
    </sheetView>
  </sheetViews>
  <sheetFormatPr defaultColWidth="8.6640625" defaultRowHeight="14.4"/>
  <cols>
    <col min="1" max="1" width="26.33203125" style="59" customWidth="1"/>
    <col min="2" max="3" width="16" style="45" customWidth="1"/>
    <col min="4" max="4" width="16.44140625" style="45" bestFit="1" customWidth="1"/>
    <col min="5" max="6" width="14.109375" style="45" customWidth="1"/>
    <col min="7" max="7" width="15" style="45" customWidth="1"/>
    <col min="8" max="8" width="16" style="45" customWidth="1"/>
    <col min="9" max="9" width="16.77734375" style="17" customWidth="1"/>
    <col min="10" max="10" width="16.109375" style="17" customWidth="1"/>
    <col min="11" max="11" width="30" style="45" customWidth="1"/>
    <col min="12" max="12" width="19.77734375" style="45" customWidth="1"/>
    <col min="13" max="13" width="56.109375" style="45" customWidth="1"/>
    <col min="14" max="14" width="42.6640625" style="45" customWidth="1"/>
    <col min="15" max="15" width="20" style="45" customWidth="1"/>
    <col min="16" max="16" width="19.109375" style="45" customWidth="1"/>
    <col min="17" max="17" width="18.6640625" style="45" customWidth="1"/>
    <col min="18" max="18" width="20.44140625" style="45" customWidth="1"/>
    <col min="19" max="19" width="19.77734375" style="45" customWidth="1"/>
    <col min="20" max="20" width="20.44140625" style="45" customWidth="1"/>
    <col min="21" max="21" width="109.44140625" style="45" customWidth="1"/>
    <col min="22" max="22" width="54.109375" style="45" customWidth="1"/>
    <col min="23" max="23" width="20" style="45" customWidth="1"/>
    <col min="24" max="24" width="32.44140625" style="45" customWidth="1"/>
    <col min="25" max="25" width="29.33203125" style="45" customWidth="1"/>
    <col min="26" max="26" width="78.33203125" style="45" customWidth="1"/>
    <col min="27" max="27" width="62" style="45" customWidth="1"/>
    <col min="28" max="28" width="20.44140625" style="45" customWidth="1"/>
    <col min="29" max="29" width="28.44140625" style="45" customWidth="1"/>
    <col min="30" max="30" width="22.6640625" style="45" customWidth="1"/>
    <col min="31" max="31" width="27.77734375" style="45" customWidth="1"/>
    <col min="32" max="32" width="114.6640625" style="45" customWidth="1"/>
    <col min="33" max="33" width="73.77734375" style="45" customWidth="1"/>
    <col min="34" max="34" width="20.6640625" style="45" customWidth="1"/>
    <col min="35" max="35" width="16.44140625" style="45" customWidth="1"/>
    <col min="36" max="36" width="14.77734375" style="45" customWidth="1"/>
    <col min="37" max="37" width="108.33203125" style="45" customWidth="1"/>
    <col min="38" max="38" width="66.109375" style="45" customWidth="1"/>
    <col min="39" max="39" width="15.44140625" style="45" customWidth="1"/>
    <col min="40" max="40" width="13.6640625" style="45" customWidth="1"/>
    <col min="41" max="41" width="15.109375" style="45" customWidth="1"/>
    <col min="42" max="42" width="14.77734375" style="45" customWidth="1"/>
    <col min="43" max="43" width="14" style="45" customWidth="1"/>
    <col min="44" max="44" width="91.109375" style="45" customWidth="1"/>
    <col min="45" max="45" width="58.109375" style="45" customWidth="1"/>
    <col min="46" max="46" width="21.33203125" style="45" customWidth="1"/>
    <col min="47" max="47" width="26.44140625" style="45" customWidth="1"/>
    <col min="48" max="48" width="23.33203125" style="45" customWidth="1"/>
    <col min="49" max="49" width="88.44140625" style="45" customWidth="1"/>
    <col min="50" max="50" width="42.109375" style="45" customWidth="1"/>
    <col min="51" max="51" width="21.33203125" style="45" customWidth="1"/>
    <col min="52" max="52" width="21" style="45" customWidth="1"/>
    <col min="53" max="54" width="26.77734375" style="45" customWidth="1"/>
    <col min="55" max="55" width="25.77734375" style="45" customWidth="1"/>
    <col min="56" max="56" width="117.109375" style="45" customWidth="1"/>
    <col min="57" max="57" width="46.44140625" style="45" customWidth="1"/>
    <col min="58" max="58" width="20.6640625" style="45" customWidth="1"/>
    <col min="59" max="60" width="18.6640625" style="45" customWidth="1"/>
    <col min="61" max="61" width="104.44140625" style="45" customWidth="1"/>
    <col min="62" max="62" width="25" style="45" customWidth="1"/>
    <col min="63" max="63" width="21.33203125" style="45" customWidth="1"/>
    <col min="64" max="66" width="22.33203125" style="45" customWidth="1"/>
    <col min="67" max="67" width="70.109375" style="45" customWidth="1"/>
    <col min="68" max="68" width="38.6640625" style="9" customWidth="1"/>
    <col min="69" max="69" width="21.33203125" style="45" customWidth="1"/>
    <col min="70" max="70" width="21" style="45" customWidth="1"/>
    <col min="71" max="71" width="27.109375" style="45" customWidth="1"/>
    <col min="72" max="72" width="18.33203125" style="45" customWidth="1"/>
    <col min="73" max="73" width="73.44140625" style="45" customWidth="1"/>
    <col min="74" max="74" width="42.77734375" style="45" customWidth="1"/>
    <col min="75" max="75" width="21.33203125" style="45" customWidth="1"/>
    <col min="76" max="76" width="23.6640625" style="45" customWidth="1"/>
    <col min="77" max="77" width="21.44140625" style="45" customWidth="1"/>
    <col min="78" max="78" width="90.33203125" style="45" customWidth="1"/>
    <col min="79" max="79" width="45.109375" style="45" customWidth="1"/>
    <col min="80" max="80" width="20.6640625" style="45" customWidth="1"/>
    <col min="81" max="81" width="25.33203125" style="45" customWidth="1"/>
    <col min="82" max="82" width="24.44140625" style="45" customWidth="1"/>
    <col min="83" max="83" width="92.33203125" style="45" customWidth="1"/>
    <col min="84" max="84" width="46" style="45" customWidth="1"/>
    <col min="85" max="85" width="18.6640625" style="45" customWidth="1"/>
    <col min="86" max="86" width="21.33203125" style="45" customWidth="1"/>
    <col min="87" max="87" width="24.33203125" style="45" customWidth="1"/>
    <col min="88" max="88" width="18.33203125" style="45" customWidth="1"/>
    <col min="89" max="89" width="149" style="45" customWidth="1"/>
    <col min="90" max="90" width="36.33203125" style="45" customWidth="1"/>
    <col min="91" max="91" width="21.33203125" style="45" customWidth="1"/>
    <col min="92" max="92" width="23.44140625" style="45" customWidth="1"/>
    <col min="93" max="93" width="24.77734375" style="45" customWidth="1"/>
    <col min="94" max="94" width="22.44140625" style="45" customWidth="1"/>
    <col min="95" max="95" width="29.33203125" style="45" customWidth="1"/>
    <col min="96" max="96" width="96.77734375" style="45" customWidth="1"/>
    <col min="97" max="97" width="61.33203125" style="45" customWidth="1"/>
    <col min="98" max="98" width="21.33203125" style="45" customWidth="1"/>
    <col min="99" max="99" width="24.44140625" style="45" customWidth="1"/>
    <col min="100" max="100" width="25.44140625" style="45" customWidth="1"/>
    <col min="101" max="101" width="33.33203125" style="45" customWidth="1"/>
    <col min="102" max="102" width="27.44140625" style="45" customWidth="1"/>
    <col min="103" max="103" width="113.44140625" style="45" customWidth="1"/>
    <col min="104" max="104" width="34.109375" style="45" customWidth="1"/>
    <col min="105" max="105" width="21.33203125" style="45" customWidth="1"/>
    <col min="106" max="106" width="17.109375" style="45" customWidth="1"/>
    <col min="107" max="107" width="14.77734375" style="45" customWidth="1"/>
    <col min="108" max="108" width="17.109375" style="45" customWidth="1"/>
    <col min="109" max="109" width="16" style="45" customWidth="1"/>
    <col min="110" max="110" width="17.109375" style="45" customWidth="1"/>
    <col min="111" max="111" width="101.6640625" style="114" customWidth="1"/>
    <col min="112" max="112" width="47.109375" style="45" customWidth="1"/>
    <col min="113" max="113" width="21.33203125" style="45" customWidth="1"/>
    <col min="114" max="114" width="22.33203125" style="45" customWidth="1"/>
    <col min="115" max="115" width="21.33203125" style="45" customWidth="1"/>
    <col min="116" max="116" width="20.44140625" style="45" customWidth="1"/>
    <col min="117" max="117" width="21.6640625" style="45" customWidth="1"/>
    <col min="118" max="118" width="18.6640625" style="45" customWidth="1"/>
    <col min="119" max="119" width="102.6640625" style="45" customWidth="1"/>
    <col min="120" max="120" width="69.44140625" style="45" customWidth="1"/>
    <col min="121" max="121" width="17.77734375" style="45" customWidth="1"/>
    <col min="122" max="122" width="17.44140625" style="45" customWidth="1"/>
    <col min="123" max="123" width="13.44140625" style="45" customWidth="1"/>
    <col min="124" max="125" width="16.109375" style="45" customWidth="1"/>
    <col min="126" max="126" width="17.77734375" style="45" customWidth="1"/>
    <col min="127" max="127" width="90.44140625" style="45" customWidth="1"/>
    <col min="128" max="128" width="48.44140625" style="45" customWidth="1"/>
    <col min="129" max="129" width="21.33203125" style="45" customWidth="1"/>
    <col min="130" max="130" width="23.33203125" style="45" customWidth="1"/>
    <col min="131" max="131" width="23.6640625" style="45" customWidth="1"/>
    <col min="132" max="132" width="20.33203125" style="45" customWidth="1"/>
    <col min="133" max="133" width="18.6640625" style="45" customWidth="1"/>
    <col min="134" max="134" width="81.77734375" style="45" customWidth="1"/>
    <col min="135" max="135" width="25.6640625" style="45" customWidth="1"/>
    <col min="136" max="136" width="21.33203125" style="9" customWidth="1"/>
    <col min="137" max="137" width="21.33203125" style="115" customWidth="1"/>
    <col min="138" max="138" width="24.109375" style="45" customWidth="1"/>
    <col min="139" max="139" width="84.77734375" style="45" customWidth="1"/>
    <col min="140" max="140" width="40" style="45" customWidth="1"/>
    <col min="141" max="141" width="21.6640625" style="45" customWidth="1"/>
    <col min="142" max="142" width="20" style="45" customWidth="1"/>
    <col min="143" max="143" width="21.33203125" style="45" customWidth="1"/>
    <col min="144" max="144" width="118.77734375" style="45" customWidth="1"/>
    <col min="145" max="145" width="56.109375" style="45" customWidth="1"/>
    <col min="146" max="146" width="79.33203125" style="46" customWidth="1"/>
    <col min="147" max="147" width="16.44140625" style="45" customWidth="1"/>
    <col min="148" max="148" width="14.77734375" style="45" customWidth="1"/>
    <col min="149" max="149" width="13.44140625" style="45" customWidth="1"/>
    <col min="150" max="150" width="86" style="45" customWidth="1"/>
    <col min="151" max="151" width="55.44140625" style="45" customWidth="1"/>
    <col min="152" max="152" width="89.6640625" style="45" customWidth="1"/>
    <col min="153" max="153" width="19.44140625" style="45" customWidth="1"/>
    <col min="154" max="154" width="16.77734375" style="45" customWidth="1"/>
    <col min="155" max="155" width="18.109375" style="45" customWidth="1"/>
    <col min="156" max="156" width="68.44140625" style="45" customWidth="1"/>
    <col min="157" max="157" width="48" style="45" customWidth="1"/>
    <col min="158" max="158" width="71.109375" style="45" customWidth="1"/>
    <col min="159" max="159" width="13.77734375" style="45" customWidth="1"/>
    <col min="160" max="160" width="12.6640625" style="45" customWidth="1"/>
    <col min="161" max="161" width="14.44140625" style="45" customWidth="1"/>
    <col min="162" max="162" width="62.44140625" style="45" customWidth="1"/>
    <col min="163" max="164" width="48.44140625" style="45" customWidth="1"/>
    <col min="165" max="165" width="21" style="45" customWidth="1"/>
    <col min="166" max="166" width="24.44140625" style="45" customWidth="1"/>
    <col min="167" max="167" width="87.109375" style="45" customWidth="1"/>
    <col min="168" max="168" width="23.6640625" style="45" customWidth="1"/>
    <col min="169" max="16384" width="8.6640625" style="45"/>
  </cols>
  <sheetData>
    <row r="1" spans="1:168">
      <c r="A1" s="520" t="s">
        <v>4996</v>
      </c>
      <c r="B1" s="520"/>
      <c r="C1" s="520"/>
      <c r="D1" s="520"/>
      <c r="E1" s="520"/>
      <c r="F1" s="520"/>
      <c r="G1" s="520"/>
      <c r="H1" s="520"/>
      <c r="I1" s="520"/>
      <c r="J1" s="520"/>
      <c r="K1" s="516"/>
      <c r="L1" s="516"/>
      <c r="M1" s="516"/>
      <c r="N1" s="516"/>
      <c r="O1" s="516"/>
      <c r="P1" s="516"/>
      <c r="Q1" s="516"/>
      <c r="R1" s="516"/>
      <c r="S1" s="516"/>
      <c r="T1" s="516"/>
      <c r="U1" s="516"/>
      <c r="V1" s="516"/>
      <c r="W1" s="516"/>
      <c r="X1" s="516"/>
      <c r="Y1" s="516"/>
      <c r="Z1" s="516"/>
      <c r="AA1" s="516"/>
      <c r="AB1" s="516"/>
      <c r="AC1" s="516"/>
      <c r="AD1" s="516"/>
      <c r="AE1" s="516"/>
      <c r="AF1" s="516"/>
      <c r="AG1" s="516"/>
      <c r="AH1" s="516"/>
      <c r="AI1" s="516"/>
      <c r="AJ1" s="516"/>
      <c r="AK1" s="516"/>
      <c r="AL1" s="517"/>
      <c r="AM1" s="518"/>
      <c r="AN1" s="518"/>
      <c r="AO1" s="518"/>
      <c r="AP1" s="518"/>
      <c r="AQ1" s="518"/>
      <c r="AR1" s="518"/>
      <c r="AS1" s="518"/>
      <c r="AT1" s="518"/>
      <c r="AU1" s="518"/>
      <c r="AV1" s="518"/>
      <c r="AW1" s="518"/>
      <c r="AX1" s="519"/>
      <c r="AY1" s="516"/>
      <c r="AZ1" s="516"/>
      <c r="BA1" s="516"/>
      <c r="BB1" s="516"/>
      <c r="BC1" s="516"/>
      <c r="BD1" s="516"/>
      <c r="BE1" s="516"/>
      <c r="BF1" s="516"/>
      <c r="BG1" s="516"/>
      <c r="BH1" s="516"/>
      <c r="BI1" s="516"/>
      <c r="BJ1" s="516"/>
      <c r="BK1" s="516"/>
      <c r="BL1" s="516"/>
      <c r="BM1" s="516"/>
      <c r="BN1" s="516"/>
      <c r="BO1" s="516"/>
      <c r="BP1" s="516"/>
      <c r="BQ1" s="503"/>
      <c r="BR1" s="503"/>
      <c r="BS1" s="503"/>
      <c r="BT1" s="503"/>
      <c r="BU1" s="503"/>
      <c r="BV1" s="503"/>
      <c r="BW1" s="503"/>
      <c r="BX1" s="503"/>
      <c r="BY1" s="503"/>
      <c r="BZ1" s="503"/>
      <c r="CA1" s="503"/>
      <c r="CB1" s="503"/>
      <c r="CC1" s="503"/>
      <c r="CD1" s="503"/>
      <c r="CE1" s="503"/>
      <c r="CF1" s="504"/>
      <c r="CG1" s="423"/>
      <c r="CH1" s="423"/>
      <c r="CI1" s="423"/>
      <c r="CJ1" s="423"/>
      <c r="CK1" s="423"/>
      <c r="CL1" s="423"/>
      <c r="CM1" s="516"/>
      <c r="CN1" s="516"/>
      <c r="CO1" s="516"/>
      <c r="CP1" s="516"/>
      <c r="CQ1" s="516"/>
      <c r="CR1" s="516"/>
      <c r="CS1" s="516"/>
      <c r="CT1" s="516"/>
      <c r="CU1" s="516"/>
      <c r="CV1" s="516"/>
      <c r="CW1" s="516"/>
      <c r="CX1" s="516"/>
      <c r="CY1" s="516"/>
      <c r="CZ1" s="516"/>
      <c r="DA1" s="516"/>
      <c r="DB1" s="516"/>
      <c r="DC1" s="516"/>
      <c r="DD1" s="516"/>
      <c r="DE1" s="516"/>
      <c r="DF1" s="516"/>
      <c r="DG1" s="516"/>
      <c r="DH1" s="516"/>
      <c r="DI1" s="503"/>
      <c r="DJ1" s="503"/>
      <c r="DK1" s="503"/>
      <c r="DL1" s="503"/>
      <c r="DM1" s="503"/>
      <c r="DN1" s="503"/>
      <c r="DO1" s="503"/>
      <c r="DP1" s="503"/>
      <c r="DQ1" s="503"/>
      <c r="DR1" s="503"/>
      <c r="DS1" s="503"/>
      <c r="DT1" s="503"/>
      <c r="DU1" s="503"/>
      <c r="DV1" s="503"/>
      <c r="DW1" s="503"/>
      <c r="DX1" s="504"/>
      <c r="DY1" s="505"/>
      <c r="DZ1" s="505"/>
      <c r="EA1" s="505"/>
      <c r="EB1" s="505"/>
      <c r="EC1" s="505"/>
      <c r="ED1" s="505"/>
      <c r="EE1" s="505"/>
      <c r="EF1" s="505"/>
      <c r="EG1" s="505"/>
      <c r="EH1" s="505"/>
      <c r="EI1" s="505"/>
      <c r="EJ1" s="505"/>
      <c r="EK1" s="505"/>
      <c r="EL1" s="505"/>
      <c r="EM1" s="505"/>
      <c r="EN1" s="505"/>
      <c r="EO1" s="505"/>
      <c r="EP1" s="506"/>
      <c r="EQ1" s="505"/>
      <c r="ER1" s="505"/>
      <c r="ES1" s="505"/>
      <c r="ET1" s="505"/>
      <c r="EU1" s="507"/>
    </row>
    <row r="2" spans="1:168" ht="14.55" customHeight="1">
      <c r="A2" s="521"/>
      <c r="B2" s="521"/>
      <c r="C2" s="521"/>
      <c r="D2" s="521"/>
      <c r="E2" s="521"/>
      <c r="F2" s="521"/>
      <c r="G2" s="521"/>
      <c r="H2" s="521"/>
      <c r="I2" s="521"/>
      <c r="J2" s="521"/>
      <c r="K2" s="508" t="s">
        <v>292</v>
      </c>
      <c r="L2" s="508"/>
      <c r="M2" s="508"/>
      <c r="N2" s="509"/>
      <c r="O2" s="510" t="s">
        <v>291</v>
      </c>
      <c r="P2" s="510"/>
      <c r="Q2" s="510"/>
      <c r="R2" s="510"/>
      <c r="S2" s="510"/>
      <c r="T2" s="510"/>
      <c r="U2" s="510"/>
      <c r="V2" s="511"/>
      <c r="W2" s="508" t="s">
        <v>298</v>
      </c>
      <c r="X2" s="508"/>
      <c r="Y2" s="508"/>
      <c r="Z2" s="508"/>
      <c r="AA2" s="509"/>
      <c r="AB2" s="510" t="s">
        <v>301</v>
      </c>
      <c r="AC2" s="510"/>
      <c r="AD2" s="510"/>
      <c r="AE2" s="510"/>
      <c r="AF2" s="510"/>
      <c r="AG2" s="511"/>
      <c r="AH2" s="512" t="s">
        <v>304</v>
      </c>
      <c r="AI2" s="512"/>
      <c r="AJ2" s="512"/>
      <c r="AK2" s="512"/>
      <c r="AL2" s="513"/>
      <c r="AM2" s="514" t="s">
        <v>2500</v>
      </c>
      <c r="AN2" s="514"/>
      <c r="AO2" s="514"/>
      <c r="AP2" s="514"/>
      <c r="AQ2" s="514"/>
      <c r="AR2" s="514"/>
      <c r="AS2" s="515"/>
      <c r="AT2" s="512" t="s">
        <v>307</v>
      </c>
      <c r="AU2" s="512"/>
      <c r="AV2" s="512"/>
      <c r="AW2" s="512"/>
      <c r="AX2" s="513"/>
      <c r="AY2" s="510" t="s">
        <v>310</v>
      </c>
      <c r="AZ2" s="510"/>
      <c r="BA2" s="510"/>
      <c r="BB2" s="510"/>
      <c r="BC2" s="510"/>
      <c r="BD2" s="510"/>
      <c r="BE2" s="511"/>
      <c r="BF2" s="508" t="s">
        <v>313</v>
      </c>
      <c r="BG2" s="508"/>
      <c r="BH2" s="508"/>
      <c r="BI2" s="508"/>
      <c r="BJ2" s="509"/>
      <c r="BK2" s="510" t="s">
        <v>314</v>
      </c>
      <c r="BL2" s="510"/>
      <c r="BM2" s="510"/>
      <c r="BN2" s="510"/>
      <c r="BO2" s="510"/>
      <c r="BP2" s="511"/>
      <c r="BQ2" s="522" t="s">
        <v>318</v>
      </c>
      <c r="BR2" s="522"/>
      <c r="BS2" s="522"/>
      <c r="BT2" s="522"/>
      <c r="BU2" s="522"/>
      <c r="BV2" s="523"/>
      <c r="BW2" s="512" t="s">
        <v>321</v>
      </c>
      <c r="BX2" s="512"/>
      <c r="BY2" s="512"/>
      <c r="BZ2" s="512"/>
      <c r="CA2" s="513"/>
      <c r="CB2" s="522" t="s">
        <v>322</v>
      </c>
      <c r="CC2" s="522"/>
      <c r="CD2" s="522"/>
      <c r="CE2" s="522"/>
      <c r="CF2" s="523"/>
      <c r="CG2" s="524" t="s">
        <v>323</v>
      </c>
      <c r="CH2" s="512"/>
      <c r="CI2" s="512"/>
      <c r="CJ2" s="512"/>
      <c r="CK2" s="512"/>
      <c r="CL2" s="512"/>
      <c r="CM2" s="512" t="s">
        <v>353</v>
      </c>
      <c r="CN2" s="512"/>
      <c r="CO2" s="512"/>
      <c r="CP2" s="512"/>
      <c r="CQ2" s="512"/>
      <c r="CR2" s="512"/>
      <c r="CS2" s="513"/>
      <c r="CT2" s="522" t="s">
        <v>324</v>
      </c>
      <c r="CU2" s="522"/>
      <c r="CV2" s="522"/>
      <c r="CW2" s="522"/>
      <c r="CX2" s="522"/>
      <c r="CY2" s="522"/>
      <c r="CZ2" s="523"/>
      <c r="DA2" s="512" t="s">
        <v>325</v>
      </c>
      <c r="DB2" s="512"/>
      <c r="DC2" s="512"/>
      <c r="DD2" s="512"/>
      <c r="DE2" s="512"/>
      <c r="DF2" s="512"/>
      <c r="DG2" s="512"/>
      <c r="DH2" s="513"/>
      <c r="DI2" s="522" t="s">
        <v>481</v>
      </c>
      <c r="DJ2" s="522"/>
      <c r="DK2" s="522"/>
      <c r="DL2" s="522"/>
      <c r="DM2" s="522"/>
      <c r="DN2" s="522"/>
      <c r="DO2" s="522"/>
      <c r="DP2" s="523"/>
      <c r="DQ2" s="512" t="s">
        <v>533</v>
      </c>
      <c r="DR2" s="512"/>
      <c r="DS2" s="512"/>
      <c r="DT2" s="512"/>
      <c r="DU2" s="512"/>
      <c r="DV2" s="512"/>
      <c r="DW2" s="512"/>
      <c r="DX2" s="513"/>
      <c r="DY2" s="529" t="s">
        <v>344</v>
      </c>
      <c r="DZ2" s="529"/>
      <c r="EA2" s="529"/>
      <c r="EB2" s="529"/>
      <c r="EC2" s="529"/>
      <c r="ED2" s="529"/>
      <c r="EE2" s="530"/>
      <c r="EF2" s="531" t="s">
        <v>326</v>
      </c>
      <c r="EG2" s="532"/>
      <c r="EH2" s="532"/>
      <c r="EI2" s="532"/>
      <c r="EJ2" s="532"/>
      <c r="EK2" s="422"/>
      <c r="EL2" s="368"/>
      <c r="EM2" s="368"/>
      <c r="EN2" s="494"/>
      <c r="EO2" s="422"/>
      <c r="EP2" s="527" t="s">
        <v>537</v>
      </c>
      <c r="EQ2" s="528"/>
      <c r="ER2" s="528"/>
      <c r="ES2" s="528"/>
      <c r="ET2" s="528"/>
      <c r="EU2" s="528"/>
      <c r="EV2" s="526" t="s">
        <v>540</v>
      </c>
      <c r="EW2" s="526"/>
      <c r="EX2" s="526"/>
      <c r="EY2" s="526"/>
      <c r="EZ2" s="526"/>
      <c r="FA2" s="526"/>
      <c r="FB2" s="527" t="s">
        <v>2728</v>
      </c>
      <c r="FC2" s="528"/>
      <c r="FD2" s="528"/>
      <c r="FE2" s="528"/>
      <c r="FF2" s="528"/>
      <c r="FG2" s="528"/>
      <c r="FH2" s="525" t="s">
        <v>4980</v>
      </c>
      <c r="FI2" s="526"/>
      <c r="FJ2" s="526"/>
      <c r="FK2" s="526"/>
      <c r="FL2" s="402"/>
    </row>
    <row r="3" spans="1:168" s="225" customFormat="1" ht="102" customHeight="1">
      <c r="A3" s="37" t="s">
        <v>40</v>
      </c>
      <c r="B3" s="226" t="s">
        <v>79</v>
      </c>
      <c r="C3" s="226" t="s">
        <v>1621</v>
      </c>
      <c r="D3" s="226" t="s">
        <v>178</v>
      </c>
      <c r="E3" s="226" t="s">
        <v>5098</v>
      </c>
      <c r="F3" s="226" t="s">
        <v>5099</v>
      </c>
      <c r="G3" s="226" t="s">
        <v>78</v>
      </c>
      <c r="H3" s="226" t="s">
        <v>91</v>
      </c>
      <c r="I3" s="226" t="s">
        <v>4975</v>
      </c>
      <c r="J3" s="226" t="s">
        <v>4976</v>
      </c>
      <c r="K3" s="12" t="s">
        <v>241</v>
      </c>
      <c r="L3" s="235" t="s">
        <v>290</v>
      </c>
      <c r="M3" s="38" t="s">
        <v>43</v>
      </c>
      <c r="N3" s="38" t="s">
        <v>54</v>
      </c>
      <c r="O3" s="38" t="s">
        <v>242</v>
      </c>
      <c r="P3" s="455" t="s">
        <v>293</v>
      </c>
      <c r="Q3" s="235" t="s">
        <v>294</v>
      </c>
      <c r="R3" s="235" t="s">
        <v>295</v>
      </c>
      <c r="S3" s="235" t="s">
        <v>296</v>
      </c>
      <c r="T3" s="455" t="s">
        <v>297</v>
      </c>
      <c r="U3" s="12" t="s">
        <v>43</v>
      </c>
      <c r="V3" s="12" t="s">
        <v>54</v>
      </c>
      <c r="W3" s="12" t="s">
        <v>53</v>
      </c>
      <c r="X3" s="235" t="s">
        <v>300</v>
      </c>
      <c r="Y3" s="235" t="s">
        <v>299</v>
      </c>
      <c r="Z3" s="12" t="s">
        <v>43</v>
      </c>
      <c r="AA3" s="12" t="s">
        <v>54</v>
      </c>
      <c r="AB3" s="12" t="s">
        <v>53</v>
      </c>
      <c r="AC3" s="235" t="s">
        <v>302</v>
      </c>
      <c r="AD3" s="455" t="s">
        <v>443</v>
      </c>
      <c r="AE3" s="455" t="s">
        <v>303</v>
      </c>
      <c r="AF3" s="12" t="s">
        <v>43</v>
      </c>
      <c r="AG3" s="12" t="s">
        <v>54</v>
      </c>
      <c r="AH3" s="12" t="s">
        <v>53</v>
      </c>
      <c r="AI3" s="455" t="s">
        <v>305</v>
      </c>
      <c r="AJ3" s="455" t="s">
        <v>55</v>
      </c>
      <c r="AK3" s="12" t="s">
        <v>43</v>
      </c>
      <c r="AL3" s="12" t="s">
        <v>54</v>
      </c>
      <c r="AM3" s="12" t="s">
        <v>53</v>
      </c>
      <c r="AN3" s="235" t="s">
        <v>306</v>
      </c>
      <c r="AO3" s="455" t="s">
        <v>446</v>
      </c>
      <c r="AP3" s="455" t="s">
        <v>469</v>
      </c>
      <c r="AQ3" s="455" t="s">
        <v>2710</v>
      </c>
      <c r="AR3" s="12" t="s">
        <v>43</v>
      </c>
      <c r="AS3" s="12" t="s">
        <v>54</v>
      </c>
      <c r="AT3" s="12" t="s">
        <v>53</v>
      </c>
      <c r="AU3" s="455" t="s">
        <v>308</v>
      </c>
      <c r="AV3" s="235" t="s">
        <v>309</v>
      </c>
      <c r="AW3" s="12" t="s">
        <v>43</v>
      </c>
      <c r="AX3" s="12" t="s">
        <v>54</v>
      </c>
      <c r="AY3" s="12" t="s">
        <v>53</v>
      </c>
      <c r="AZ3" s="235" t="s">
        <v>448</v>
      </c>
      <c r="BA3" s="235" t="s">
        <v>449</v>
      </c>
      <c r="BB3" s="455" t="s">
        <v>311</v>
      </c>
      <c r="BC3" s="455" t="s">
        <v>312</v>
      </c>
      <c r="BD3" s="12" t="s">
        <v>43</v>
      </c>
      <c r="BE3" s="12" t="s">
        <v>54</v>
      </c>
      <c r="BF3" s="12" t="s">
        <v>53</v>
      </c>
      <c r="BG3" s="455" t="s">
        <v>1671</v>
      </c>
      <c r="BH3" s="455" t="s">
        <v>2713</v>
      </c>
      <c r="BI3" s="12" t="s">
        <v>43</v>
      </c>
      <c r="BJ3" s="12" t="s">
        <v>54</v>
      </c>
      <c r="BK3" s="12" t="s">
        <v>53</v>
      </c>
      <c r="BL3" s="235" t="s">
        <v>315</v>
      </c>
      <c r="BM3" s="235" t="s">
        <v>316</v>
      </c>
      <c r="BN3" s="235" t="s">
        <v>317</v>
      </c>
      <c r="BO3" s="12" t="s">
        <v>43</v>
      </c>
      <c r="BP3" s="12" t="s">
        <v>54</v>
      </c>
      <c r="BQ3" s="38" t="s">
        <v>53</v>
      </c>
      <c r="BR3" s="235" t="s">
        <v>319</v>
      </c>
      <c r="BS3" s="455" t="s">
        <v>320</v>
      </c>
      <c r="BT3" s="235" t="s">
        <v>56</v>
      </c>
      <c r="BU3" s="12" t="s">
        <v>43</v>
      </c>
      <c r="BV3" s="12" t="s">
        <v>54</v>
      </c>
      <c r="BW3" s="12" t="s">
        <v>53</v>
      </c>
      <c r="BX3" s="455" t="s">
        <v>472</v>
      </c>
      <c r="BY3" s="455" t="s">
        <v>453</v>
      </c>
      <c r="BZ3" s="12" t="s">
        <v>43</v>
      </c>
      <c r="CA3" s="12" t="s">
        <v>54</v>
      </c>
      <c r="CB3" s="12" t="s">
        <v>53</v>
      </c>
      <c r="CC3" s="455" t="s">
        <v>327</v>
      </c>
      <c r="CD3" s="457" t="s">
        <v>328</v>
      </c>
      <c r="CE3" s="12" t="s">
        <v>43</v>
      </c>
      <c r="CF3" s="229" t="s">
        <v>54</v>
      </c>
      <c r="CG3" s="230" t="s">
        <v>53</v>
      </c>
      <c r="CH3" s="455" t="s">
        <v>455</v>
      </c>
      <c r="CI3" s="455" t="s">
        <v>329</v>
      </c>
      <c r="CJ3" s="455" t="s">
        <v>330</v>
      </c>
      <c r="CK3" s="231" t="s">
        <v>57</v>
      </c>
      <c r="CL3" s="231" t="s">
        <v>54</v>
      </c>
      <c r="CM3" s="12" t="s">
        <v>53</v>
      </c>
      <c r="CN3" s="455" t="s">
        <v>331</v>
      </c>
      <c r="CO3" s="455" t="s">
        <v>332</v>
      </c>
      <c r="CP3" s="228" t="s">
        <v>333</v>
      </c>
      <c r="CQ3" s="228" t="s">
        <v>334</v>
      </c>
      <c r="CR3" s="12" t="s">
        <v>43</v>
      </c>
      <c r="CS3" s="12" t="s">
        <v>54</v>
      </c>
      <c r="CT3" s="12" t="s">
        <v>53</v>
      </c>
      <c r="CU3" s="235" t="s">
        <v>335</v>
      </c>
      <c r="CV3" s="455" t="s">
        <v>336</v>
      </c>
      <c r="CW3" s="457" t="s">
        <v>337</v>
      </c>
      <c r="CX3" s="457" t="s">
        <v>457</v>
      </c>
      <c r="CY3" s="12" t="s">
        <v>43</v>
      </c>
      <c r="CZ3" s="12" t="s">
        <v>54</v>
      </c>
      <c r="DA3" s="12" t="s">
        <v>53</v>
      </c>
      <c r="DB3" s="455" t="s">
        <v>338</v>
      </c>
      <c r="DC3" s="455" t="s">
        <v>339</v>
      </c>
      <c r="DD3" s="455" t="s">
        <v>340</v>
      </c>
      <c r="DE3" s="455" t="s">
        <v>58</v>
      </c>
      <c r="DF3" s="455" t="s">
        <v>341</v>
      </c>
      <c r="DG3" s="232" t="s">
        <v>43</v>
      </c>
      <c r="DH3" s="12" t="s">
        <v>54</v>
      </c>
      <c r="DI3" s="12" t="s">
        <v>53</v>
      </c>
      <c r="DJ3" s="235" t="s">
        <v>59</v>
      </c>
      <c r="DK3" s="235" t="s">
        <v>60</v>
      </c>
      <c r="DL3" s="235" t="s">
        <v>342</v>
      </c>
      <c r="DM3" s="235" t="s">
        <v>343</v>
      </c>
      <c r="DN3" s="228" t="s">
        <v>482</v>
      </c>
      <c r="DO3" s="12" t="s">
        <v>43</v>
      </c>
      <c r="DP3" s="12" t="s">
        <v>54</v>
      </c>
      <c r="DQ3" s="12" t="s">
        <v>53</v>
      </c>
      <c r="DR3" s="235" t="s">
        <v>485</v>
      </c>
      <c r="DS3" s="235" t="s">
        <v>486</v>
      </c>
      <c r="DT3" s="235" t="s">
        <v>487</v>
      </c>
      <c r="DU3" s="455" t="s">
        <v>488</v>
      </c>
      <c r="DV3" s="235" t="s">
        <v>61</v>
      </c>
      <c r="DW3" s="12" t="s">
        <v>43</v>
      </c>
      <c r="DX3" s="12" t="s">
        <v>54</v>
      </c>
      <c r="DY3" s="12" t="s">
        <v>53</v>
      </c>
      <c r="DZ3" s="455" t="s">
        <v>345</v>
      </c>
      <c r="EA3" s="457" t="s">
        <v>346</v>
      </c>
      <c r="EB3" s="228" t="s">
        <v>62</v>
      </c>
      <c r="EC3" s="235" t="s">
        <v>347</v>
      </c>
      <c r="ED3" s="12" t="s">
        <v>43</v>
      </c>
      <c r="EE3" s="12" t="s">
        <v>54</v>
      </c>
      <c r="EF3" s="228" t="s">
        <v>83</v>
      </c>
      <c r="EG3" s="442" t="s">
        <v>4967</v>
      </c>
      <c r="EH3" s="458" t="s">
        <v>494</v>
      </c>
      <c r="EI3" s="234" t="s">
        <v>535</v>
      </c>
      <c r="EJ3" s="234" t="s">
        <v>536</v>
      </c>
      <c r="EK3" s="38" t="s">
        <v>122</v>
      </c>
      <c r="EL3" s="455" t="s">
        <v>2729</v>
      </c>
      <c r="EM3" s="235" t="s">
        <v>5038</v>
      </c>
      <c r="EN3" s="495" t="s">
        <v>535</v>
      </c>
      <c r="EO3" s="234" t="s">
        <v>536</v>
      </c>
      <c r="EP3" s="496" t="s">
        <v>537</v>
      </c>
      <c r="EQ3" s="455" t="s">
        <v>348</v>
      </c>
      <c r="ER3" s="455" t="s">
        <v>349</v>
      </c>
      <c r="ES3" s="455" t="s">
        <v>350</v>
      </c>
      <c r="ET3" s="272" t="s">
        <v>43</v>
      </c>
      <c r="EU3" s="229" t="s">
        <v>54</v>
      </c>
      <c r="EV3" s="496" t="s">
        <v>540</v>
      </c>
      <c r="EW3" s="228" t="s">
        <v>348</v>
      </c>
      <c r="EX3" s="455" t="s">
        <v>349</v>
      </c>
      <c r="EY3" s="455" t="s">
        <v>350</v>
      </c>
      <c r="EZ3" s="12" t="s">
        <v>43</v>
      </c>
      <c r="FA3" s="229" t="s">
        <v>54</v>
      </c>
      <c r="FB3" s="38" t="s">
        <v>2727</v>
      </c>
      <c r="FC3" s="455" t="s">
        <v>348</v>
      </c>
      <c r="FD3" s="455" t="s">
        <v>349</v>
      </c>
      <c r="FE3" s="455" t="s">
        <v>350</v>
      </c>
      <c r="FF3" s="12" t="s">
        <v>43</v>
      </c>
      <c r="FG3" s="229" t="s">
        <v>54</v>
      </c>
      <c r="FH3" s="38" t="s">
        <v>4981</v>
      </c>
      <c r="FI3" s="455" t="s">
        <v>5100</v>
      </c>
      <c r="FJ3" s="455" t="s">
        <v>5101</v>
      </c>
      <c r="FK3" s="12" t="s">
        <v>43</v>
      </c>
      <c r="FL3" s="229" t="s">
        <v>54</v>
      </c>
    </row>
    <row r="4" spans="1:168" s="68" customFormat="1">
      <c r="A4" s="408" t="s">
        <v>2506</v>
      </c>
      <c r="B4" s="370" t="s">
        <v>2508</v>
      </c>
      <c r="C4" s="370" t="s">
        <v>2507</v>
      </c>
      <c r="D4" s="312" t="s">
        <v>3856</v>
      </c>
      <c r="E4" s="336">
        <v>4.7301000000000002</v>
      </c>
      <c r="F4" s="336">
        <v>4.6124870978606696</v>
      </c>
      <c r="G4" s="355" t="s">
        <v>65</v>
      </c>
      <c r="H4" s="355" t="s">
        <v>92</v>
      </c>
      <c r="I4" s="311">
        <v>2020</v>
      </c>
      <c r="J4" s="36" t="s">
        <v>2509</v>
      </c>
      <c r="K4" s="39" t="s">
        <v>23</v>
      </c>
      <c r="L4" s="39" t="s">
        <v>23</v>
      </c>
      <c r="M4" s="193" t="s">
        <v>23</v>
      </c>
      <c r="N4" s="193" t="s">
        <v>23</v>
      </c>
      <c r="O4" s="39" t="s">
        <v>4699</v>
      </c>
      <c r="P4" s="39" t="s">
        <v>4699</v>
      </c>
      <c r="Q4" s="193" t="s">
        <v>23</v>
      </c>
      <c r="R4" s="193" t="s">
        <v>23</v>
      </c>
      <c r="S4" s="193" t="s">
        <v>23</v>
      </c>
      <c r="T4" s="193" t="s">
        <v>23</v>
      </c>
      <c r="U4" s="254" t="s">
        <v>3323</v>
      </c>
      <c r="V4" s="254" t="s">
        <v>3897</v>
      </c>
      <c r="W4" s="39" t="s">
        <v>4699</v>
      </c>
      <c r="X4" s="193" t="s">
        <v>4699</v>
      </c>
      <c r="Y4" s="193" t="s">
        <v>4699</v>
      </c>
      <c r="Z4" s="254" t="s">
        <v>3325</v>
      </c>
      <c r="AA4" s="254" t="s">
        <v>3313</v>
      </c>
      <c r="AB4" s="39" t="s">
        <v>23</v>
      </c>
      <c r="AC4" s="193" t="s">
        <v>23</v>
      </c>
      <c r="AD4" s="193" t="s">
        <v>23</v>
      </c>
      <c r="AE4" s="193" t="s">
        <v>23</v>
      </c>
      <c r="AF4" s="193" t="s">
        <v>23</v>
      </c>
      <c r="AG4" s="193" t="s">
        <v>23</v>
      </c>
      <c r="AH4" s="39" t="s">
        <v>4699</v>
      </c>
      <c r="AI4" s="39" t="s">
        <v>4699</v>
      </c>
      <c r="AJ4" s="39" t="s">
        <v>4699</v>
      </c>
      <c r="AK4" s="254" t="s">
        <v>3326</v>
      </c>
      <c r="AL4" s="254" t="s">
        <v>3327</v>
      </c>
      <c r="AM4" s="66" t="s">
        <v>4699</v>
      </c>
      <c r="AN4" s="193" t="s">
        <v>4699</v>
      </c>
      <c r="AO4" s="193" t="s">
        <v>23</v>
      </c>
      <c r="AP4" s="193" t="s">
        <v>23</v>
      </c>
      <c r="AQ4" s="193" t="s">
        <v>4699</v>
      </c>
      <c r="AR4" s="254" t="s">
        <v>3902</v>
      </c>
      <c r="AS4" s="254" t="s">
        <v>3898</v>
      </c>
      <c r="AT4" s="39" t="s">
        <v>4699</v>
      </c>
      <c r="AU4" s="39" t="s">
        <v>4699</v>
      </c>
      <c r="AV4" s="39" t="s">
        <v>4699</v>
      </c>
      <c r="AW4" s="254" t="s">
        <v>3329</v>
      </c>
      <c r="AX4" s="254" t="s">
        <v>3899</v>
      </c>
      <c r="AY4" s="66" t="s">
        <v>4699</v>
      </c>
      <c r="AZ4" s="193" t="s">
        <v>23</v>
      </c>
      <c r="BA4" s="193" t="s">
        <v>4699</v>
      </c>
      <c r="BB4" s="193" t="s">
        <v>4699</v>
      </c>
      <c r="BC4" s="193" t="s">
        <v>23</v>
      </c>
      <c r="BD4" s="254" t="s">
        <v>2836</v>
      </c>
      <c r="BE4" s="254" t="s">
        <v>3900</v>
      </c>
      <c r="BF4" s="39" t="s">
        <v>23</v>
      </c>
      <c r="BG4" s="193" t="s">
        <v>23</v>
      </c>
      <c r="BH4" s="193" t="s">
        <v>23</v>
      </c>
      <c r="BI4" s="193" t="s">
        <v>23</v>
      </c>
      <c r="BJ4" s="193" t="s">
        <v>23</v>
      </c>
      <c r="BK4" s="39" t="s">
        <v>4699</v>
      </c>
      <c r="BL4" s="39" t="s">
        <v>4699</v>
      </c>
      <c r="BM4" s="193" t="s">
        <v>23</v>
      </c>
      <c r="BN4" s="193" t="s">
        <v>23</v>
      </c>
      <c r="BO4" s="254" t="s">
        <v>3330</v>
      </c>
      <c r="BP4" s="254" t="s">
        <v>3899</v>
      </c>
      <c r="BQ4" s="39" t="s">
        <v>23</v>
      </c>
      <c r="BR4" s="193" t="s">
        <v>23</v>
      </c>
      <c r="BS4" s="193" t="s">
        <v>23</v>
      </c>
      <c r="BT4" s="193" t="s">
        <v>23</v>
      </c>
      <c r="BU4" s="193" t="s">
        <v>23</v>
      </c>
      <c r="BV4" s="193" t="s">
        <v>23</v>
      </c>
      <c r="BW4" s="39" t="s">
        <v>4699</v>
      </c>
      <c r="BX4" s="39" t="s">
        <v>4699</v>
      </c>
      <c r="BY4" s="39" t="s">
        <v>4699</v>
      </c>
      <c r="BZ4" s="254" t="s">
        <v>3333</v>
      </c>
      <c r="CA4" s="254" t="s">
        <v>3900</v>
      </c>
      <c r="CB4" s="39" t="s">
        <v>23</v>
      </c>
      <c r="CC4" s="193" t="s">
        <v>23</v>
      </c>
      <c r="CD4" s="193" t="s">
        <v>23</v>
      </c>
      <c r="CE4" s="193" t="s">
        <v>23</v>
      </c>
      <c r="CF4" s="193" t="s">
        <v>23</v>
      </c>
      <c r="CG4" s="39" t="s">
        <v>23</v>
      </c>
      <c r="CH4" s="193" t="s">
        <v>23</v>
      </c>
      <c r="CI4" s="193" t="s">
        <v>23</v>
      </c>
      <c r="CJ4" s="193" t="s">
        <v>23</v>
      </c>
      <c r="CK4" s="193" t="s">
        <v>23</v>
      </c>
      <c r="CL4" s="193" t="s">
        <v>23</v>
      </c>
      <c r="CM4" s="39" t="s">
        <v>23</v>
      </c>
      <c r="CN4" s="193" t="s">
        <v>23</v>
      </c>
      <c r="CO4" s="193" t="s">
        <v>23</v>
      </c>
      <c r="CP4" s="193" t="s">
        <v>23</v>
      </c>
      <c r="CQ4" s="193" t="s">
        <v>23</v>
      </c>
      <c r="CR4" s="193" t="s">
        <v>23</v>
      </c>
      <c r="CS4" s="193" t="s">
        <v>23</v>
      </c>
      <c r="CT4" s="39" t="s">
        <v>4699</v>
      </c>
      <c r="CU4" s="193" t="s">
        <v>4699</v>
      </c>
      <c r="CV4" s="193" t="s">
        <v>23</v>
      </c>
      <c r="CW4" s="193" t="s">
        <v>23</v>
      </c>
      <c r="CX4" s="193" t="s">
        <v>4699</v>
      </c>
      <c r="CY4" s="254" t="s">
        <v>2766</v>
      </c>
      <c r="CZ4" s="254" t="s">
        <v>3901</v>
      </c>
      <c r="DA4" s="39" t="s">
        <v>4699</v>
      </c>
      <c r="DB4" s="193" t="s">
        <v>4699</v>
      </c>
      <c r="DC4" s="193" t="s">
        <v>23</v>
      </c>
      <c r="DD4" s="193" t="s">
        <v>23</v>
      </c>
      <c r="DE4" s="193" t="s">
        <v>4699</v>
      </c>
      <c r="DF4" s="193" t="s">
        <v>23</v>
      </c>
      <c r="DG4" s="254" t="s">
        <v>2766</v>
      </c>
      <c r="DH4" s="254" t="s">
        <v>3901</v>
      </c>
      <c r="DI4" s="39" t="s">
        <v>23</v>
      </c>
      <c r="DJ4" s="193" t="s">
        <v>23</v>
      </c>
      <c r="DK4" s="193" t="s">
        <v>23</v>
      </c>
      <c r="DL4" s="193" t="s">
        <v>23</v>
      </c>
      <c r="DM4" s="193" t="s">
        <v>23</v>
      </c>
      <c r="DN4" s="193" t="s">
        <v>23</v>
      </c>
      <c r="DO4" s="193" t="s">
        <v>23</v>
      </c>
      <c r="DP4" s="193" t="s">
        <v>23</v>
      </c>
      <c r="DQ4" s="39" t="s">
        <v>23</v>
      </c>
      <c r="DR4" s="193" t="s">
        <v>23</v>
      </c>
      <c r="DS4" s="193" t="s">
        <v>23</v>
      </c>
      <c r="DT4" s="193" t="s">
        <v>23</v>
      </c>
      <c r="DU4" s="193" t="s">
        <v>23</v>
      </c>
      <c r="DV4" s="193" t="s">
        <v>23</v>
      </c>
      <c r="DW4" s="193" t="s">
        <v>23</v>
      </c>
      <c r="DX4" s="193" t="s">
        <v>23</v>
      </c>
      <c r="DY4" s="66" t="s">
        <v>23</v>
      </c>
      <c r="DZ4" s="413" t="s">
        <v>23</v>
      </c>
      <c r="EA4" s="413" t="s">
        <v>23</v>
      </c>
      <c r="EB4" s="413" t="s">
        <v>23</v>
      </c>
      <c r="EC4" s="413" t="s">
        <v>23</v>
      </c>
      <c r="ED4" s="413" t="s">
        <v>23</v>
      </c>
      <c r="EE4" s="413" t="s">
        <v>23</v>
      </c>
      <c r="EF4" s="39">
        <v>1</v>
      </c>
      <c r="EG4" s="66" t="s">
        <v>4699</v>
      </c>
      <c r="EH4" s="39" t="s">
        <v>4699</v>
      </c>
      <c r="EI4" s="36" t="s">
        <v>3338</v>
      </c>
      <c r="EJ4" s="49" t="s">
        <v>23</v>
      </c>
      <c r="EK4" s="49" t="s">
        <v>4791</v>
      </c>
      <c r="EL4" s="193" t="s">
        <v>4699</v>
      </c>
      <c r="EM4" s="193" t="s">
        <v>4699</v>
      </c>
      <c r="EN4" s="49" t="s">
        <v>3234</v>
      </c>
      <c r="EO4" s="410" t="s">
        <v>23</v>
      </c>
      <c r="EP4" s="39" t="s">
        <v>102</v>
      </c>
      <c r="EQ4" s="39" t="s">
        <v>102</v>
      </c>
      <c r="ER4" s="39" t="s">
        <v>102</v>
      </c>
      <c r="ES4" s="39" t="s">
        <v>102</v>
      </c>
      <c r="ET4" s="39" t="s">
        <v>102</v>
      </c>
      <c r="EU4" s="39" t="s">
        <v>102</v>
      </c>
      <c r="EV4" s="39" t="s">
        <v>102</v>
      </c>
      <c r="EW4" s="39" t="s">
        <v>102</v>
      </c>
      <c r="EX4" s="39" t="s">
        <v>102</v>
      </c>
      <c r="EY4" s="39" t="s">
        <v>102</v>
      </c>
      <c r="EZ4" s="39" t="s">
        <v>102</v>
      </c>
      <c r="FA4" s="39" t="s">
        <v>102</v>
      </c>
      <c r="FB4" s="39" t="s">
        <v>102</v>
      </c>
      <c r="FC4" s="39" t="s">
        <v>102</v>
      </c>
      <c r="FD4" s="39" t="s">
        <v>102</v>
      </c>
      <c r="FE4" s="39" t="s">
        <v>102</v>
      </c>
      <c r="FF4" s="39" t="s">
        <v>102</v>
      </c>
      <c r="FG4" s="39" t="s">
        <v>102</v>
      </c>
      <c r="FH4" s="39" t="s">
        <v>102</v>
      </c>
      <c r="FI4" s="39" t="s">
        <v>102</v>
      </c>
      <c r="FJ4" s="39" t="s">
        <v>102</v>
      </c>
      <c r="FK4" s="39" t="s">
        <v>102</v>
      </c>
      <c r="FL4" s="39" t="s">
        <v>102</v>
      </c>
    </row>
    <row r="5" spans="1:168" s="68" customFormat="1">
      <c r="A5" s="408" t="s">
        <v>2510</v>
      </c>
      <c r="B5" s="347" t="s">
        <v>2512</v>
      </c>
      <c r="C5" s="347" t="s">
        <v>2511</v>
      </c>
      <c r="D5" s="312" t="s">
        <v>2706</v>
      </c>
      <c r="E5" s="302">
        <v>46.777360000000002</v>
      </c>
      <c r="F5" s="302">
        <v>56.517364452000002</v>
      </c>
      <c r="G5" s="355" t="s">
        <v>68</v>
      </c>
      <c r="H5" s="355" t="s">
        <v>93</v>
      </c>
      <c r="I5" s="315">
        <v>2016</v>
      </c>
      <c r="J5" s="105" t="s">
        <v>2499</v>
      </c>
      <c r="K5" s="39">
        <f>L5</f>
        <v>100</v>
      </c>
      <c r="L5" s="39">
        <v>100</v>
      </c>
      <c r="M5" s="36" t="s">
        <v>2919</v>
      </c>
      <c r="N5" s="36" t="s">
        <v>2920</v>
      </c>
      <c r="O5" s="39">
        <f>SUM(P5:T5)</f>
        <v>90</v>
      </c>
      <c r="P5" s="193">
        <v>20</v>
      </c>
      <c r="Q5" s="193">
        <v>20</v>
      </c>
      <c r="R5" s="193">
        <v>20</v>
      </c>
      <c r="S5" s="193">
        <v>20</v>
      </c>
      <c r="T5" s="193">
        <v>10</v>
      </c>
      <c r="U5" s="254" t="s">
        <v>4462</v>
      </c>
      <c r="V5" s="254" t="s">
        <v>3997</v>
      </c>
      <c r="W5" s="39">
        <f>SUM(X5:Y5)</f>
        <v>75</v>
      </c>
      <c r="X5" s="193">
        <v>50</v>
      </c>
      <c r="Y5" s="193">
        <v>25</v>
      </c>
      <c r="Z5" s="254" t="s">
        <v>4719</v>
      </c>
      <c r="AA5" s="254" t="s">
        <v>4001</v>
      </c>
      <c r="AB5" s="39">
        <f>SUM(AC5:AE5)</f>
        <v>75</v>
      </c>
      <c r="AC5" s="193">
        <v>30</v>
      </c>
      <c r="AD5" s="193">
        <v>15</v>
      </c>
      <c r="AE5" s="193">
        <v>30</v>
      </c>
      <c r="AF5" s="254" t="s">
        <v>2933</v>
      </c>
      <c r="AG5" s="254" t="s">
        <v>4005</v>
      </c>
      <c r="AH5" s="39">
        <f>SUM(AI5:AJ5)</f>
        <v>75</v>
      </c>
      <c r="AI5" s="193">
        <v>25</v>
      </c>
      <c r="AJ5" s="193">
        <v>50</v>
      </c>
      <c r="AK5" s="459" t="s">
        <v>4798</v>
      </c>
      <c r="AL5" s="36" t="s">
        <v>4415</v>
      </c>
      <c r="AM5" s="66">
        <f>SUM(AN5:AQ5)</f>
        <v>87.5</v>
      </c>
      <c r="AN5" s="193">
        <v>25</v>
      </c>
      <c r="AO5" s="193">
        <v>25</v>
      </c>
      <c r="AP5" s="193">
        <v>12.5</v>
      </c>
      <c r="AQ5" s="193">
        <v>25</v>
      </c>
      <c r="AR5" s="254" t="s">
        <v>4731</v>
      </c>
      <c r="AS5" s="254" t="s">
        <v>4527</v>
      </c>
      <c r="AT5" s="39">
        <f>SUM(AU5:AV5)</f>
        <v>100</v>
      </c>
      <c r="AU5" s="193">
        <v>50</v>
      </c>
      <c r="AV5" s="193">
        <v>50</v>
      </c>
      <c r="AW5" s="254" t="s">
        <v>2938</v>
      </c>
      <c r="AX5" s="254" t="s">
        <v>2939</v>
      </c>
      <c r="AY5" s="66">
        <f>SUM(AZ5:BC5)</f>
        <v>50</v>
      </c>
      <c r="AZ5" s="193">
        <v>12.5</v>
      </c>
      <c r="BA5" s="193">
        <v>12.5</v>
      </c>
      <c r="BB5" s="193">
        <v>12.5</v>
      </c>
      <c r="BC5" s="193">
        <v>12.5</v>
      </c>
      <c r="BD5" s="415" t="s">
        <v>4799</v>
      </c>
      <c r="BE5" s="254" t="s">
        <v>4528</v>
      </c>
      <c r="BF5" s="39">
        <f>SUM(BG5:BH5)</f>
        <v>75</v>
      </c>
      <c r="BG5" s="193">
        <v>50</v>
      </c>
      <c r="BH5" s="193">
        <v>25</v>
      </c>
      <c r="BI5" s="254" t="s">
        <v>4017</v>
      </c>
      <c r="BJ5" s="254" t="s">
        <v>4018</v>
      </c>
      <c r="BK5" s="39">
        <f>SUM(BL5:BN5)</f>
        <v>60</v>
      </c>
      <c r="BL5" s="193">
        <v>30</v>
      </c>
      <c r="BM5" s="193">
        <v>30</v>
      </c>
      <c r="BN5" s="193">
        <v>0</v>
      </c>
      <c r="BO5" s="254" t="s">
        <v>4498</v>
      </c>
      <c r="BP5" s="254" t="s">
        <v>4020</v>
      </c>
      <c r="BQ5" s="39">
        <f>SUM(BR5:BT5)</f>
        <v>100</v>
      </c>
      <c r="BR5" s="193">
        <v>30</v>
      </c>
      <c r="BS5" s="193">
        <v>30</v>
      </c>
      <c r="BT5" s="193">
        <v>40</v>
      </c>
      <c r="BU5" s="254" t="s">
        <v>4761</v>
      </c>
      <c r="BV5" s="254" t="s">
        <v>2952</v>
      </c>
      <c r="BW5" s="39">
        <f>SUM(BX5:BY5)</f>
        <v>100</v>
      </c>
      <c r="BX5" s="193">
        <v>50</v>
      </c>
      <c r="BY5" s="193">
        <v>50</v>
      </c>
      <c r="BZ5" s="254" t="s">
        <v>4762</v>
      </c>
      <c r="CA5" s="254" t="s">
        <v>2955</v>
      </c>
      <c r="CB5" s="39">
        <f>SUM(CC5:CD5)</f>
        <v>75</v>
      </c>
      <c r="CC5" s="193">
        <v>25</v>
      </c>
      <c r="CD5" s="193">
        <v>50</v>
      </c>
      <c r="CE5" s="410" t="s">
        <v>4800</v>
      </c>
      <c r="CF5" s="254" t="s">
        <v>4030</v>
      </c>
      <c r="CG5" s="39">
        <f>SUM(CH5:CJ5)</f>
        <v>100</v>
      </c>
      <c r="CH5" s="193">
        <v>30</v>
      </c>
      <c r="CI5" s="193">
        <v>30</v>
      </c>
      <c r="CJ5" s="193">
        <v>40</v>
      </c>
      <c r="CK5" s="254" t="s">
        <v>4801</v>
      </c>
      <c r="CL5" s="254" t="s">
        <v>4033</v>
      </c>
      <c r="CM5" s="66">
        <f>SUM(CN5:CQ5)</f>
        <v>100</v>
      </c>
      <c r="CN5" s="193">
        <v>25</v>
      </c>
      <c r="CO5" s="193">
        <v>25</v>
      </c>
      <c r="CP5" s="193">
        <v>25</v>
      </c>
      <c r="CQ5" s="193">
        <v>25</v>
      </c>
      <c r="CR5" s="254" t="s">
        <v>4557</v>
      </c>
      <c r="CS5" s="254" t="s">
        <v>4038</v>
      </c>
      <c r="CT5" s="39">
        <f>SUM(CU5:CX5)</f>
        <v>87.5</v>
      </c>
      <c r="CU5" s="193">
        <v>25</v>
      </c>
      <c r="CV5" s="193">
        <v>12.5</v>
      </c>
      <c r="CW5" s="193">
        <v>25</v>
      </c>
      <c r="CX5" s="193">
        <v>25</v>
      </c>
      <c r="CY5" s="254" t="s">
        <v>4558</v>
      </c>
      <c r="CZ5" s="254" t="s">
        <v>4044</v>
      </c>
      <c r="DA5" s="39">
        <f>SUM(DB5:DF5)</f>
        <v>70</v>
      </c>
      <c r="DB5" s="193">
        <v>20</v>
      </c>
      <c r="DC5" s="193">
        <v>20</v>
      </c>
      <c r="DD5" s="193">
        <v>0</v>
      </c>
      <c r="DE5" s="193">
        <v>20</v>
      </c>
      <c r="DF5" s="193">
        <v>10</v>
      </c>
      <c r="DG5" s="254" t="s">
        <v>4802</v>
      </c>
      <c r="DH5" s="254" t="s">
        <v>4564</v>
      </c>
      <c r="DI5" s="39">
        <f>SUM(DJ5:DN5)</f>
        <v>100</v>
      </c>
      <c r="DJ5" s="193">
        <v>20</v>
      </c>
      <c r="DK5" s="193">
        <v>20</v>
      </c>
      <c r="DL5" s="193">
        <v>20</v>
      </c>
      <c r="DM5" s="193">
        <v>20</v>
      </c>
      <c r="DN5" s="193">
        <v>20</v>
      </c>
      <c r="DO5" s="254" t="s">
        <v>4776</v>
      </c>
      <c r="DP5" s="254" t="s">
        <v>2963</v>
      </c>
      <c r="DQ5" s="39">
        <f>SUM(DR5:DV5)</f>
        <v>100</v>
      </c>
      <c r="DR5" s="193">
        <v>20</v>
      </c>
      <c r="DS5" s="193">
        <v>20</v>
      </c>
      <c r="DT5" s="193">
        <v>20</v>
      </c>
      <c r="DU5" s="193">
        <v>20</v>
      </c>
      <c r="DV5" s="193">
        <v>20</v>
      </c>
      <c r="DW5" s="254" t="s">
        <v>4803</v>
      </c>
      <c r="DX5" s="254" t="s">
        <v>2965</v>
      </c>
      <c r="DY5" s="66">
        <f>SUM(DZ5:EC5)</f>
        <v>100</v>
      </c>
      <c r="DZ5" s="39">
        <v>25</v>
      </c>
      <c r="EA5" s="193">
        <v>25</v>
      </c>
      <c r="EB5" s="193">
        <v>25</v>
      </c>
      <c r="EC5" s="193">
        <v>25</v>
      </c>
      <c r="ED5" s="254" t="s">
        <v>2967</v>
      </c>
      <c r="EE5" s="254" t="s">
        <v>2968</v>
      </c>
      <c r="EF5" s="106">
        <v>1</v>
      </c>
      <c r="EG5" s="66">
        <f>EH5+EL5+EM5</f>
        <v>62.5</v>
      </c>
      <c r="EH5" s="193">
        <v>25</v>
      </c>
      <c r="EI5" s="36" t="s">
        <v>4780</v>
      </c>
      <c r="EJ5" s="49" t="s">
        <v>2972</v>
      </c>
      <c r="EK5" s="49" t="s">
        <v>4791</v>
      </c>
      <c r="EL5" s="193">
        <v>37.5</v>
      </c>
      <c r="EM5" s="193">
        <v>0</v>
      </c>
      <c r="EN5" s="249" t="s">
        <v>5037</v>
      </c>
      <c r="EO5" s="410" t="s">
        <v>4529</v>
      </c>
      <c r="EP5" s="39" t="s">
        <v>102</v>
      </c>
      <c r="EQ5" s="39" t="s">
        <v>102</v>
      </c>
      <c r="ER5" s="39" t="s">
        <v>102</v>
      </c>
      <c r="ES5" s="39" t="s">
        <v>102</v>
      </c>
      <c r="ET5" s="39" t="s">
        <v>102</v>
      </c>
      <c r="EU5" s="39" t="s">
        <v>102</v>
      </c>
      <c r="EV5" s="39" t="s">
        <v>102</v>
      </c>
      <c r="EW5" s="39" t="s">
        <v>102</v>
      </c>
      <c r="EX5" s="39" t="s">
        <v>102</v>
      </c>
      <c r="EY5" s="39" t="s">
        <v>102</v>
      </c>
      <c r="EZ5" s="39" t="s">
        <v>102</v>
      </c>
      <c r="FA5" s="39" t="s">
        <v>102</v>
      </c>
      <c r="FB5" s="39" t="s">
        <v>102</v>
      </c>
      <c r="FC5" s="39" t="s">
        <v>102</v>
      </c>
      <c r="FD5" s="39" t="s">
        <v>102</v>
      </c>
      <c r="FE5" s="39" t="s">
        <v>102</v>
      </c>
      <c r="FF5" s="39" t="s">
        <v>102</v>
      </c>
      <c r="FG5" s="39" t="s">
        <v>102</v>
      </c>
      <c r="FH5" s="39" t="s">
        <v>102</v>
      </c>
      <c r="FI5" s="39" t="s">
        <v>102</v>
      </c>
      <c r="FJ5" s="39" t="s">
        <v>102</v>
      </c>
      <c r="FK5" s="39" t="s">
        <v>102</v>
      </c>
      <c r="FL5" s="39" t="s">
        <v>102</v>
      </c>
    </row>
    <row r="6" spans="1:168" s="104" customFormat="1">
      <c r="A6" s="408" t="s">
        <v>103</v>
      </c>
      <c r="B6" s="301" t="s">
        <v>227</v>
      </c>
      <c r="C6" s="301" t="s">
        <v>1622</v>
      </c>
      <c r="D6" s="361" t="s">
        <v>3856</v>
      </c>
      <c r="E6" s="302">
        <v>805.48924</v>
      </c>
      <c r="F6" s="302">
        <v>1500.77219044512</v>
      </c>
      <c r="G6" s="355" t="s">
        <v>63</v>
      </c>
      <c r="H6" s="355" t="s">
        <v>94</v>
      </c>
      <c r="I6" s="311">
        <v>2018</v>
      </c>
      <c r="J6" s="105" t="s">
        <v>2499</v>
      </c>
      <c r="K6" s="39">
        <f>L6</f>
        <v>100</v>
      </c>
      <c r="L6" s="39">
        <v>100</v>
      </c>
      <c r="M6" s="36" t="s">
        <v>3553</v>
      </c>
      <c r="N6" s="36" t="s">
        <v>3554</v>
      </c>
      <c r="O6" s="39">
        <f>SUM(P6:T6)</f>
        <v>80</v>
      </c>
      <c r="P6" s="193">
        <v>10</v>
      </c>
      <c r="Q6" s="193">
        <v>20</v>
      </c>
      <c r="R6" s="193">
        <v>10</v>
      </c>
      <c r="S6" s="193">
        <v>20</v>
      </c>
      <c r="T6" s="193">
        <v>20</v>
      </c>
      <c r="U6" s="254" t="s">
        <v>3740</v>
      </c>
      <c r="V6" s="254" t="s">
        <v>3561</v>
      </c>
      <c r="W6" s="39">
        <f>SUM(X6:Y6)</f>
        <v>75</v>
      </c>
      <c r="X6" s="193">
        <v>50</v>
      </c>
      <c r="Y6" s="193">
        <v>25</v>
      </c>
      <c r="Z6" s="254" t="s">
        <v>3562</v>
      </c>
      <c r="AA6" s="254" t="s">
        <v>3563</v>
      </c>
      <c r="AB6" s="39">
        <f>SUM(AC6:AE6)</f>
        <v>30</v>
      </c>
      <c r="AC6" s="193">
        <v>15</v>
      </c>
      <c r="AD6" s="193">
        <v>15</v>
      </c>
      <c r="AE6" s="193">
        <v>0</v>
      </c>
      <c r="AF6" s="410" t="s">
        <v>4804</v>
      </c>
      <c r="AG6" s="254" t="s">
        <v>3567</v>
      </c>
      <c r="AH6" s="39">
        <f>SUM(AI6:AJ6)</f>
        <v>50</v>
      </c>
      <c r="AI6" s="193">
        <v>0</v>
      </c>
      <c r="AJ6" s="193">
        <v>50</v>
      </c>
      <c r="AK6" s="254" t="s">
        <v>4805</v>
      </c>
      <c r="AL6" s="254" t="s">
        <v>3942</v>
      </c>
      <c r="AM6" s="66">
        <f>SUM(AN6:AQ6)</f>
        <v>37.5</v>
      </c>
      <c r="AN6" s="193">
        <v>12.5</v>
      </c>
      <c r="AO6" s="193">
        <v>0</v>
      </c>
      <c r="AP6" s="193">
        <v>0</v>
      </c>
      <c r="AQ6" s="193">
        <v>25</v>
      </c>
      <c r="AR6" s="411" t="s">
        <v>3686</v>
      </c>
      <c r="AS6" s="254" t="s">
        <v>3570</v>
      </c>
      <c r="AT6" s="39">
        <f>SUM(AU6:AV6)</f>
        <v>75</v>
      </c>
      <c r="AU6" s="193">
        <v>50</v>
      </c>
      <c r="AV6" s="193">
        <v>25</v>
      </c>
      <c r="AW6" s="254" t="s">
        <v>3818</v>
      </c>
      <c r="AX6" s="254" t="s">
        <v>3571</v>
      </c>
      <c r="AY6" s="66">
        <f>SUM(AZ6:BC6)</f>
        <v>12.5</v>
      </c>
      <c r="AZ6" s="193">
        <v>12.5</v>
      </c>
      <c r="BA6" s="193">
        <v>0</v>
      </c>
      <c r="BB6" s="193">
        <v>0</v>
      </c>
      <c r="BC6" s="193">
        <v>0</v>
      </c>
      <c r="BD6" s="411" t="s">
        <v>4450</v>
      </c>
      <c r="BE6" s="254" t="s">
        <v>3720</v>
      </c>
      <c r="BF6" s="39">
        <f>SUM(BG6:BH6)</f>
        <v>50</v>
      </c>
      <c r="BG6" s="193">
        <v>25</v>
      </c>
      <c r="BH6" s="193">
        <v>25</v>
      </c>
      <c r="BI6" s="254" t="s">
        <v>4486</v>
      </c>
      <c r="BJ6" s="254" t="s">
        <v>3576</v>
      </c>
      <c r="BK6" s="39">
        <f>SUM(BL6:BN6)</f>
        <v>15</v>
      </c>
      <c r="BL6" s="193">
        <v>15</v>
      </c>
      <c r="BM6" s="193">
        <v>0</v>
      </c>
      <c r="BN6" s="193">
        <v>0</v>
      </c>
      <c r="BO6" s="254" t="s">
        <v>3578</v>
      </c>
      <c r="BP6" s="254" t="s">
        <v>3579</v>
      </c>
      <c r="BQ6" s="39">
        <f>SUM(BR6:BT6)</f>
        <v>15</v>
      </c>
      <c r="BR6" s="193">
        <v>0</v>
      </c>
      <c r="BS6" s="193">
        <v>15</v>
      </c>
      <c r="BT6" s="193">
        <v>0</v>
      </c>
      <c r="BU6" s="254" t="s">
        <v>3581</v>
      </c>
      <c r="BV6" s="254" t="s">
        <v>3582</v>
      </c>
      <c r="BW6" s="39">
        <f>SUM(BX6:BY6)</f>
        <v>75</v>
      </c>
      <c r="BX6" s="193">
        <v>50</v>
      </c>
      <c r="BY6" s="193">
        <v>25</v>
      </c>
      <c r="BZ6" s="254" t="s">
        <v>4806</v>
      </c>
      <c r="CA6" s="254" t="s">
        <v>3586</v>
      </c>
      <c r="CB6" s="39">
        <f>SUM(CC6:CD6)</f>
        <v>75</v>
      </c>
      <c r="CC6" s="193">
        <v>25</v>
      </c>
      <c r="CD6" s="193">
        <v>50</v>
      </c>
      <c r="CE6" s="410" t="s">
        <v>4807</v>
      </c>
      <c r="CF6" s="254" t="s">
        <v>3587</v>
      </c>
      <c r="CG6" s="39">
        <f>SUM(CH6:CJ6)</f>
        <v>30</v>
      </c>
      <c r="CH6" s="193">
        <v>15</v>
      </c>
      <c r="CI6" s="193">
        <v>15</v>
      </c>
      <c r="CJ6" s="193">
        <v>0</v>
      </c>
      <c r="CK6" s="254" t="s">
        <v>4808</v>
      </c>
      <c r="CL6" s="254" t="s">
        <v>3588</v>
      </c>
      <c r="CM6" s="66">
        <f>SUM(CN6:CQ6)</f>
        <v>37.5</v>
      </c>
      <c r="CN6" s="193">
        <v>25</v>
      </c>
      <c r="CO6" s="193">
        <v>12.5</v>
      </c>
      <c r="CP6" s="193">
        <v>0</v>
      </c>
      <c r="CQ6" s="193">
        <v>0</v>
      </c>
      <c r="CR6" s="254" t="s">
        <v>4809</v>
      </c>
      <c r="CS6" s="254" t="s">
        <v>3977</v>
      </c>
      <c r="CT6" s="39">
        <f>SUM(CU6:CX6)</f>
        <v>0</v>
      </c>
      <c r="CU6" s="193">
        <v>0</v>
      </c>
      <c r="CV6" s="193">
        <v>0</v>
      </c>
      <c r="CW6" s="193">
        <v>0</v>
      </c>
      <c r="CX6" s="193">
        <v>0</v>
      </c>
      <c r="CY6" s="412" t="s">
        <v>3589</v>
      </c>
      <c r="CZ6" s="254" t="s">
        <v>3590</v>
      </c>
      <c r="DA6" s="39">
        <f>SUM(DB6:DF6)</f>
        <v>10</v>
      </c>
      <c r="DB6" s="193">
        <v>10</v>
      </c>
      <c r="DC6" s="193">
        <v>0</v>
      </c>
      <c r="DD6" s="193">
        <v>0</v>
      </c>
      <c r="DE6" s="193">
        <v>0</v>
      </c>
      <c r="DF6" s="193">
        <v>0</v>
      </c>
      <c r="DG6" s="254" t="s">
        <v>4810</v>
      </c>
      <c r="DH6" s="254" t="s">
        <v>3591</v>
      </c>
      <c r="DI6" s="39">
        <f>SUM(DJ6:DN6)</f>
        <v>70</v>
      </c>
      <c r="DJ6" s="193">
        <v>20</v>
      </c>
      <c r="DK6" s="193">
        <v>20</v>
      </c>
      <c r="DL6" s="193">
        <v>10</v>
      </c>
      <c r="DM6" s="193">
        <v>20</v>
      </c>
      <c r="DN6" s="193">
        <v>0</v>
      </c>
      <c r="DO6" s="254" t="s">
        <v>3594</v>
      </c>
      <c r="DP6" s="254" t="s">
        <v>3595</v>
      </c>
      <c r="DQ6" s="39">
        <f>SUM(DR6:DV6)</f>
        <v>30</v>
      </c>
      <c r="DR6" s="193">
        <v>0</v>
      </c>
      <c r="DS6" s="193">
        <v>0</v>
      </c>
      <c r="DT6" s="193">
        <v>0</v>
      </c>
      <c r="DU6" s="193">
        <v>10</v>
      </c>
      <c r="DV6" s="193">
        <v>20</v>
      </c>
      <c r="DW6" s="254" t="s">
        <v>3792</v>
      </c>
      <c r="DX6" s="254" t="s">
        <v>3596</v>
      </c>
      <c r="DY6" s="66">
        <f>SUM(DZ6:EC6)</f>
        <v>87.5</v>
      </c>
      <c r="DZ6" s="39">
        <v>25</v>
      </c>
      <c r="EA6" s="193">
        <v>25</v>
      </c>
      <c r="EB6" s="193">
        <v>25</v>
      </c>
      <c r="EC6" s="193">
        <v>12.5</v>
      </c>
      <c r="ED6" s="254" t="s">
        <v>3598</v>
      </c>
      <c r="EE6" s="254" t="s">
        <v>3599</v>
      </c>
      <c r="EF6" s="106">
        <v>1</v>
      </c>
      <c r="EG6" s="66">
        <f>EH6+EL6+EM6</f>
        <v>0</v>
      </c>
      <c r="EH6" s="193">
        <v>0</v>
      </c>
      <c r="EI6" s="36" t="s">
        <v>2766</v>
      </c>
      <c r="EJ6" s="49" t="s">
        <v>102</v>
      </c>
      <c r="EK6" s="49" t="s">
        <v>4791</v>
      </c>
      <c r="EL6" s="193">
        <v>0</v>
      </c>
      <c r="EM6" s="193">
        <v>0</v>
      </c>
      <c r="EN6" s="49" t="s">
        <v>5058</v>
      </c>
      <c r="EO6" s="410" t="s">
        <v>4616</v>
      </c>
      <c r="EP6" s="39" t="s">
        <v>102</v>
      </c>
      <c r="EQ6" s="39" t="s">
        <v>102</v>
      </c>
      <c r="ER6" s="39" t="s">
        <v>102</v>
      </c>
      <c r="ES6" s="39" t="s">
        <v>102</v>
      </c>
      <c r="ET6" s="39" t="s">
        <v>102</v>
      </c>
      <c r="EU6" s="39" t="s">
        <v>102</v>
      </c>
      <c r="EV6" s="39" t="s">
        <v>102</v>
      </c>
      <c r="EW6" s="39" t="s">
        <v>102</v>
      </c>
      <c r="EX6" s="39" t="s">
        <v>102</v>
      </c>
      <c r="EY6" s="39" t="s">
        <v>102</v>
      </c>
      <c r="EZ6" s="39" t="s">
        <v>102</v>
      </c>
      <c r="FA6" s="39" t="s">
        <v>102</v>
      </c>
      <c r="FB6" s="39" t="s">
        <v>102</v>
      </c>
      <c r="FC6" s="39" t="s">
        <v>102</v>
      </c>
      <c r="FD6" s="39" t="s">
        <v>102</v>
      </c>
      <c r="FE6" s="39" t="s">
        <v>102</v>
      </c>
      <c r="FF6" s="39" t="s">
        <v>102</v>
      </c>
      <c r="FG6" s="39" t="s">
        <v>102</v>
      </c>
      <c r="FH6" s="39" t="s">
        <v>102</v>
      </c>
      <c r="FI6" s="39" t="s">
        <v>102</v>
      </c>
      <c r="FJ6" s="39" t="s">
        <v>102</v>
      </c>
      <c r="FK6" s="39" t="s">
        <v>102</v>
      </c>
      <c r="FL6" s="39" t="s">
        <v>102</v>
      </c>
    </row>
    <row r="7" spans="1:168" s="104" customFormat="1">
      <c r="A7" s="408" t="s">
        <v>2513</v>
      </c>
      <c r="B7" s="347" t="s">
        <v>2515</v>
      </c>
      <c r="C7" s="347" t="s">
        <v>2514</v>
      </c>
      <c r="D7" s="361" t="s">
        <v>3856</v>
      </c>
      <c r="E7" s="302">
        <v>3.5992199999999999</v>
      </c>
      <c r="F7" s="302">
        <v>1.5987341441399998</v>
      </c>
      <c r="G7" s="355" t="s">
        <v>63</v>
      </c>
      <c r="H7" s="355" t="s">
        <v>94</v>
      </c>
      <c r="I7" s="311">
        <v>2020</v>
      </c>
      <c r="J7" s="36" t="s">
        <v>2509</v>
      </c>
      <c r="K7" s="39" t="s">
        <v>23</v>
      </c>
      <c r="L7" s="39" t="s">
        <v>23</v>
      </c>
      <c r="M7" s="39" t="s">
        <v>23</v>
      </c>
      <c r="N7" s="39" t="s">
        <v>23</v>
      </c>
      <c r="O7" s="39" t="s">
        <v>4700</v>
      </c>
      <c r="P7" s="39" t="s">
        <v>4700</v>
      </c>
      <c r="Q7" s="39" t="s">
        <v>23</v>
      </c>
      <c r="R7" s="39" t="s">
        <v>23</v>
      </c>
      <c r="S7" s="39" t="s">
        <v>23</v>
      </c>
      <c r="T7" s="39" t="s">
        <v>23</v>
      </c>
      <c r="U7" s="254" t="s">
        <v>4936</v>
      </c>
      <c r="V7" s="254" t="s">
        <v>3629</v>
      </c>
      <c r="W7" s="39" t="s">
        <v>4701</v>
      </c>
      <c r="X7" s="193" t="s">
        <v>4701</v>
      </c>
      <c r="Y7" s="193" t="s">
        <v>4701</v>
      </c>
      <c r="Z7" s="254" t="s">
        <v>4142</v>
      </c>
      <c r="AA7" s="254" t="s">
        <v>4143</v>
      </c>
      <c r="AB7" s="39" t="s">
        <v>23</v>
      </c>
      <c r="AC7" s="39" t="s">
        <v>23</v>
      </c>
      <c r="AD7" s="39" t="s">
        <v>23</v>
      </c>
      <c r="AE7" s="39" t="s">
        <v>23</v>
      </c>
      <c r="AF7" s="39" t="s">
        <v>23</v>
      </c>
      <c r="AG7" s="39" t="s">
        <v>23</v>
      </c>
      <c r="AH7" s="39" t="s">
        <v>4699</v>
      </c>
      <c r="AI7" s="39" t="s">
        <v>4699</v>
      </c>
      <c r="AJ7" s="39" t="s">
        <v>4699</v>
      </c>
      <c r="AK7" s="254" t="s">
        <v>4425</v>
      </c>
      <c r="AL7" s="254" t="s">
        <v>4158</v>
      </c>
      <c r="AM7" s="66" t="s">
        <v>4699</v>
      </c>
      <c r="AN7" s="193" t="s">
        <v>4699</v>
      </c>
      <c r="AO7" s="193" t="s">
        <v>23</v>
      </c>
      <c r="AP7" s="193" t="s">
        <v>23</v>
      </c>
      <c r="AQ7" s="193" t="s">
        <v>4699</v>
      </c>
      <c r="AR7" s="254" t="s">
        <v>4163</v>
      </c>
      <c r="AS7" s="254" t="s">
        <v>4164</v>
      </c>
      <c r="AT7" s="39" t="s">
        <v>4701</v>
      </c>
      <c r="AU7" s="193" t="s">
        <v>4701</v>
      </c>
      <c r="AV7" s="193" t="s">
        <v>4699</v>
      </c>
      <c r="AW7" s="254" t="s">
        <v>4576</v>
      </c>
      <c r="AX7" s="414" t="s">
        <v>4168</v>
      </c>
      <c r="AY7" s="66" t="s">
        <v>4699</v>
      </c>
      <c r="AZ7" s="39" t="s">
        <v>23</v>
      </c>
      <c r="BA7" s="193" t="s">
        <v>4699</v>
      </c>
      <c r="BB7" s="39" t="s">
        <v>4699</v>
      </c>
      <c r="BC7" s="39" t="s">
        <v>23</v>
      </c>
      <c r="BD7" s="36" t="s">
        <v>3647</v>
      </c>
      <c r="BE7" s="254" t="s">
        <v>3648</v>
      </c>
      <c r="BF7" s="39" t="s">
        <v>23</v>
      </c>
      <c r="BG7" s="39" t="s">
        <v>23</v>
      </c>
      <c r="BH7" s="39" t="s">
        <v>23</v>
      </c>
      <c r="BI7" s="39" t="s">
        <v>23</v>
      </c>
      <c r="BJ7" s="39" t="s">
        <v>23</v>
      </c>
      <c r="BK7" s="39" t="s">
        <v>4701</v>
      </c>
      <c r="BL7" s="193" t="s">
        <v>4701</v>
      </c>
      <c r="BM7" s="193" t="s">
        <v>23</v>
      </c>
      <c r="BN7" s="193" t="s">
        <v>23</v>
      </c>
      <c r="BO7" s="254" t="s">
        <v>3651</v>
      </c>
      <c r="BP7" s="254" t="s">
        <v>3652</v>
      </c>
      <c r="BQ7" s="39" t="s">
        <v>23</v>
      </c>
      <c r="BR7" s="39" t="s">
        <v>23</v>
      </c>
      <c r="BS7" s="39" t="s">
        <v>23</v>
      </c>
      <c r="BT7" s="39" t="s">
        <v>23</v>
      </c>
      <c r="BU7" s="39" t="s">
        <v>23</v>
      </c>
      <c r="BV7" s="39" t="s">
        <v>23</v>
      </c>
      <c r="BW7" s="39" t="s">
        <v>4699</v>
      </c>
      <c r="BX7" s="39" t="s">
        <v>4699</v>
      </c>
      <c r="BY7" s="39" t="s">
        <v>4699</v>
      </c>
      <c r="BZ7" s="36" t="s">
        <v>3903</v>
      </c>
      <c r="CA7" s="36" t="s">
        <v>3904</v>
      </c>
      <c r="CB7" s="39" t="s">
        <v>23</v>
      </c>
      <c r="CC7" s="39" t="s">
        <v>23</v>
      </c>
      <c r="CD7" s="39" t="s">
        <v>23</v>
      </c>
      <c r="CE7" s="39" t="s">
        <v>23</v>
      </c>
      <c r="CF7" s="39" t="s">
        <v>23</v>
      </c>
      <c r="CG7" s="39" t="s">
        <v>23</v>
      </c>
      <c r="CH7" s="39" t="s">
        <v>23</v>
      </c>
      <c r="CI7" s="39" t="s">
        <v>23</v>
      </c>
      <c r="CJ7" s="39" t="s">
        <v>23</v>
      </c>
      <c r="CK7" s="39" t="s">
        <v>23</v>
      </c>
      <c r="CL7" s="39" t="s">
        <v>23</v>
      </c>
      <c r="CM7" s="39" t="s">
        <v>23</v>
      </c>
      <c r="CN7" s="39" t="s">
        <v>23</v>
      </c>
      <c r="CO7" s="39" t="s">
        <v>23</v>
      </c>
      <c r="CP7" s="39" t="s">
        <v>23</v>
      </c>
      <c r="CQ7" s="39" t="s">
        <v>23</v>
      </c>
      <c r="CR7" s="39" t="s">
        <v>23</v>
      </c>
      <c r="CS7" s="39" t="s">
        <v>23</v>
      </c>
      <c r="CT7" s="39" t="s">
        <v>4701</v>
      </c>
      <c r="CU7" s="39" t="s">
        <v>4699</v>
      </c>
      <c r="CV7" s="39" t="s">
        <v>23</v>
      </c>
      <c r="CW7" s="39" t="s">
        <v>23</v>
      </c>
      <c r="CX7" s="39" t="s">
        <v>4701</v>
      </c>
      <c r="CY7" s="36" t="s">
        <v>3662</v>
      </c>
      <c r="CZ7" s="36" t="s">
        <v>3648</v>
      </c>
      <c r="DA7" s="39" t="s">
        <v>4699</v>
      </c>
      <c r="DB7" s="193" t="s">
        <v>4699</v>
      </c>
      <c r="DC7" s="193" t="s">
        <v>23</v>
      </c>
      <c r="DD7" s="193" t="s">
        <v>23</v>
      </c>
      <c r="DE7" s="193" t="s">
        <v>4699</v>
      </c>
      <c r="DF7" s="193" t="s">
        <v>23</v>
      </c>
      <c r="DG7" s="254" t="s">
        <v>3666</v>
      </c>
      <c r="DH7" s="254" t="s">
        <v>3667</v>
      </c>
      <c r="DI7" s="39" t="s">
        <v>23</v>
      </c>
      <c r="DJ7" s="39" t="s">
        <v>23</v>
      </c>
      <c r="DK7" s="39" t="s">
        <v>23</v>
      </c>
      <c r="DL7" s="39" t="s">
        <v>23</v>
      </c>
      <c r="DM7" s="39" t="s">
        <v>23</v>
      </c>
      <c r="DN7" s="39" t="s">
        <v>23</v>
      </c>
      <c r="DO7" s="39" t="s">
        <v>23</v>
      </c>
      <c r="DP7" s="39" t="s">
        <v>23</v>
      </c>
      <c r="DQ7" s="39" t="s">
        <v>23</v>
      </c>
      <c r="DR7" s="39" t="s">
        <v>23</v>
      </c>
      <c r="DS7" s="39" t="s">
        <v>23</v>
      </c>
      <c r="DT7" s="39" t="s">
        <v>23</v>
      </c>
      <c r="DU7" s="39" t="s">
        <v>23</v>
      </c>
      <c r="DV7" s="39" t="s">
        <v>23</v>
      </c>
      <c r="DW7" s="39" t="s">
        <v>23</v>
      </c>
      <c r="DX7" s="39" t="s">
        <v>23</v>
      </c>
      <c r="DY7" s="66" t="s">
        <v>23</v>
      </c>
      <c r="DZ7" s="66" t="s">
        <v>23</v>
      </c>
      <c r="EA7" s="66" t="s">
        <v>23</v>
      </c>
      <c r="EB7" s="66" t="s">
        <v>23</v>
      </c>
      <c r="EC7" s="66" t="s">
        <v>23</v>
      </c>
      <c r="ED7" s="66" t="s">
        <v>23</v>
      </c>
      <c r="EE7" s="66" t="s">
        <v>23</v>
      </c>
      <c r="EF7" s="39">
        <v>1</v>
      </c>
      <c r="EG7" s="66" t="s">
        <v>4699</v>
      </c>
      <c r="EH7" s="39" t="s">
        <v>4699</v>
      </c>
      <c r="EI7" s="36" t="s">
        <v>4937</v>
      </c>
      <c r="EJ7" s="49" t="s">
        <v>3674</v>
      </c>
      <c r="EK7" s="49" t="s">
        <v>4791</v>
      </c>
      <c r="EL7" s="193" t="s">
        <v>4699</v>
      </c>
      <c r="EM7" s="193" t="s">
        <v>4699</v>
      </c>
      <c r="EN7" s="49" t="s">
        <v>5054</v>
      </c>
      <c r="EO7" s="410" t="s">
        <v>3905</v>
      </c>
      <c r="EP7" s="39" t="s">
        <v>102</v>
      </c>
      <c r="EQ7" s="39" t="s">
        <v>102</v>
      </c>
      <c r="ER7" s="39" t="s">
        <v>102</v>
      </c>
      <c r="ES7" s="39" t="s">
        <v>102</v>
      </c>
      <c r="ET7" s="39" t="s">
        <v>102</v>
      </c>
      <c r="EU7" s="39" t="s">
        <v>102</v>
      </c>
      <c r="EV7" s="39" t="s">
        <v>102</v>
      </c>
      <c r="EW7" s="39" t="s">
        <v>102</v>
      </c>
      <c r="EX7" s="39" t="s">
        <v>102</v>
      </c>
      <c r="EY7" s="39" t="s">
        <v>102</v>
      </c>
      <c r="EZ7" s="39" t="s">
        <v>102</v>
      </c>
      <c r="FA7" s="39" t="s">
        <v>102</v>
      </c>
      <c r="FB7" s="39" t="s">
        <v>102</v>
      </c>
      <c r="FC7" s="39" t="s">
        <v>102</v>
      </c>
      <c r="FD7" s="39" t="s">
        <v>102</v>
      </c>
      <c r="FE7" s="39" t="s">
        <v>102</v>
      </c>
      <c r="FF7" s="39" t="s">
        <v>102</v>
      </c>
      <c r="FG7" s="39" t="s">
        <v>102</v>
      </c>
      <c r="FH7" s="39" t="s">
        <v>102</v>
      </c>
      <c r="FI7" s="39" t="s">
        <v>102</v>
      </c>
      <c r="FJ7" s="39" t="s">
        <v>102</v>
      </c>
      <c r="FK7" s="39" t="s">
        <v>102</v>
      </c>
      <c r="FL7" s="39" t="s">
        <v>102</v>
      </c>
    </row>
    <row r="8" spans="1:168" s="104" customFormat="1">
      <c r="A8" s="408" t="s">
        <v>4988</v>
      </c>
      <c r="B8" s="347" t="s">
        <v>2518</v>
      </c>
      <c r="C8" s="347" t="s">
        <v>2517</v>
      </c>
      <c r="D8" s="312" t="s">
        <v>2706</v>
      </c>
      <c r="E8" s="302">
        <v>15.73362</v>
      </c>
      <c r="F8" s="302">
        <v>24.325461000000004</v>
      </c>
      <c r="G8" s="355" t="s">
        <v>64</v>
      </c>
      <c r="H8" s="355" t="s">
        <v>92</v>
      </c>
      <c r="I8" s="311">
        <v>2018</v>
      </c>
      <c r="J8" s="105" t="s">
        <v>2499</v>
      </c>
      <c r="K8" s="39">
        <f>L8</f>
        <v>50</v>
      </c>
      <c r="L8" s="39">
        <v>50</v>
      </c>
      <c r="M8" s="36" t="s">
        <v>3725</v>
      </c>
      <c r="N8" s="36" t="s">
        <v>3726</v>
      </c>
      <c r="O8" s="39">
        <f>SUM(P8:T8)</f>
        <v>30</v>
      </c>
      <c r="P8" s="193">
        <v>10</v>
      </c>
      <c r="Q8" s="193">
        <v>20</v>
      </c>
      <c r="R8" s="193">
        <v>0</v>
      </c>
      <c r="S8" s="193">
        <v>0</v>
      </c>
      <c r="T8" s="193">
        <v>0</v>
      </c>
      <c r="U8" s="254" t="s">
        <v>4811</v>
      </c>
      <c r="V8" s="254" t="s">
        <v>3356</v>
      </c>
      <c r="W8" s="39">
        <f>SUM(X8:Y8)</f>
        <v>0</v>
      </c>
      <c r="X8" s="193">
        <v>0</v>
      </c>
      <c r="Y8" s="193">
        <v>0</v>
      </c>
      <c r="Z8" s="254" t="s">
        <v>3360</v>
      </c>
      <c r="AA8" s="254" t="s">
        <v>3361</v>
      </c>
      <c r="AB8" s="39">
        <f>SUM(AC8:AE8)</f>
        <v>0</v>
      </c>
      <c r="AC8" s="193">
        <v>0</v>
      </c>
      <c r="AD8" s="193">
        <v>0</v>
      </c>
      <c r="AE8" s="193">
        <v>0</v>
      </c>
      <c r="AF8" s="254" t="s">
        <v>3365</v>
      </c>
      <c r="AG8" s="254" t="s">
        <v>3366</v>
      </c>
      <c r="AH8" s="39">
        <f>SUM(AI8:AJ8)</f>
        <v>0</v>
      </c>
      <c r="AI8" s="193">
        <v>0</v>
      </c>
      <c r="AJ8" s="193">
        <v>0</v>
      </c>
      <c r="AK8" s="407" t="s">
        <v>3373</v>
      </c>
      <c r="AL8" s="254" t="s">
        <v>3374</v>
      </c>
      <c r="AM8" s="66">
        <f>SUM(AN8:AQ8)</f>
        <v>0</v>
      </c>
      <c r="AN8" s="193">
        <v>0</v>
      </c>
      <c r="AO8" s="193">
        <v>0</v>
      </c>
      <c r="AP8" s="193">
        <v>0</v>
      </c>
      <c r="AQ8" s="193">
        <v>0</v>
      </c>
      <c r="AR8" s="411" t="s">
        <v>3693</v>
      </c>
      <c r="AS8" s="254" t="s">
        <v>3379</v>
      </c>
      <c r="AT8" s="39">
        <f>SUM(AU8:AV8)</f>
        <v>0</v>
      </c>
      <c r="AU8" s="193">
        <v>0</v>
      </c>
      <c r="AV8" s="193">
        <v>0</v>
      </c>
      <c r="AW8" s="254" t="s">
        <v>3382</v>
      </c>
      <c r="AX8" s="254" t="s">
        <v>23</v>
      </c>
      <c r="AY8" s="66">
        <f>SUM(AZ8:BC8)</f>
        <v>0</v>
      </c>
      <c r="AZ8" s="193">
        <v>0</v>
      </c>
      <c r="BA8" s="193">
        <v>0</v>
      </c>
      <c r="BB8" s="193">
        <v>0</v>
      </c>
      <c r="BC8" s="193">
        <v>0</v>
      </c>
      <c r="BD8" s="254" t="s">
        <v>3389</v>
      </c>
      <c r="BE8" s="254" t="s">
        <v>23</v>
      </c>
      <c r="BF8" s="39">
        <f>SUM(BG8:BH8)</f>
        <v>0</v>
      </c>
      <c r="BG8" s="193">
        <v>0</v>
      </c>
      <c r="BH8" s="193">
        <v>0</v>
      </c>
      <c r="BI8" s="254" t="s">
        <v>3394</v>
      </c>
      <c r="BJ8" s="254" t="s">
        <v>3395</v>
      </c>
      <c r="BK8" s="39">
        <f>SUM(BL8:BN8)</f>
        <v>0</v>
      </c>
      <c r="BL8" s="193">
        <v>0</v>
      </c>
      <c r="BM8" s="193">
        <v>0</v>
      </c>
      <c r="BN8" s="193">
        <v>0</v>
      </c>
      <c r="BO8" s="254" t="s">
        <v>688</v>
      </c>
      <c r="BP8" s="254" t="s">
        <v>23</v>
      </c>
      <c r="BQ8" s="39">
        <f>SUM(BR8:BT8)</f>
        <v>0</v>
      </c>
      <c r="BR8" s="193">
        <v>0</v>
      </c>
      <c r="BS8" s="193">
        <v>0</v>
      </c>
      <c r="BT8" s="193">
        <v>0</v>
      </c>
      <c r="BU8" s="254" t="s">
        <v>995</v>
      </c>
      <c r="BV8" s="254" t="s">
        <v>23</v>
      </c>
      <c r="BW8" s="39">
        <f>SUM(BX8:BY8)</f>
        <v>0</v>
      </c>
      <c r="BX8" s="193">
        <v>0</v>
      </c>
      <c r="BY8" s="193">
        <v>0</v>
      </c>
      <c r="BZ8" s="254" t="s">
        <v>701</v>
      </c>
      <c r="CA8" s="254" t="s">
        <v>23</v>
      </c>
      <c r="CB8" s="39">
        <f>SUM(CC8:CD8)</f>
        <v>0</v>
      </c>
      <c r="CC8" s="193">
        <v>0</v>
      </c>
      <c r="CD8" s="193">
        <v>0</v>
      </c>
      <c r="CE8" s="410" t="s">
        <v>972</v>
      </c>
      <c r="CF8" s="254" t="s">
        <v>23</v>
      </c>
      <c r="CG8" s="39">
        <f>SUM(CH8:CJ8)</f>
        <v>0</v>
      </c>
      <c r="CH8" s="193">
        <v>0</v>
      </c>
      <c r="CI8" s="193">
        <v>0</v>
      </c>
      <c r="CJ8" s="193">
        <v>0</v>
      </c>
      <c r="CK8" s="254" t="s">
        <v>688</v>
      </c>
      <c r="CL8" s="254" t="s">
        <v>23</v>
      </c>
      <c r="CM8" s="66">
        <f>SUM(CN8:CQ8)</f>
        <v>0</v>
      </c>
      <c r="CN8" s="193">
        <v>0</v>
      </c>
      <c r="CO8" s="193">
        <v>0</v>
      </c>
      <c r="CP8" s="193">
        <v>0</v>
      </c>
      <c r="CQ8" s="193">
        <v>0</v>
      </c>
      <c r="CR8" s="254" t="s">
        <v>712</v>
      </c>
      <c r="CS8" s="254" t="s">
        <v>23</v>
      </c>
      <c r="CT8" s="39">
        <f>SUM(CU8:CX8)</f>
        <v>0</v>
      </c>
      <c r="CU8" s="193">
        <v>0</v>
      </c>
      <c r="CV8" s="193">
        <v>0</v>
      </c>
      <c r="CW8" s="193">
        <v>0</v>
      </c>
      <c r="CX8" s="193">
        <v>0</v>
      </c>
      <c r="CY8" s="254" t="s">
        <v>678</v>
      </c>
      <c r="CZ8" s="254" t="s">
        <v>23</v>
      </c>
      <c r="DA8" s="39">
        <f>SUM(DB8:DF8)</f>
        <v>0</v>
      </c>
      <c r="DB8" s="193">
        <v>0</v>
      </c>
      <c r="DC8" s="193">
        <v>0</v>
      </c>
      <c r="DD8" s="193">
        <v>0</v>
      </c>
      <c r="DE8" s="193">
        <v>0</v>
      </c>
      <c r="DF8" s="193">
        <v>0</v>
      </c>
      <c r="DG8" s="254" t="s">
        <v>3425</v>
      </c>
      <c r="DH8" s="254" t="s">
        <v>3426</v>
      </c>
      <c r="DI8" s="39">
        <f>SUM(DJ8:DN8)</f>
        <v>10</v>
      </c>
      <c r="DJ8" s="193">
        <v>0</v>
      </c>
      <c r="DK8" s="193">
        <v>0</v>
      </c>
      <c r="DL8" s="193">
        <v>0</v>
      </c>
      <c r="DM8" s="193">
        <v>10</v>
      </c>
      <c r="DN8" s="193">
        <v>0</v>
      </c>
      <c r="DO8" s="254" t="s">
        <v>3432</v>
      </c>
      <c r="DP8" s="254" t="s">
        <v>3433</v>
      </c>
      <c r="DQ8" s="39">
        <f>SUM(DR8:DV8)</f>
        <v>0</v>
      </c>
      <c r="DR8" s="193">
        <v>0</v>
      </c>
      <c r="DS8" s="193">
        <v>0</v>
      </c>
      <c r="DT8" s="193">
        <v>0</v>
      </c>
      <c r="DU8" s="193">
        <v>0</v>
      </c>
      <c r="DV8" s="193">
        <v>0</v>
      </c>
      <c r="DW8" s="254" t="s">
        <v>3443</v>
      </c>
      <c r="DX8" s="254" t="s">
        <v>3444</v>
      </c>
      <c r="DY8" s="66">
        <f>SUM(DZ8:EC8)</f>
        <v>25</v>
      </c>
      <c r="DZ8" s="39">
        <v>0</v>
      </c>
      <c r="EA8" s="193">
        <v>0</v>
      </c>
      <c r="EB8" s="193">
        <v>25</v>
      </c>
      <c r="EC8" s="193">
        <v>0</v>
      </c>
      <c r="ED8" s="254" t="s">
        <v>3452</v>
      </c>
      <c r="EE8" s="254" t="s">
        <v>3453</v>
      </c>
      <c r="EF8" s="39">
        <v>1</v>
      </c>
      <c r="EG8" s="66">
        <f>EH8+EL8+EM8</f>
        <v>0</v>
      </c>
      <c r="EH8" s="193">
        <v>0</v>
      </c>
      <c r="EI8" s="36" t="s">
        <v>1277</v>
      </c>
      <c r="EJ8" s="49" t="s">
        <v>23</v>
      </c>
      <c r="EK8" s="49" t="s">
        <v>4791</v>
      </c>
      <c r="EL8" s="193">
        <v>0</v>
      </c>
      <c r="EM8" s="193">
        <v>0</v>
      </c>
      <c r="EN8" s="49" t="s">
        <v>4607</v>
      </c>
      <c r="EO8" s="410" t="s">
        <v>23</v>
      </c>
      <c r="EP8" s="39" t="s">
        <v>102</v>
      </c>
      <c r="EQ8" s="39" t="s">
        <v>102</v>
      </c>
      <c r="ER8" s="39" t="s">
        <v>102</v>
      </c>
      <c r="ES8" s="39" t="s">
        <v>102</v>
      </c>
      <c r="ET8" s="39" t="s">
        <v>102</v>
      </c>
      <c r="EU8" s="39" t="s">
        <v>102</v>
      </c>
      <c r="EV8" s="39" t="s">
        <v>102</v>
      </c>
      <c r="EW8" s="39" t="s">
        <v>102</v>
      </c>
      <c r="EX8" s="39" t="s">
        <v>102</v>
      </c>
      <c r="EY8" s="39" t="s">
        <v>102</v>
      </c>
      <c r="EZ8" s="39" t="s">
        <v>102</v>
      </c>
      <c r="FA8" s="39" t="s">
        <v>102</v>
      </c>
      <c r="FB8" s="39" t="s">
        <v>102</v>
      </c>
      <c r="FC8" s="39" t="s">
        <v>102</v>
      </c>
      <c r="FD8" s="39" t="s">
        <v>102</v>
      </c>
      <c r="FE8" s="39" t="s">
        <v>102</v>
      </c>
      <c r="FF8" s="39" t="s">
        <v>102</v>
      </c>
      <c r="FG8" s="39" t="s">
        <v>102</v>
      </c>
      <c r="FH8" s="39" t="s">
        <v>102</v>
      </c>
      <c r="FI8" s="39" t="s">
        <v>102</v>
      </c>
      <c r="FJ8" s="39" t="s">
        <v>102</v>
      </c>
      <c r="FK8" s="39" t="s">
        <v>102</v>
      </c>
      <c r="FL8" s="39" t="s">
        <v>102</v>
      </c>
    </row>
    <row r="9" spans="1:168" s="104" customFormat="1">
      <c r="A9" s="408" t="s">
        <v>2519</v>
      </c>
      <c r="B9" s="347" t="s">
        <v>2521</v>
      </c>
      <c r="C9" s="347" t="s">
        <v>2520</v>
      </c>
      <c r="D9" s="312" t="s">
        <v>2706</v>
      </c>
      <c r="E9" s="302">
        <v>2.5109599999999999</v>
      </c>
      <c r="F9" s="302">
        <v>2.18730883968</v>
      </c>
      <c r="G9" s="355" t="s">
        <v>65</v>
      </c>
      <c r="H9" s="355" t="s">
        <v>92</v>
      </c>
      <c r="I9" s="311">
        <v>2018</v>
      </c>
      <c r="J9" s="105" t="s">
        <v>2704</v>
      </c>
      <c r="K9" s="39">
        <f>L9</f>
        <v>100</v>
      </c>
      <c r="L9" s="39">
        <v>100</v>
      </c>
      <c r="M9" s="254" t="s">
        <v>3727</v>
      </c>
      <c r="N9" s="254" t="s">
        <v>3353</v>
      </c>
      <c r="O9" s="39">
        <f>SUM(P9:T9)</f>
        <v>80</v>
      </c>
      <c r="P9" s="193">
        <v>20</v>
      </c>
      <c r="Q9" s="193">
        <v>20</v>
      </c>
      <c r="R9" s="193">
        <v>10</v>
      </c>
      <c r="S9" s="193">
        <v>20</v>
      </c>
      <c r="T9" s="193">
        <v>10</v>
      </c>
      <c r="U9" s="254" t="s">
        <v>4463</v>
      </c>
      <c r="V9" s="254" t="s">
        <v>3741</v>
      </c>
      <c r="W9" s="39">
        <f>SUM(X9:Y9)</f>
        <v>50</v>
      </c>
      <c r="X9" s="193">
        <v>50</v>
      </c>
      <c r="Y9" s="193">
        <v>0</v>
      </c>
      <c r="Z9" s="254" t="s">
        <v>4788</v>
      </c>
      <c r="AA9" s="254" t="s">
        <v>4144</v>
      </c>
      <c r="AB9" s="39">
        <f>SUM(AC9:AE9)</f>
        <v>75</v>
      </c>
      <c r="AC9" s="193">
        <v>30</v>
      </c>
      <c r="AD9" s="193">
        <v>15</v>
      </c>
      <c r="AE9" s="193">
        <v>30</v>
      </c>
      <c r="AF9" s="254" t="s">
        <v>3759</v>
      </c>
      <c r="AG9" s="254" t="s">
        <v>3367</v>
      </c>
      <c r="AH9" s="39">
        <f>SUM(AI9:AJ9)</f>
        <v>50</v>
      </c>
      <c r="AI9" s="193">
        <v>25</v>
      </c>
      <c r="AJ9" s="193">
        <v>25</v>
      </c>
      <c r="AK9" s="254" t="s">
        <v>4789</v>
      </c>
      <c r="AL9" s="254" t="s">
        <v>4159</v>
      </c>
      <c r="AM9" s="66">
        <f>SUM(AN9:AQ9)</f>
        <v>75</v>
      </c>
      <c r="AN9" s="193">
        <v>25</v>
      </c>
      <c r="AO9" s="193">
        <v>12.5</v>
      </c>
      <c r="AP9" s="193">
        <v>12.5</v>
      </c>
      <c r="AQ9" s="193">
        <v>25</v>
      </c>
      <c r="AR9" s="254" t="s">
        <v>4730</v>
      </c>
      <c r="AS9" s="254" t="s">
        <v>4165</v>
      </c>
      <c r="AT9" s="39">
        <f>SUM(AU9:AV9)</f>
        <v>50</v>
      </c>
      <c r="AU9" s="193">
        <v>25</v>
      </c>
      <c r="AV9" s="193">
        <v>25</v>
      </c>
      <c r="AW9" s="254" t="s">
        <v>4169</v>
      </c>
      <c r="AX9" s="254" t="s">
        <v>4170</v>
      </c>
      <c r="AY9" s="66">
        <f>SUM(AZ9:BC9)</f>
        <v>25</v>
      </c>
      <c r="AZ9" s="193">
        <v>12.5</v>
      </c>
      <c r="BA9" s="193">
        <v>12.5</v>
      </c>
      <c r="BB9" s="193">
        <v>0</v>
      </c>
      <c r="BC9" s="193">
        <v>0</v>
      </c>
      <c r="BD9" s="411" t="s">
        <v>4790</v>
      </c>
      <c r="BE9" s="254" t="s">
        <v>4173</v>
      </c>
      <c r="BF9" s="39">
        <f>SUM(BG9:BH9)</f>
        <v>50</v>
      </c>
      <c r="BG9" s="193">
        <v>25</v>
      </c>
      <c r="BH9" s="193">
        <v>25</v>
      </c>
      <c r="BI9" s="254" t="s">
        <v>4487</v>
      </c>
      <c r="BJ9" s="254" t="s">
        <v>3396</v>
      </c>
      <c r="BK9" s="39">
        <f>SUM(BL9:BN9)</f>
        <v>15</v>
      </c>
      <c r="BL9" s="193">
        <v>15</v>
      </c>
      <c r="BM9" s="193">
        <v>0</v>
      </c>
      <c r="BN9" s="193">
        <v>0</v>
      </c>
      <c r="BO9" s="254" t="s">
        <v>3773</v>
      </c>
      <c r="BP9" s="254" t="s">
        <v>3401</v>
      </c>
      <c r="BQ9" s="39">
        <f>SUM(BR9:BT9)</f>
        <v>15</v>
      </c>
      <c r="BR9" s="193">
        <v>0</v>
      </c>
      <c r="BS9" s="193">
        <v>0</v>
      </c>
      <c r="BT9" s="193">
        <v>15</v>
      </c>
      <c r="BU9" s="254" t="s">
        <v>3406</v>
      </c>
      <c r="BV9" s="254" t="s">
        <v>3407</v>
      </c>
      <c r="BW9" s="39">
        <f>SUM(BX9:BY9)</f>
        <v>100</v>
      </c>
      <c r="BX9" s="193">
        <v>50</v>
      </c>
      <c r="BY9" s="193">
        <v>50</v>
      </c>
      <c r="BZ9" s="254" t="s">
        <v>4540</v>
      </c>
      <c r="CA9" s="254" t="s">
        <v>4541</v>
      </c>
      <c r="CB9" s="39">
        <f>SUM(CC9:CD9)</f>
        <v>50</v>
      </c>
      <c r="CC9" s="193">
        <v>0</v>
      </c>
      <c r="CD9" s="193">
        <v>50</v>
      </c>
      <c r="CE9" s="410" t="s">
        <v>3414</v>
      </c>
      <c r="CF9" s="254" t="s">
        <v>3415</v>
      </c>
      <c r="CG9" s="39">
        <f>SUM(CH9:CJ9)</f>
        <v>45</v>
      </c>
      <c r="CH9" s="193">
        <v>15</v>
      </c>
      <c r="CI9" s="193">
        <v>15</v>
      </c>
      <c r="CJ9" s="193">
        <v>15</v>
      </c>
      <c r="CK9" s="411" t="s">
        <v>4195</v>
      </c>
      <c r="CL9" s="254" t="s">
        <v>4196</v>
      </c>
      <c r="CM9" s="66">
        <f>SUM(CN9:CQ9)</f>
        <v>75</v>
      </c>
      <c r="CN9" s="193">
        <v>25</v>
      </c>
      <c r="CO9" s="193">
        <v>25</v>
      </c>
      <c r="CP9" s="193">
        <v>0</v>
      </c>
      <c r="CQ9" s="193">
        <v>25</v>
      </c>
      <c r="CR9" s="254" t="s">
        <v>4549</v>
      </c>
      <c r="CS9" s="254" t="s">
        <v>3910</v>
      </c>
      <c r="CT9" s="39">
        <f>SUM(CU9:CX9)</f>
        <v>25</v>
      </c>
      <c r="CU9" s="193">
        <v>25</v>
      </c>
      <c r="CV9" s="193">
        <v>0</v>
      </c>
      <c r="CW9" s="193">
        <v>0</v>
      </c>
      <c r="CX9" s="193">
        <v>0</v>
      </c>
      <c r="CY9" s="254" t="s">
        <v>3926</v>
      </c>
      <c r="CZ9" s="254" t="s">
        <v>3424</v>
      </c>
      <c r="DA9" s="39">
        <f>SUM(DB9:DF9)</f>
        <v>40</v>
      </c>
      <c r="DB9" s="193">
        <v>20</v>
      </c>
      <c r="DC9" s="193">
        <v>10</v>
      </c>
      <c r="DD9" s="193">
        <v>0</v>
      </c>
      <c r="DE9" s="193">
        <v>10</v>
      </c>
      <c r="DF9" s="193">
        <v>0</v>
      </c>
      <c r="DG9" s="254" t="s">
        <v>4772</v>
      </c>
      <c r="DH9" s="254" t="s">
        <v>4206</v>
      </c>
      <c r="DI9" s="39">
        <f>SUM(DJ9:DN9)</f>
        <v>70</v>
      </c>
      <c r="DJ9" s="193">
        <v>10</v>
      </c>
      <c r="DK9" s="193">
        <v>10</v>
      </c>
      <c r="DL9" s="193">
        <v>10</v>
      </c>
      <c r="DM9" s="193">
        <v>20</v>
      </c>
      <c r="DN9" s="193">
        <v>20</v>
      </c>
      <c r="DO9" s="254" t="s">
        <v>3784</v>
      </c>
      <c r="DP9" s="254" t="s">
        <v>3434</v>
      </c>
      <c r="DQ9" s="39">
        <f>SUM(DR9:DV9)</f>
        <v>30</v>
      </c>
      <c r="DR9" s="193">
        <v>0</v>
      </c>
      <c r="DS9" s="193">
        <v>0</v>
      </c>
      <c r="DT9" s="193">
        <v>10</v>
      </c>
      <c r="DU9" s="193">
        <v>20</v>
      </c>
      <c r="DV9" s="193">
        <v>0</v>
      </c>
      <c r="DW9" s="254" t="s">
        <v>3445</v>
      </c>
      <c r="DX9" s="254" t="s">
        <v>3446</v>
      </c>
      <c r="DY9" s="66">
        <f>SUM(DZ9:EC9)</f>
        <v>50</v>
      </c>
      <c r="DZ9" s="193">
        <v>25</v>
      </c>
      <c r="EA9" s="193">
        <v>25</v>
      </c>
      <c r="EB9" s="193">
        <v>0</v>
      </c>
      <c r="EC9" s="193">
        <v>0</v>
      </c>
      <c r="ED9" s="254" t="s">
        <v>3797</v>
      </c>
      <c r="EE9" s="254" t="s">
        <v>3454</v>
      </c>
      <c r="EF9" s="39">
        <v>2</v>
      </c>
      <c r="EG9" s="66">
        <f>((EH9+EL9+EM9)+(EH9+EQ9+ER9+ES9))/2</f>
        <v>12.5</v>
      </c>
      <c r="EH9" s="39">
        <v>0</v>
      </c>
      <c r="EI9" s="36" t="s">
        <v>1277</v>
      </c>
      <c r="EJ9" s="49" t="s">
        <v>23</v>
      </c>
      <c r="EK9" s="49" t="s">
        <v>4791</v>
      </c>
      <c r="EL9" s="193">
        <v>0</v>
      </c>
      <c r="EM9" s="39">
        <v>0</v>
      </c>
      <c r="EN9" s="49" t="s">
        <v>4691</v>
      </c>
      <c r="EO9" s="410" t="s">
        <v>4226</v>
      </c>
      <c r="EP9" s="410" t="s">
        <v>5074</v>
      </c>
      <c r="EQ9" s="193">
        <v>0</v>
      </c>
      <c r="ER9" s="193">
        <v>25</v>
      </c>
      <c r="ES9" s="193">
        <v>0</v>
      </c>
      <c r="ET9" s="254" t="s">
        <v>5090</v>
      </c>
      <c r="EU9" s="410" t="s">
        <v>4227</v>
      </c>
      <c r="EV9" s="39" t="s">
        <v>102</v>
      </c>
      <c r="EW9" s="39" t="s">
        <v>102</v>
      </c>
      <c r="EX9" s="39" t="s">
        <v>102</v>
      </c>
      <c r="EY9" s="39" t="s">
        <v>102</v>
      </c>
      <c r="EZ9" s="39" t="s">
        <v>102</v>
      </c>
      <c r="FA9" s="39" t="s">
        <v>102</v>
      </c>
      <c r="FB9" s="39" t="s">
        <v>102</v>
      </c>
      <c r="FC9" s="39" t="s">
        <v>102</v>
      </c>
      <c r="FD9" s="39" t="s">
        <v>102</v>
      </c>
      <c r="FE9" s="39" t="s">
        <v>102</v>
      </c>
      <c r="FF9" s="39" t="s">
        <v>102</v>
      </c>
      <c r="FG9" s="39" t="s">
        <v>102</v>
      </c>
      <c r="FH9" s="39" t="s">
        <v>102</v>
      </c>
      <c r="FI9" s="39" t="s">
        <v>102</v>
      </c>
      <c r="FJ9" s="39" t="s">
        <v>102</v>
      </c>
      <c r="FK9" s="39" t="s">
        <v>102</v>
      </c>
      <c r="FL9" s="39" t="s">
        <v>102</v>
      </c>
    </row>
    <row r="10" spans="1:168" s="104" customFormat="1">
      <c r="A10" s="408" t="s">
        <v>2522</v>
      </c>
      <c r="B10" s="347" t="s">
        <v>2524</v>
      </c>
      <c r="C10" s="347" t="s">
        <v>2523</v>
      </c>
      <c r="D10" s="361" t="s">
        <v>2707</v>
      </c>
      <c r="E10" s="302">
        <v>10.3393</v>
      </c>
      <c r="F10" s="302">
        <v>6.9974111061399995</v>
      </c>
      <c r="G10" s="355" t="s">
        <v>2525</v>
      </c>
      <c r="H10" s="355" t="s">
        <v>93</v>
      </c>
      <c r="I10" s="311">
        <v>2018</v>
      </c>
      <c r="J10" s="36" t="s">
        <v>2499</v>
      </c>
      <c r="K10" s="39">
        <f>L10</f>
        <v>100</v>
      </c>
      <c r="L10" s="39">
        <v>100</v>
      </c>
      <c r="M10" s="36" t="s">
        <v>3555</v>
      </c>
      <c r="N10" s="36" t="s">
        <v>3556</v>
      </c>
      <c r="O10" s="39">
        <f>SUM(P10:T10)</f>
        <v>100</v>
      </c>
      <c r="P10" s="193">
        <v>20</v>
      </c>
      <c r="Q10" s="193">
        <v>20</v>
      </c>
      <c r="R10" s="193">
        <v>20</v>
      </c>
      <c r="S10" s="193">
        <v>20</v>
      </c>
      <c r="T10" s="193">
        <v>20</v>
      </c>
      <c r="U10" s="254" t="s">
        <v>3928</v>
      </c>
      <c r="V10" s="254" t="s">
        <v>3929</v>
      </c>
      <c r="W10" s="39">
        <f>SUM(X10:Y10)</f>
        <v>75</v>
      </c>
      <c r="X10" s="193">
        <v>50</v>
      </c>
      <c r="Y10" s="193">
        <v>25</v>
      </c>
      <c r="Z10" s="254" t="s">
        <v>3933</v>
      </c>
      <c r="AA10" s="254" t="s">
        <v>3934</v>
      </c>
      <c r="AB10" s="39">
        <f>SUM(AC10:AE10)</f>
        <v>75</v>
      </c>
      <c r="AC10" s="193">
        <v>30</v>
      </c>
      <c r="AD10" s="193">
        <v>15</v>
      </c>
      <c r="AE10" s="193">
        <v>30</v>
      </c>
      <c r="AF10" s="254" t="s">
        <v>3937</v>
      </c>
      <c r="AG10" s="254" t="s">
        <v>3938</v>
      </c>
      <c r="AH10" s="39">
        <f>SUM(AI10:AJ10)</f>
        <v>50</v>
      </c>
      <c r="AI10" s="193">
        <v>0</v>
      </c>
      <c r="AJ10" s="193">
        <v>50</v>
      </c>
      <c r="AK10" s="254" t="s">
        <v>4729</v>
      </c>
      <c r="AL10" s="254" t="s">
        <v>3568</v>
      </c>
      <c r="AM10" s="66">
        <f>SUM(AN10:AQ10)</f>
        <v>25</v>
      </c>
      <c r="AN10" s="193">
        <v>0</v>
      </c>
      <c r="AO10" s="193">
        <v>0</v>
      </c>
      <c r="AP10" s="193">
        <v>12.5</v>
      </c>
      <c r="AQ10" s="193">
        <v>12.5</v>
      </c>
      <c r="AR10" s="440" t="s">
        <v>4732</v>
      </c>
      <c r="AS10" s="254" t="s">
        <v>3946</v>
      </c>
      <c r="AT10" s="39">
        <f>SUM(AU10:AV10)</f>
        <v>75</v>
      </c>
      <c r="AU10" s="193">
        <v>50</v>
      </c>
      <c r="AV10" s="193">
        <v>25</v>
      </c>
      <c r="AW10" s="254" t="s">
        <v>3572</v>
      </c>
      <c r="AX10" s="254" t="s">
        <v>3573</v>
      </c>
      <c r="AY10" s="66">
        <f>SUM(AZ10:BC10)</f>
        <v>37.5</v>
      </c>
      <c r="AZ10" s="193">
        <v>12.5</v>
      </c>
      <c r="BA10" s="193">
        <v>12.5</v>
      </c>
      <c r="BB10" s="193">
        <v>0</v>
      </c>
      <c r="BC10" s="193">
        <v>12.5</v>
      </c>
      <c r="BD10" s="411" t="s">
        <v>4812</v>
      </c>
      <c r="BE10" s="416" t="s">
        <v>3952</v>
      </c>
      <c r="BF10" s="39">
        <f>SUM(BG10:BH10)</f>
        <v>50</v>
      </c>
      <c r="BG10" s="193">
        <v>25</v>
      </c>
      <c r="BH10" s="193">
        <v>25</v>
      </c>
      <c r="BI10" s="254" t="s">
        <v>3954</v>
      </c>
      <c r="BJ10" s="254" t="s">
        <v>3955</v>
      </c>
      <c r="BK10" s="39">
        <f>SUM(BL10:BN10)</f>
        <v>15</v>
      </c>
      <c r="BL10" s="193">
        <v>15</v>
      </c>
      <c r="BM10" s="193">
        <v>0</v>
      </c>
      <c r="BN10" s="193">
        <v>0</v>
      </c>
      <c r="BO10" s="254" t="s">
        <v>3958</v>
      </c>
      <c r="BP10" s="254" t="s">
        <v>3959</v>
      </c>
      <c r="BQ10" s="39">
        <f>SUM(BR10:BT10)</f>
        <v>45</v>
      </c>
      <c r="BR10" s="193">
        <v>0</v>
      </c>
      <c r="BS10" s="193">
        <v>30</v>
      </c>
      <c r="BT10" s="193">
        <v>15</v>
      </c>
      <c r="BU10" s="254" t="s">
        <v>3583</v>
      </c>
      <c r="BV10" s="254" t="s">
        <v>3962</v>
      </c>
      <c r="BW10" s="39">
        <f>SUM(BX10:BY10)</f>
        <v>75</v>
      </c>
      <c r="BX10" s="193">
        <v>25</v>
      </c>
      <c r="BY10" s="193">
        <v>50</v>
      </c>
      <c r="BZ10" s="254" t="s">
        <v>4763</v>
      </c>
      <c r="CA10" s="254" t="s">
        <v>3965</v>
      </c>
      <c r="CB10" s="39">
        <f>SUM(CC10:CD10)</f>
        <v>75</v>
      </c>
      <c r="CC10" s="193">
        <v>25</v>
      </c>
      <c r="CD10" s="193">
        <v>50</v>
      </c>
      <c r="CE10" s="410" t="s">
        <v>3969</v>
      </c>
      <c r="CF10" s="254" t="s">
        <v>3970</v>
      </c>
      <c r="CG10" s="39">
        <f>SUM(CH10:CJ10)</f>
        <v>30</v>
      </c>
      <c r="CH10" s="193">
        <v>15</v>
      </c>
      <c r="CI10" s="193">
        <v>15</v>
      </c>
      <c r="CJ10" s="193">
        <v>0</v>
      </c>
      <c r="CK10" s="254" t="s">
        <v>3828</v>
      </c>
      <c r="CL10" s="254" t="s">
        <v>3962</v>
      </c>
      <c r="CM10" s="66">
        <f>SUM(CN10:CQ10)</f>
        <v>25</v>
      </c>
      <c r="CN10" s="193">
        <v>12.5</v>
      </c>
      <c r="CO10" s="193">
        <v>12.5</v>
      </c>
      <c r="CP10" s="193">
        <v>0</v>
      </c>
      <c r="CQ10" s="193">
        <v>0</v>
      </c>
      <c r="CR10" s="254" t="s">
        <v>4813</v>
      </c>
      <c r="CS10" s="254" t="s">
        <v>3978</v>
      </c>
      <c r="CT10" s="39">
        <f>SUM(CU10:CX10)</f>
        <v>25</v>
      </c>
      <c r="CU10" s="193">
        <v>0</v>
      </c>
      <c r="CV10" s="193">
        <v>0</v>
      </c>
      <c r="CW10" s="193">
        <v>25</v>
      </c>
      <c r="CX10" s="193">
        <v>0</v>
      </c>
      <c r="CY10" s="254" t="s">
        <v>4767</v>
      </c>
      <c r="CZ10" s="254" t="s">
        <v>3981</v>
      </c>
      <c r="DA10" s="39">
        <f>SUM(DB10:DF10)</f>
        <v>50</v>
      </c>
      <c r="DB10" s="193">
        <v>10</v>
      </c>
      <c r="DC10" s="193">
        <v>20</v>
      </c>
      <c r="DD10" s="193">
        <v>0</v>
      </c>
      <c r="DE10" s="193">
        <v>20</v>
      </c>
      <c r="DF10" s="193">
        <v>0</v>
      </c>
      <c r="DG10" s="254" t="s">
        <v>4814</v>
      </c>
      <c r="DH10" s="254" t="s">
        <v>3986</v>
      </c>
      <c r="DI10" s="39">
        <f>SUM(DJ10:DN10)</f>
        <v>90</v>
      </c>
      <c r="DJ10" s="193">
        <v>20</v>
      </c>
      <c r="DK10" s="193">
        <v>20</v>
      </c>
      <c r="DL10" s="193">
        <v>10</v>
      </c>
      <c r="DM10" s="193">
        <v>20</v>
      </c>
      <c r="DN10" s="193">
        <v>20</v>
      </c>
      <c r="DO10" s="254" t="s">
        <v>4815</v>
      </c>
      <c r="DP10" s="254" t="s">
        <v>3988</v>
      </c>
      <c r="DQ10" s="39">
        <f>SUM(DR10:DV10)</f>
        <v>50</v>
      </c>
      <c r="DR10" s="193">
        <v>0</v>
      </c>
      <c r="DS10" s="193">
        <v>0</v>
      </c>
      <c r="DT10" s="193">
        <v>20</v>
      </c>
      <c r="DU10" s="193">
        <v>20</v>
      </c>
      <c r="DV10" s="193">
        <v>10</v>
      </c>
      <c r="DW10" s="254" t="s">
        <v>3597</v>
      </c>
      <c r="DX10" s="254" t="s">
        <v>3543</v>
      </c>
      <c r="DY10" s="66">
        <f>SUM(DZ10:EC10)</f>
        <v>75</v>
      </c>
      <c r="DZ10" s="39">
        <v>25</v>
      </c>
      <c r="EA10" s="193">
        <v>25</v>
      </c>
      <c r="EB10" s="193">
        <v>25</v>
      </c>
      <c r="EC10" s="193">
        <v>0</v>
      </c>
      <c r="ED10" s="254" t="s">
        <v>3600</v>
      </c>
      <c r="EE10" s="254" t="s">
        <v>3601</v>
      </c>
      <c r="EF10" s="39">
        <v>1</v>
      </c>
      <c r="EG10" s="66">
        <f>EH10+EL10+EM10</f>
        <v>18.75</v>
      </c>
      <c r="EH10" s="193">
        <v>0</v>
      </c>
      <c r="EI10" s="36" t="s">
        <v>3604</v>
      </c>
      <c r="EJ10" s="410" t="s">
        <v>3995</v>
      </c>
      <c r="EK10" s="49" t="s">
        <v>4791</v>
      </c>
      <c r="EL10" s="193">
        <v>18.75</v>
      </c>
      <c r="EM10" s="39">
        <v>0</v>
      </c>
      <c r="EN10" s="49" t="s">
        <v>5059</v>
      </c>
      <c r="EO10" s="410" t="s">
        <v>3996</v>
      </c>
      <c r="EP10" s="39" t="s">
        <v>102</v>
      </c>
      <c r="EQ10" s="39" t="s">
        <v>102</v>
      </c>
      <c r="ER10" s="39" t="s">
        <v>102</v>
      </c>
      <c r="ES10" s="39" t="s">
        <v>102</v>
      </c>
      <c r="ET10" s="39" t="s">
        <v>102</v>
      </c>
      <c r="EU10" s="39" t="s">
        <v>102</v>
      </c>
      <c r="EV10" s="39" t="s">
        <v>102</v>
      </c>
      <c r="EW10" s="39" t="s">
        <v>102</v>
      </c>
      <c r="EX10" s="39" t="s">
        <v>102</v>
      </c>
      <c r="EY10" s="39" t="s">
        <v>102</v>
      </c>
      <c r="EZ10" s="39" t="s">
        <v>102</v>
      </c>
      <c r="FA10" s="39" t="s">
        <v>102</v>
      </c>
      <c r="FB10" s="39" t="s">
        <v>102</v>
      </c>
      <c r="FC10" s="39" t="s">
        <v>102</v>
      </c>
      <c r="FD10" s="39" t="s">
        <v>102</v>
      </c>
      <c r="FE10" s="39" t="s">
        <v>102</v>
      </c>
      <c r="FF10" s="39" t="s">
        <v>102</v>
      </c>
      <c r="FG10" s="39" t="s">
        <v>102</v>
      </c>
      <c r="FH10" s="39" t="s">
        <v>102</v>
      </c>
      <c r="FI10" s="39" t="s">
        <v>102</v>
      </c>
      <c r="FJ10" s="39" t="s">
        <v>102</v>
      </c>
      <c r="FK10" s="39" t="s">
        <v>102</v>
      </c>
      <c r="FL10" s="39" t="s">
        <v>102</v>
      </c>
    </row>
    <row r="11" spans="1:168" s="104" customFormat="1">
      <c r="A11" s="408" t="s">
        <v>2526</v>
      </c>
      <c r="B11" s="370" t="s">
        <v>4137</v>
      </c>
      <c r="C11" s="347" t="s">
        <v>2527</v>
      </c>
      <c r="D11" s="312" t="s">
        <v>3856</v>
      </c>
      <c r="E11" s="302">
        <v>6.25692</v>
      </c>
      <c r="F11" s="302">
        <v>2.5653320284801029</v>
      </c>
      <c r="G11" s="355" t="s">
        <v>2528</v>
      </c>
      <c r="H11" s="355" t="s">
        <v>94</v>
      </c>
      <c r="I11" s="311">
        <v>2020</v>
      </c>
      <c r="J11" s="105" t="s">
        <v>2509</v>
      </c>
      <c r="K11" s="39" t="s">
        <v>23</v>
      </c>
      <c r="L11" s="39" t="s">
        <v>23</v>
      </c>
      <c r="M11" s="39" t="s">
        <v>23</v>
      </c>
      <c r="N11" s="39" t="s">
        <v>23</v>
      </c>
      <c r="O11" s="39" t="s">
        <v>4700</v>
      </c>
      <c r="P11" s="39" t="s">
        <v>4700</v>
      </c>
      <c r="Q11" s="193" t="s">
        <v>23</v>
      </c>
      <c r="R11" s="193" t="s">
        <v>23</v>
      </c>
      <c r="S11" s="193" t="s">
        <v>23</v>
      </c>
      <c r="T11" s="193" t="s">
        <v>23</v>
      </c>
      <c r="U11" s="254" t="s">
        <v>3742</v>
      </c>
      <c r="V11" s="254" t="s">
        <v>2795</v>
      </c>
      <c r="W11" s="39" t="s">
        <v>4699</v>
      </c>
      <c r="X11" s="193" t="s">
        <v>4699</v>
      </c>
      <c r="Y11" s="193" t="s">
        <v>4699</v>
      </c>
      <c r="Z11" s="254" t="s">
        <v>2803</v>
      </c>
      <c r="AA11" s="254" t="s">
        <v>2804</v>
      </c>
      <c r="AB11" s="39" t="s">
        <v>23</v>
      </c>
      <c r="AC11" s="39" t="s">
        <v>23</v>
      </c>
      <c r="AD11" s="39" t="s">
        <v>23</v>
      </c>
      <c r="AE11" s="39" t="s">
        <v>23</v>
      </c>
      <c r="AF11" s="39" t="s">
        <v>23</v>
      </c>
      <c r="AG11" s="39" t="s">
        <v>23</v>
      </c>
      <c r="AH11" s="39" t="s">
        <v>4699</v>
      </c>
      <c r="AI11" s="39" t="s">
        <v>4699</v>
      </c>
      <c r="AJ11" s="39" t="s">
        <v>4699</v>
      </c>
      <c r="AK11" s="254" t="s">
        <v>2812</v>
      </c>
      <c r="AL11" s="254" t="s">
        <v>2813</v>
      </c>
      <c r="AM11" s="66" t="s">
        <v>4699</v>
      </c>
      <c r="AN11" s="193" t="s">
        <v>4699</v>
      </c>
      <c r="AO11" s="193" t="s">
        <v>23</v>
      </c>
      <c r="AP11" s="193" t="s">
        <v>23</v>
      </c>
      <c r="AQ11" s="193" t="s">
        <v>4699</v>
      </c>
      <c r="AR11" s="254" t="s">
        <v>3698</v>
      </c>
      <c r="AS11" s="254" t="s">
        <v>2821</v>
      </c>
      <c r="AT11" s="39" t="s">
        <v>4699</v>
      </c>
      <c r="AU11" s="39" t="s">
        <v>4699</v>
      </c>
      <c r="AV11" s="39" t="s">
        <v>4699</v>
      </c>
      <c r="AW11" s="254" t="s">
        <v>2827</v>
      </c>
      <c r="AX11" s="410" t="s">
        <v>2828</v>
      </c>
      <c r="AY11" s="66" t="s">
        <v>4699</v>
      </c>
      <c r="AZ11" s="193" t="s">
        <v>23</v>
      </c>
      <c r="BA11" s="193" t="s">
        <v>4699</v>
      </c>
      <c r="BB11" s="193" t="s">
        <v>4699</v>
      </c>
      <c r="BC11" s="193" t="s">
        <v>23</v>
      </c>
      <c r="BD11" s="254" t="s">
        <v>2836</v>
      </c>
      <c r="BE11" s="254" t="s">
        <v>2776</v>
      </c>
      <c r="BF11" s="39" t="s">
        <v>23</v>
      </c>
      <c r="BG11" s="39" t="s">
        <v>23</v>
      </c>
      <c r="BH11" s="39" t="s">
        <v>23</v>
      </c>
      <c r="BI11" s="39" t="s">
        <v>23</v>
      </c>
      <c r="BJ11" s="39" t="s">
        <v>23</v>
      </c>
      <c r="BK11" s="39" t="s">
        <v>4699</v>
      </c>
      <c r="BL11" s="193" t="s">
        <v>4699</v>
      </c>
      <c r="BM11" s="193" t="s">
        <v>23</v>
      </c>
      <c r="BN11" s="193" t="s">
        <v>23</v>
      </c>
      <c r="BO11" s="254" t="s">
        <v>2843</v>
      </c>
      <c r="BP11" s="254" t="s">
        <v>2844</v>
      </c>
      <c r="BQ11" s="39" t="s">
        <v>23</v>
      </c>
      <c r="BR11" s="39" t="s">
        <v>23</v>
      </c>
      <c r="BS11" s="39" t="s">
        <v>23</v>
      </c>
      <c r="BT11" s="39" t="s">
        <v>23</v>
      </c>
      <c r="BU11" s="39" t="s">
        <v>23</v>
      </c>
      <c r="BV11" s="39" t="s">
        <v>23</v>
      </c>
      <c r="BW11" s="39" t="s">
        <v>4701</v>
      </c>
      <c r="BX11" s="193" t="s">
        <v>4701</v>
      </c>
      <c r="BY11" s="39" t="s">
        <v>4699</v>
      </c>
      <c r="BZ11" s="254" t="s">
        <v>2851</v>
      </c>
      <c r="CA11" s="254" t="s">
        <v>2852</v>
      </c>
      <c r="CB11" s="39" t="s">
        <v>23</v>
      </c>
      <c r="CC11" s="39" t="s">
        <v>23</v>
      </c>
      <c r="CD11" s="39" t="s">
        <v>23</v>
      </c>
      <c r="CE11" s="39" t="s">
        <v>23</v>
      </c>
      <c r="CF11" s="39" t="s">
        <v>23</v>
      </c>
      <c r="CG11" s="39" t="s">
        <v>23</v>
      </c>
      <c r="CH11" s="39" t="s">
        <v>23</v>
      </c>
      <c r="CI11" s="39" t="s">
        <v>23</v>
      </c>
      <c r="CJ11" s="39" t="s">
        <v>23</v>
      </c>
      <c r="CK11" s="39" t="s">
        <v>23</v>
      </c>
      <c r="CL11" s="39" t="s">
        <v>23</v>
      </c>
      <c r="CM11" s="39" t="s">
        <v>23</v>
      </c>
      <c r="CN11" s="39" t="s">
        <v>23</v>
      </c>
      <c r="CO11" s="39" t="s">
        <v>23</v>
      </c>
      <c r="CP11" s="39" t="s">
        <v>23</v>
      </c>
      <c r="CQ11" s="39" t="s">
        <v>23</v>
      </c>
      <c r="CR11" s="39" t="s">
        <v>23</v>
      </c>
      <c r="CS11" s="39" t="s">
        <v>23</v>
      </c>
      <c r="CT11" s="39" t="s">
        <v>4699</v>
      </c>
      <c r="CU11" s="39" t="s">
        <v>4699</v>
      </c>
      <c r="CV11" s="39" t="s">
        <v>23</v>
      </c>
      <c r="CW11" s="39" t="s">
        <v>23</v>
      </c>
      <c r="CX11" s="39" t="s">
        <v>4699</v>
      </c>
      <c r="CY11" s="254" t="s">
        <v>4938</v>
      </c>
      <c r="CZ11" s="254" t="s">
        <v>2856</v>
      </c>
      <c r="DA11" s="39" t="s">
        <v>4699</v>
      </c>
      <c r="DB11" s="193" t="s">
        <v>4699</v>
      </c>
      <c r="DC11" s="193" t="s">
        <v>23</v>
      </c>
      <c r="DD11" s="193" t="s">
        <v>23</v>
      </c>
      <c r="DE11" s="193" t="s">
        <v>4699</v>
      </c>
      <c r="DF11" s="193" t="s">
        <v>23</v>
      </c>
      <c r="DG11" s="254" t="s">
        <v>2862</v>
      </c>
      <c r="DH11" s="254" t="s">
        <v>2863</v>
      </c>
      <c r="DI11" s="39" t="s">
        <v>23</v>
      </c>
      <c r="DJ11" s="39" t="s">
        <v>23</v>
      </c>
      <c r="DK11" s="39" t="s">
        <v>23</v>
      </c>
      <c r="DL11" s="39" t="s">
        <v>23</v>
      </c>
      <c r="DM11" s="39" t="s">
        <v>23</v>
      </c>
      <c r="DN11" s="39" t="s">
        <v>23</v>
      </c>
      <c r="DO11" s="39" t="s">
        <v>23</v>
      </c>
      <c r="DP11" s="39" t="s">
        <v>23</v>
      </c>
      <c r="DQ11" s="39" t="s">
        <v>23</v>
      </c>
      <c r="DR11" s="39" t="s">
        <v>23</v>
      </c>
      <c r="DS11" s="39" t="s">
        <v>23</v>
      </c>
      <c r="DT11" s="39" t="s">
        <v>23</v>
      </c>
      <c r="DU11" s="39" t="s">
        <v>23</v>
      </c>
      <c r="DV11" s="39" t="s">
        <v>23</v>
      </c>
      <c r="DW11" s="39" t="s">
        <v>23</v>
      </c>
      <c r="DX11" s="39" t="s">
        <v>23</v>
      </c>
      <c r="DY11" s="66" t="s">
        <v>23</v>
      </c>
      <c r="DZ11" s="66" t="s">
        <v>23</v>
      </c>
      <c r="EA11" s="66" t="s">
        <v>23</v>
      </c>
      <c r="EB11" s="66" t="s">
        <v>23</v>
      </c>
      <c r="EC11" s="66" t="s">
        <v>23</v>
      </c>
      <c r="ED11" s="66" t="s">
        <v>23</v>
      </c>
      <c r="EE11" s="66" t="s">
        <v>23</v>
      </c>
      <c r="EF11" s="39">
        <v>1</v>
      </c>
      <c r="EG11" s="66" t="s">
        <v>4699</v>
      </c>
      <c r="EH11" s="39" t="s">
        <v>4699</v>
      </c>
      <c r="EI11" s="36" t="s">
        <v>2766</v>
      </c>
      <c r="EJ11" s="49" t="s">
        <v>2776</v>
      </c>
      <c r="EK11" s="49" t="s">
        <v>4791</v>
      </c>
      <c r="EL11" s="193" t="s">
        <v>4699</v>
      </c>
      <c r="EM11" s="193" t="s">
        <v>4699</v>
      </c>
      <c r="EN11" s="49" t="s">
        <v>4607</v>
      </c>
      <c r="EO11" s="410" t="s">
        <v>23</v>
      </c>
      <c r="EP11" s="39" t="s">
        <v>102</v>
      </c>
      <c r="EQ11" s="39" t="s">
        <v>102</v>
      </c>
      <c r="ER11" s="39" t="s">
        <v>102</v>
      </c>
      <c r="ES11" s="39" t="s">
        <v>102</v>
      </c>
      <c r="ET11" s="39" t="s">
        <v>102</v>
      </c>
      <c r="EU11" s="39" t="s">
        <v>102</v>
      </c>
      <c r="EV11" s="39" t="s">
        <v>102</v>
      </c>
      <c r="EW11" s="39" t="s">
        <v>102</v>
      </c>
      <c r="EX11" s="39" t="s">
        <v>102</v>
      </c>
      <c r="EY11" s="39" t="s">
        <v>102</v>
      </c>
      <c r="EZ11" s="39" t="s">
        <v>102</v>
      </c>
      <c r="FA11" s="39" t="s">
        <v>102</v>
      </c>
      <c r="FB11" s="39" t="s">
        <v>102</v>
      </c>
      <c r="FC11" s="39" t="s">
        <v>102</v>
      </c>
      <c r="FD11" s="39" t="s">
        <v>102</v>
      </c>
      <c r="FE11" s="39" t="s">
        <v>102</v>
      </c>
      <c r="FF11" s="39" t="s">
        <v>102</v>
      </c>
      <c r="FG11" s="39" t="s">
        <v>102</v>
      </c>
      <c r="FH11" s="39" t="s">
        <v>102</v>
      </c>
      <c r="FI11" s="39" t="s">
        <v>102</v>
      </c>
      <c r="FJ11" s="39" t="s">
        <v>102</v>
      </c>
      <c r="FK11" s="39" t="s">
        <v>102</v>
      </c>
      <c r="FL11" s="39" t="s">
        <v>102</v>
      </c>
    </row>
    <row r="12" spans="1:168" s="104" customFormat="1">
      <c r="A12" s="408" t="s">
        <v>2529</v>
      </c>
      <c r="B12" s="347" t="s">
        <v>2531</v>
      </c>
      <c r="C12" s="347" t="s">
        <v>2530</v>
      </c>
      <c r="D12" s="312" t="s">
        <v>2707</v>
      </c>
      <c r="E12" s="302">
        <v>6.5780000000000003</v>
      </c>
      <c r="F12" s="302">
        <v>2.2846600767999998</v>
      </c>
      <c r="G12" s="355" t="s">
        <v>2525</v>
      </c>
      <c r="H12" s="355" t="s">
        <v>93</v>
      </c>
      <c r="I12" s="311">
        <v>2020</v>
      </c>
      <c r="J12" s="105" t="s">
        <v>2499</v>
      </c>
      <c r="K12" s="39">
        <f>L12</f>
        <v>100</v>
      </c>
      <c r="L12" s="39">
        <v>100</v>
      </c>
      <c r="M12" s="254" t="s">
        <v>3728</v>
      </c>
      <c r="N12" s="254" t="s">
        <v>3729</v>
      </c>
      <c r="O12" s="39">
        <f>SUM(P12:T12)</f>
        <v>50</v>
      </c>
      <c r="P12" s="193">
        <v>10</v>
      </c>
      <c r="Q12" s="193">
        <v>20</v>
      </c>
      <c r="R12" s="193">
        <v>0</v>
      </c>
      <c r="S12" s="193">
        <v>20</v>
      </c>
      <c r="T12" s="193">
        <v>0</v>
      </c>
      <c r="U12" s="254" t="s">
        <v>3743</v>
      </c>
      <c r="V12" s="254" t="s">
        <v>3357</v>
      </c>
      <c r="W12" s="39">
        <f>SUM(X12:Y12)</f>
        <v>0</v>
      </c>
      <c r="X12" s="193">
        <v>0</v>
      </c>
      <c r="Y12" s="193">
        <v>0</v>
      </c>
      <c r="Z12" s="254" t="s">
        <v>701</v>
      </c>
      <c r="AA12" s="254" t="s">
        <v>102</v>
      </c>
      <c r="AB12" s="39">
        <f>SUM(AC12:AE12)</f>
        <v>30</v>
      </c>
      <c r="AC12" s="193">
        <v>30</v>
      </c>
      <c r="AD12" s="193">
        <v>0</v>
      </c>
      <c r="AE12" s="193">
        <v>0</v>
      </c>
      <c r="AF12" s="254" t="s">
        <v>3368</v>
      </c>
      <c r="AG12" s="254" t="s">
        <v>3369</v>
      </c>
      <c r="AH12" s="39">
        <f>SUM(AI12:AJ12)</f>
        <v>0</v>
      </c>
      <c r="AI12" s="193">
        <v>0</v>
      </c>
      <c r="AJ12" s="193">
        <v>0</v>
      </c>
      <c r="AK12" s="254" t="s">
        <v>3375</v>
      </c>
      <c r="AL12" s="254" t="s">
        <v>3376</v>
      </c>
      <c r="AM12" s="66">
        <f>SUM(AN12:AQ12)</f>
        <v>0</v>
      </c>
      <c r="AN12" s="193">
        <v>0</v>
      </c>
      <c r="AO12" s="193">
        <v>0</v>
      </c>
      <c r="AP12" s="193">
        <v>0</v>
      </c>
      <c r="AQ12" s="193">
        <v>0</v>
      </c>
      <c r="AR12" s="254" t="s">
        <v>3692</v>
      </c>
      <c r="AS12" s="254" t="s">
        <v>3369</v>
      </c>
      <c r="AT12" s="39">
        <f>SUM(AU12:AV12)</f>
        <v>0</v>
      </c>
      <c r="AU12" s="193">
        <v>0</v>
      </c>
      <c r="AV12" s="193">
        <v>0</v>
      </c>
      <c r="AW12" s="254" t="s">
        <v>3383</v>
      </c>
      <c r="AX12" s="254" t="s">
        <v>3384</v>
      </c>
      <c r="AY12" s="66">
        <f>SUM(AZ12:BC12)</f>
        <v>0</v>
      </c>
      <c r="AZ12" s="193">
        <v>0</v>
      </c>
      <c r="BA12" s="193">
        <v>0</v>
      </c>
      <c r="BB12" s="193">
        <v>0</v>
      </c>
      <c r="BC12" s="193">
        <v>0</v>
      </c>
      <c r="BD12" s="254" t="s">
        <v>3713</v>
      </c>
      <c r="BE12" s="254" t="s">
        <v>102</v>
      </c>
      <c r="BF12" s="39">
        <f>SUM(BG12:BH12)</f>
        <v>25</v>
      </c>
      <c r="BG12" s="193">
        <v>0</v>
      </c>
      <c r="BH12" s="193">
        <v>25</v>
      </c>
      <c r="BI12" s="254" t="s">
        <v>3762</v>
      </c>
      <c r="BJ12" s="254" t="s">
        <v>3397</v>
      </c>
      <c r="BK12" s="39">
        <f>SUM(BL12:BN12)</f>
        <v>15</v>
      </c>
      <c r="BL12" s="193">
        <v>15</v>
      </c>
      <c r="BM12" s="193">
        <v>0</v>
      </c>
      <c r="BN12" s="193">
        <v>0</v>
      </c>
      <c r="BO12" s="254" t="s">
        <v>3402</v>
      </c>
      <c r="BP12" s="254" t="s">
        <v>3403</v>
      </c>
      <c r="BQ12" s="39">
        <f>SUM(BR12:BT12)</f>
        <v>30</v>
      </c>
      <c r="BR12" s="193">
        <v>0</v>
      </c>
      <c r="BS12" s="193">
        <v>15</v>
      </c>
      <c r="BT12" s="193">
        <v>15</v>
      </c>
      <c r="BU12" s="254" t="s">
        <v>3820</v>
      </c>
      <c r="BV12" s="254" t="s">
        <v>3408</v>
      </c>
      <c r="BW12" s="39">
        <f>SUM(BX12:BY12)</f>
        <v>75</v>
      </c>
      <c r="BX12" s="193">
        <v>50</v>
      </c>
      <c r="BY12" s="193">
        <v>25</v>
      </c>
      <c r="BZ12" s="254" t="s">
        <v>3410</v>
      </c>
      <c r="CA12" s="254" t="s">
        <v>3411</v>
      </c>
      <c r="CB12" s="39">
        <f>SUM(CC12:CD12)</f>
        <v>0</v>
      </c>
      <c r="CC12" s="193">
        <v>0</v>
      </c>
      <c r="CD12" s="193">
        <v>0</v>
      </c>
      <c r="CE12" s="410" t="s">
        <v>972</v>
      </c>
      <c r="CF12" s="254" t="s">
        <v>102</v>
      </c>
      <c r="CG12" s="39">
        <f>SUM(CH12:CJ12)</f>
        <v>30</v>
      </c>
      <c r="CH12" s="193">
        <v>15</v>
      </c>
      <c r="CI12" s="193">
        <v>15</v>
      </c>
      <c r="CJ12" s="193">
        <v>0</v>
      </c>
      <c r="CK12" s="254" t="s">
        <v>3418</v>
      </c>
      <c r="CL12" s="254" t="s">
        <v>3419</v>
      </c>
      <c r="CM12" s="66">
        <f>SUM(CN12:CQ12)</f>
        <v>0</v>
      </c>
      <c r="CN12" s="193">
        <v>0</v>
      </c>
      <c r="CO12" s="193">
        <v>0</v>
      </c>
      <c r="CP12" s="193">
        <v>0</v>
      </c>
      <c r="CQ12" s="193">
        <v>0</v>
      </c>
      <c r="CR12" s="254" t="s">
        <v>712</v>
      </c>
      <c r="CS12" s="254" t="s">
        <v>102</v>
      </c>
      <c r="CT12" s="39">
        <f>SUM(CU12:CX12)</f>
        <v>0</v>
      </c>
      <c r="CU12" s="193">
        <v>0</v>
      </c>
      <c r="CV12" s="193">
        <v>0</v>
      </c>
      <c r="CW12" s="193">
        <v>0</v>
      </c>
      <c r="CX12" s="193">
        <v>0</v>
      </c>
      <c r="CY12" s="254" t="s">
        <v>678</v>
      </c>
      <c r="CZ12" s="254" t="s">
        <v>102</v>
      </c>
      <c r="DA12" s="39">
        <f>SUM(DB12:DF12)</f>
        <v>0</v>
      </c>
      <c r="DB12" s="193">
        <v>0</v>
      </c>
      <c r="DC12" s="193">
        <v>0</v>
      </c>
      <c r="DD12" s="193">
        <v>0</v>
      </c>
      <c r="DE12" s="193">
        <v>0</v>
      </c>
      <c r="DF12" s="193">
        <v>0</v>
      </c>
      <c r="DG12" s="254" t="s">
        <v>708</v>
      </c>
      <c r="DH12" s="254" t="s">
        <v>102</v>
      </c>
      <c r="DI12" s="39">
        <f>SUM(DJ12:DN12)</f>
        <v>50</v>
      </c>
      <c r="DJ12" s="193">
        <v>10</v>
      </c>
      <c r="DK12" s="193">
        <v>20</v>
      </c>
      <c r="DL12" s="193">
        <v>10</v>
      </c>
      <c r="DM12" s="193">
        <v>10</v>
      </c>
      <c r="DN12" s="193">
        <v>0</v>
      </c>
      <c r="DO12" s="254" t="s">
        <v>3435</v>
      </c>
      <c r="DP12" s="254" t="s">
        <v>3436</v>
      </c>
      <c r="DQ12" s="39">
        <f>SUM(DR12:DV12)</f>
        <v>0</v>
      </c>
      <c r="DR12" s="193">
        <v>0</v>
      </c>
      <c r="DS12" s="193">
        <v>0</v>
      </c>
      <c r="DT12" s="193">
        <v>0</v>
      </c>
      <c r="DU12" s="193">
        <v>0</v>
      </c>
      <c r="DV12" s="193">
        <v>0</v>
      </c>
      <c r="DW12" s="254" t="s">
        <v>708</v>
      </c>
      <c r="DX12" s="254" t="s">
        <v>102</v>
      </c>
      <c r="DY12" s="66">
        <f>SUM(DZ12:EC12)</f>
        <v>62.5</v>
      </c>
      <c r="DZ12" s="193">
        <v>12.5</v>
      </c>
      <c r="EA12" s="193">
        <v>25</v>
      </c>
      <c r="EB12" s="193">
        <v>25</v>
      </c>
      <c r="EC12" s="193">
        <v>0</v>
      </c>
      <c r="ED12" s="254" t="s">
        <v>4816</v>
      </c>
      <c r="EE12" s="254" t="s">
        <v>3455</v>
      </c>
      <c r="EF12" s="39">
        <v>1</v>
      </c>
      <c r="EG12" s="66">
        <f>EH12+EL12+EM12</f>
        <v>0</v>
      </c>
      <c r="EH12" s="193">
        <v>0</v>
      </c>
      <c r="EI12" s="36" t="s">
        <v>1277</v>
      </c>
      <c r="EJ12" s="49" t="s">
        <v>23</v>
      </c>
      <c r="EK12" s="49" t="s">
        <v>4791</v>
      </c>
      <c r="EL12" s="193">
        <v>0</v>
      </c>
      <c r="EM12" s="39">
        <v>0</v>
      </c>
      <c r="EN12" s="49" t="s">
        <v>4607</v>
      </c>
      <c r="EO12" s="410" t="s">
        <v>23</v>
      </c>
      <c r="EP12" s="39" t="s">
        <v>102</v>
      </c>
      <c r="EQ12" s="39" t="s">
        <v>102</v>
      </c>
      <c r="ER12" s="39" t="s">
        <v>102</v>
      </c>
      <c r="ES12" s="39" t="s">
        <v>102</v>
      </c>
      <c r="ET12" s="39" t="s">
        <v>102</v>
      </c>
      <c r="EU12" s="39" t="s">
        <v>102</v>
      </c>
      <c r="EV12" s="39" t="s">
        <v>102</v>
      </c>
      <c r="EW12" s="39" t="s">
        <v>102</v>
      </c>
      <c r="EX12" s="39" t="s">
        <v>102</v>
      </c>
      <c r="EY12" s="39" t="s">
        <v>102</v>
      </c>
      <c r="EZ12" s="39" t="s">
        <v>102</v>
      </c>
      <c r="FA12" s="39" t="s">
        <v>102</v>
      </c>
      <c r="FB12" s="39" t="s">
        <v>102</v>
      </c>
      <c r="FC12" s="39" t="s">
        <v>102</v>
      </c>
      <c r="FD12" s="39" t="s">
        <v>102</v>
      </c>
      <c r="FE12" s="39" t="s">
        <v>102</v>
      </c>
      <c r="FF12" s="39" t="s">
        <v>102</v>
      </c>
      <c r="FG12" s="39" t="s">
        <v>102</v>
      </c>
      <c r="FH12" s="39" t="s">
        <v>102</v>
      </c>
      <c r="FI12" s="39" t="s">
        <v>102</v>
      </c>
      <c r="FJ12" s="39" t="s">
        <v>102</v>
      </c>
      <c r="FK12" s="39" t="s">
        <v>102</v>
      </c>
      <c r="FL12" s="39" t="s">
        <v>102</v>
      </c>
    </row>
    <row r="13" spans="1:168" s="68" customFormat="1">
      <c r="A13" s="408" t="s">
        <v>2532</v>
      </c>
      <c r="B13" s="347" t="s">
        <v>2534</v>
      </c>
      <c r="C13" s="347" t="s">
        <v>2533</v>
      </c>
      <c r="D13" s="312" t="s">
        <v>3856</v>
      </c>
      <c r="E13" s="302">
        <v>4.4165100000000006</v>
      </c>
      <c r="F13" s="302">
        <v>3.9075215035499999</v>
      </c>
      <c r="G13" s="355" t="s">
        <v>63</v>
      </c>
      <c r="H13" s="355" t="s">
        <v>94</v>
      </c>
      <c r="I13" s="311">
        <v>2018</v>
      </c>
      <c r="J13" s="105" t="s">
        <v>2704</v>
      </c>
      <c r="K13" s="39">
        <f>L13</f>
        <v>100</v>
      </c>
      <c r="L13" s="39">
        <v>100</v>
      </c>
      <c r="M13" s="254" t="s">
        <v>2992</v>
      </c>
      <c r="N13" s="254" t="s">
        <v>2993</v>
      </c>
      <c r="O13" s="39">
        <f>SUM(P13:T13)</f>
        <v>70</v>
      </c>
      <c r="P13" s="193">
        <v>10</v>
      </c>
      <c r="Q13" s="193">
        <v>20</v>
      </c>
      <c r="R13" s="193">
        <v>10</v>
      </c>
      <c r="S13" s="193">
        <v>20</v>
      </c>
      <c r="T13" s="193">
        <v>10</v>
      </c>
      <c r="U13" s="254" t="s">
        <v>4464</v>
      </c>
      <c r="V13" s="254" t="s">
        <v>3000</v>
      </c>
      <c r="W13" s="39">
        <f>SUM(X13:Y13)</f>
        <v>75</v>
      </c>
      <c r="X13" s="193">
        <v>50</v>
      </c>
      <c r="Y13" s="193">
        <v>25</v>
      </c>
      <c r="Z13" s="254" t="s">
        <v>3811</v>
      </c>
      <c r="AA13" s="254" t="s">
        <v>3005</v>
      </c>
      <c r="AB13" s="39">
        <f>SUM(AC13:AE13)</f>
        <v>45</v>
      </c>
      <c r="AC13" s="193">
        <v>30</v>
      </c>
      <c r="AD13" s="193">
        <v>15</v>
      </c>
      <c r="AE13" s="193">
        <v>0</v>
      </c>
      <c r="AF13" s="254" t="s">
        <v>3009</v>
      </c>
      <c r="AG13" s="254" t="s">
        <v>3010</v>
      </c>
      <c r="AH13" s="39">
        <f>SUM(AI13:AJ13)</f>
        <v>0</v>
      </c>
      <c r="AI13" s="193">
        <v>0</v>
      </c>
      <c r="AJ13" s="193">
        <v>0</v>
      </c>
      <c r="AK13" s="254" t="s">
        <v>3681</v>
      </c>
      <c r="AL13" s="254" t="s">
        <v>3013</v>
      </c>
      <c r="AM13" s="66">
        <f>SUM(AN13:AQ13)</f>
        <v>12.5</v>
      </c>
      <c r="AN13" s="193">
        <v>0</v>
      </c>
      <c r="AO13" s="193">
        <v>12.5</v>
      </c>
      <c r="AP13" s="193">
        <v>0</v>
      </c>
      <c r="AQ13" s="193">
        <v>0</v>
      </c>
      <c r="AR13" s="254" t="s">
        <v>3688</v>
      </c>
      <c r="AS13" s="254" t="s">
        <v>3015</v>
      </c>
      <c r="AT13" s="39">
        <f>SUM(AU13:AV13)</f>
        <v>25</v>
      </c>
      <c r="AU13" s="193">
        <v>25</v>
      </c>
      <c r="AV13" s="193">
        <v>0</v>
      </c>
      <c r="AW13" s="254" t="s">
        <v>4577</v>
      </c>
      <c r="AX13" s="254" t="s">
        <v>3018</v>
      </c>
      <c r="AY13" s="66">
        <f>SUM(AZ13:BC13)</f>
        <v>12.5</v>
      </c>
      <c r="AZ13" s="193">
        <v>12.5</v>
      </c>
      <c r="BA13" s="193">
        <v>0</v>
      </c>
      <c r="BB13" s="193">
        <v>0</v>
      </c>
      <c r="BC13" s="193">
        <v>0</v>
      </c>
      <c r="BD13" s="254" t="s">
        <v>3714</v>
      </c>
      <c r="BE13" s="254" t="s">
        <v>3023</v>
      </c>
      <c r="BF13" s="39">
        <f>SUM(BG13:BH13)</f>
        <v>50</v>
      </c>
      <c r="BG13" s="193">
        <v>25</v>
      </c>
      <c r="BH13" s="193">
        <v>25</v>
      </c>
      <c r="BI13" s="254" t="s">
        <v>4488</v>
      </c>
      <c r="BJ13" s="254" t="s">
        <v>3025</v>
      </c>
      <c r="BK13" s="39">
        <f>SUM(BL13:BN13)</f>
        <v>15</v>
      </c>
      <c r="BL13" s="193">
        <v>15</v>
      </c>
      <c r="BM13" s="193">
        <v>0</v>
      </c>
      <c r="BN13" s="193">
        <v>0</v>
      </c>
      <c r="BO13" s="254" t="s">
        <v>4499</v>
      </c>
      <c r="BP13" s="254" t="s">
        <v>3028</v>
      </c>
      <c r="BQ13" s="39">
        <f>SUM(BR13:BT13)</f>
        <v>0</v>
      </c>
      <c r="BR13" s="193">
        <v>0</v>
      </c>
      <c r="BS13" s="193">
        <v>0</v>
      </c>
      <c r="BT13" s="193">
        <v>0</v>
      </c>
      <c r="BU13" s="254" t="s">
        <v>688</v>
      </c>
      <c r="BV13" s="254" t="s">
        <v>23</v>
      </c>
      <c r="BW13" s="39">
        <f>SUM(BX13:BY13)</f>
        <v>0</v>
      </c>
      <c r="BX13" s="193">
        <v>0</v>
      </c>
      <c r="BY13" s="193">
        <v>0</v>
      </c>
      <c r="BZ13" s="254" t="s">
        <v>3033</v>
      </c>
      <c r="CA13" s="254" t="s">
        <v>3034</v>
      </c>
      <c r="CB13" s="39">
        <f>SUM(CC13:CD13)</f>
        <v>25</v>
      </c>
      <c r="CC13" s="193">
        <v>25</v>
      </c>
      <c r="CD13" s="193">
        <v>0</v>
      </c>
      <c r="CE13" s="415" t="s">
        <v>3040</v>
      </c>
      <c r="CF13" s="254" t="s">
        <v>3041</v>
      </c>
      <c r="CG13" s="39">
        <f>SUM(CH13:CJ13)</f>
        <v>15</v>
      </c>
      <c r="CH13" s="193">
        <v>0</v>
      </c>
      <c r="CI13" s="193">
        <v>15</v>
      </c>
      <c r="CJ13" s="193">
        <v>0</v>
      </c>
      <c r="CK13" s="254" t="s">
        <v>3043</v>
      </c>
      <c r="CL13" s="254" t="s">
        <v>3044</v>
      </c>
      <c r="CM13" s="66">
        <f>SUM(CN13:CQ13)</f>
        <v>0</v>
      </c>
      <c r="CN13" s="193">
        <v>0</v>
      </c>
      <c r="CO13" s="193">
        <v>0</v>
      </c>
      <c r="CP13" s="193">
        <v>0</v>
      </c>
      <c r="CQ13" s="193">
        <v>0</v>
      </c>
      <c r="CR13" s="254" t="s">
        <v>3834</v>
      </c>
      <c r="CS13" s="254" t="s">
        <v>3047</v>
      </c>
      <c r="CT13" s="39">
        <f>SUM(CU13:CX13)</f>
        <v>0</v>
      </c>
      <c r="CU13" s="193">
        <v>0</v>
      </c>
      <c r="CV13" s="193">
        <v>0</v>
      </c>
      <c r="CW13" s="193">
        <v>0</v>
      </c>
      <c r="CX13" s="193">
        <v>0</v>
      </c>
      <c r="CY13" s="254" t="s">
        <v>678</v>
      </c>
      <c r="CZ13" s="254" t="s">
        <v>3914</v>
      </c>
      <c r="DA13" s="39">
        <f>SUM(DB13:DF13)</f>
        <v>10</v>
      </c>
      <c r="DB13" s="193">
        <v>10</v>
      </c>
      <c r="DC13" s="193">
        <v>0</v>
      </c>
      <c r="DD13" s="193">
        <v>0</v>
      </c>
      <c r="DE13" s="193">
        <v>0</v>
      </c>
      <c r="DF13" s="193">
        <v>0</v>
      </c>
      <c r="DG13" s="254" t="s">
        <v>4565</v>
      </c>
      <c r="DH13" s="254" t="s">
        <v>3056</v>
      </c>
      <c r="DI13" s="39">
        <f>SUM(DJ13:DN13)</f>
        <v>70</v>
      </c>
      <c r="DJ13" s="193">
        <v>20</v>
      </c>
      <c r="DK13" s="193">
        <v>20</v>
      </c>
      <c r="DL13" s="193">
        <v>10</v>
      </c>
      <c r="DM13" s="193">
        <v>20</v>
      </c>
      <c r="DN13" s="193">
        <v>0</v>
      </c>
      <c r="DO13" s="254" t="s">
        <v>3785</v>
      </c>
      <c r="DP13" s="254" t="s">
        <v>3061</v>
      </c>
      <c r="DQ13" s="39">
        <f>SUM(DR13:DV13)</f>
        <v>70</v>
      </c>
      <c r="DR13" s="193">
        <v>20</v>
      </c>
      <c r="DS13" s="193">
        <v>20</v>
      </c>
      <c r="DT13" s="193">
        <v>20</v>
      </c>
      <c r="DU13" s="193">
        <v>10</v>
      </c>
      <c r="DV13" s="193">
        <v>0</v>
      </c>
      <c r="DW13" s="407" t="s">
        <v>3793</v>
      </c>
      <c r="DX13" s="254" t="s">
        <v>3064</v>
      </c>
      <c r="DY13" s="66">
        <f>SUM(DZ13:EC13)</f>
        <v>25</v>
      </c>
      <c r="DZ13" s="193">
        <v>25</v>
      </c>
      <c r="EA13" s="193">
        <v>0</v>
      </c>
      <c r="EB13" s="193">
        <v>0</v>
      </c>
      <c r="EC13" s="193">
        <v>0</v>
      </c>
      <c r="ED13" s="254" t="s">
        <v>3798</v>
      </c>
      <c r="EE13" s="254" t="s">
        <v>3066</v>
      </c>
      <c r="EF13" s="39">
        <v>1</v>
      </c>
      <c r="EG13" s="66">
        <f>EH13+EL13+EM13</f>
        <v>0</v>
      </c>
      <c r="EH13" s="39">
        <v>0</v>
      </c>
      <c r="EI13" s="36" t="s">
        <v>3069</v>
      </c>
      <c r="EJ13" s="49" t="s">
        <v>3070</v>
      </c>
      <c r="EK13" s="49" t="s">
        <v>4791</v>
      </c>
      <c r="EL13" s="193">
        <v>0</v>
      </c>
      <c r="EM13" s="39">
        <v>0</v>
      </c>
      <c r="EN13" s="49" t="s">
        <v>5060</v>
      </c>
      <c r="EO13" s="410" t="s">
        <v>4426</v>
      </c>
      <c r="EP13" s="39" t="s">
        <v>102</v>
      </c>
      <c r="EQ13" s="39" t="s">
        <v>102</v>
      </c>
      <c r="ER13" s="39" t="s">
        <v>102</v>
      </c>
      <c r="ES13" s="39" t="s">
        <v>102</v>
      </c>
      <c r="ET13" s="39" t="s">
        <v>102</v>
      </c>
      <c r="EU13" s="39" t="s">
        <v>102</v>
      </c>
      <c r="EV13" s="39" t="s">
        <v>102</v>
      </c>
      <c r="EW13" s="39" t="s">
        <v>102</v>
      </c>
      <c r="EX13" s="39" t="s">
        <v>102</v>
      </c>
      <c r="EY13" s="39" t="s">
        <v>102</v>
      </c>
      <c r="EZ13" s="39" t="s">
        <v>102</v>
      </c>
      <c r="FA13" s="39" t="s">
        <v>102</v>
      </c>
      <c r="FB13" s="39" t="s">
        <v>102</v>
      </c>
      <c r="FC13" s="39" t="s">
        <v>102</v>
      </c>
      <c r="FD13" s="39" t="s">
        <v>102</v>
      </c>
      <c r="FE13" s="39" t="s">
        <v>102</v>
      </c>
      <c r="FF13" s="39" t="s">
        <v>102</v>
      </c>
      <c r="FG13" s="39" t="s">
        <v>102</v>
      </c>
      <c r="FH13" s="39" t="s">
        <v>102</v>
      </c>
      <c r="FI13" s="39" t="s">
        <v>102</v>
      </c>
      <c r="FJ13" s="39" t="s">
        <v>102</v>
      </c>
      <c r="FK13" s="39" t="s">
        <v>102</v>
      </c>
      <c r="FL13" s="39" t="s">
        <v>102</v>
      </c>
    </row>
    <row r="14" spans="1:168" s="68" customFormat="1">
      <c r="A14" s="610" t="s">
        <v>2535</v>
      </c>
      <c r="B14" s="611" t="s">
        <v>2537</v>
      </c>
      <c r="C14" s="611" t="s">
        <v>2536</v>
      </c>
      <c r="D14" s="361" t="s">
        <v>3856</v>
      </c>
      <c r="E14" s="612">
        <v>7.0216499999999993</v>
      </c>
      <c r="F14" s="612">
        <v>5.3166328909099994</v>
      </c>
      <c r="G14" s="334" t="s">
        <v>63</v>
      </c>
      <c r="H14" s="334" t="s">
        <v>94</v>
      </c>
      <c r="I14" s="311">
        <v>2018</v>
      </c>
      <c r="J14" s="36" t="s">
        <v>2499</v>
      </c>
      <c r="K14" s="39">
        <f>L14</f>
        <v>100</v>
      </c>
      <c r="L14" s="39">
        <v>100</v>
      </c>
      <c r="M14" s="254" t="s">
        <v>2994</v>
      </c>
      <c r="N14" s="254" t="s">
        <v>2995</v>
      </c>
      <c r="O14" s="39">
        <f>SUM(P14:T14)</f>
        <v>60</v>
      </c>
      <c r="P14" s="193">
        <v>20</v>
      </c>
      <c r="Q14" s="193">
        <v>20</v>
      </c>
      <c r="R14" s="193">
        <v>10</v>
      </c>
      <c r="S14" s="193">
        <v>10</v>
      </c>
      <c r="T14" s="193">
        <v>0</v>
      </c>
      <c r="U14" s="254" t="s">
        <v>3001</v>
      </c>
      <c r="V14" s="254" t="s">
        <v>3002</v>
      </c>
      <c r="W14" s="39">
        <f>SUM(X14:Y14)</f>
        <v>25</v>
      </c>
      <c r="X14" s="193">
        <v>25</v>
      </c>
      <c r="Y14" s="193">
        <v>0</v>
      </c>
      <c r="Z14" s="254" t="s">
        <v>4817</v>
      </c>
      <c r="AA14" s="254" t="s">
        <v>3006</v>
      </c>
      <c r="AB14" s="39">
        <f>SUM(AC14:AE14)</f>
        <v>30</v>
      </c>
      <c r="AC14" s="193">
        <v>30</v>
      </c>
      <c r="AD14" s="193">
        <v>0</v>
      </c>
      <c r="AE14" s="193">
        <v>0</v>
      </c>
      <c r="AF14" s="254" t="s">
        <v>3760</v>
      </c>
      <c r="AG14" s="254" t="s">
        <v>3011</v>
      </c>
      <c r="AH14" s="39">
        <f>SUM(AI14:AJ14)</f>
        <v>50</v>
      </c>
      <c r="AI14" s="193">
        <v>0</v>
      </c>
      <c r="AJ14" s="193">
        <v>50</v>
      </c>
      <c r="AK14" s="254" t="s">
        <v>4417</v>
      </c>
      <c r="AL14" s="254" t="s">
        <v>4818</v>
      </c>
      <c r="AM14" s="66">
        <f>SUM(AN14:AQ14)</f>
        <v>50</v>
      </c>
      <c r="AN14" s="193">
        <v>25</v>
      </c>
      <c r="AO14" s="193">
        <v>0</v>
      </c>
      <c r="AP14" s="193">
        <v>0</v>
      </c>
      <c r="AQ14" s="193">
        <v>25</v>
      </c>
      <c r="AR14" s="254" t="s">
        <v>4436</v>
      </c>
      <c r="AS14" s="254" t="s">
        <v>3016</v>
      </c>
      <c r="AT14" s="39">
        <f>SUM(AU14:AV14)</f>
        <v>25</v>
      </c>
      <c r="AU14" s="193">
        <v>25</v>
      </c>
      <c r="AV14" s="193">
        <v>0</v>
      </c>
      <c r="AW14" s="254" t="s">
        <v>4578</v>
      </c>
      <c r="AX14" s="254" t="s">
        <v>3019</v>
      </c>
      <c r="AY14" s="66">
        <f>SUM(AZ14:BC14)</f>
        <v>37.5</v>
      </c>
      <c r="AZ14" s="193">
        <v>12.5</v>
      </c>
      <c r="BA14" s="193">
        <v>12.5</v>
      </c>
      <c r="BB14" s="193">
        <v>12.5</v>
      </c>
      <c r="BC14" s="193">
        <v>0</v>
      </c>
      <c r="BD14" s="254" t="s">
        <v>3721</v>
      </c>
      <c r="BE14" s="254" t="s">
        <v>3024</v>
      </c>
      <c r="BF14" s="39">
        <f>SUM(BG14:BH14)</f>
        <v>50</v>
      </c>
      <c r="BG14" s="193">
        <v>25</v>
      </c>
      <c r="BH14" s="193">
        <v>25</v>
      </c>
      <c r="BI14" s="254" t="s">
        <v>4178</v>
      </c>
      <c r="BJ14" s="254" t="s">
        <v>4819</v>
      </c>
      <c r="BK14" s="39">
        <f>SUM(BL14:BN14)</f>
        <v>60</v>
      </c>
      <c r="BL14" s="193">
        <v>15</v>
      </c>
      <c r="BM14" s="193">
        <v>30</v>
      </c>
      <c r="BN14" s="193">
        <v>15</v>
      </c>
      <c r="BO14" s="254" t="s">
        <v>4500</v>
      </c>
      <c r="BP14" s="254" t="s">
        <v>4820</v>
      </c>
      <c r="BQ14" s="39">
        <f>SUM(BR14:BT14)</f>
        <v>0</v>
      </c>
      <c r="BR14" s="193">
        <v>0</v>
      </c>
      <c r="BS14" s="193">
        <v>0</v>
      </c>
      <c r="BT14" s="193">
        <v>0</v>
      </c>
      <c r="BU14" s="254" t="s">
        <v>4184</v>
      </c>
      <c r="BV14" s="254" t="s">
        <v>4821</v>
      </c>
      <c r="BW14" s="39">
        <f>SUM(BX14:BY14)</f>
        <v>0</v>
      </c>
      <c r="BX14" s="193">
        <v>0</v>
      </c>
      <c r="BY14" s="193">
        <v>0</v>
      </c>
      <c r="BZ14" s="254" t="s">
        <v>4186</v>
      </c>
      <c r="CA14" s="254" t="s">
        <v>4822</v>
      </c>
      <c r="CB14" s="39">
        <f>SUM(CC14:CD14)</f>
        <v>0</v>
      </c>
      <c r="CC14" s="193">
        <v>0</v>
      </c>
      <c r="CD14" s="193">
        <v>0</v>
      </c>
      <c r="CE14" s="410" t="s">
        <v>3042</v>
      </c>
      <c r="CF14" s="254" t="s">
        <v>3035</v>
      </c>
      <c r="CG14" s="39">
        <f>SUM(CH14:CJ14)</f>
        <v>0</v>
      </c>
      <c r="CH14" s="193">
        <v>0</v>
      </c>
      <c r="CI14" s="193">
        <v>0</v>
      </c>
      <c r="CJ14" s="193">
        <v>0</v>
      </c>
      <c r="CK14" s="254" t="s">
        <v>688</v>
      </c>
      <c r="CL14" s="254" t="s">
        <v>23</v>
      </c>
      <c r="CM14" s="66">
        <f>SUM(CN14:CQ14)</f>
        <v>37.5</v>
      </c>
      <c r="CN14" s="193">
        <v>25</v>
      </c>
      <c r="CO14" s="193">
        <v>12.5</v>
      </c>
      <c r="CP14" s="193">
        <v>0</v>
      </c>
      <c r="CQ14" s="193">
        <v>0</v>
      </c>
      <c r="CR14" s="254" t="s">
        <v>3831</v>
      </c>
      <c r="CS14" s="254" t="s">
        <v>3048</v>
      </c>
      <c r="CT14" s="39">
        <f>SUM(CU14:CX14)</f>
        <v>0</v>
      </c>
      <c r="CU14" s="193">
        <v>0</v>
      </c>
      <c r="CV14" s="193">
        <v>0</v>
      </c>
      <c r="CW14" s="193">
        <v>0</v>
      </c>
      <c r="CX14" s="193">
        <v>0</v>
      </c>
      <c r="CY14" s="254" t="s">
        <v>3053</v>
      </c>
      <c r="CZ14" s="254" t="s">
        <v>3054</v>
      </c>
      <c r="DA14" s="39">
        <f>SUM(DB14:DF14)</f>
        <v>10</v>
      </c>
      <c r="DB14" s="193">
        <v>10</v>
      </c>
      <c r="DC14" s="193">
        <v>0</v>
      </c>
      <c r="DD14" s="193">
        <v>0</v>
      </c>
      <c r="DE14" s="193">
        <v>0</v>
      </c>
      <c r="DF14" s="193">
        <v>0</v>
      </c>
      <c r="DG14" s="254" t="s">
        <v>3836</v>
      </c>
      <c r="DH14" s="254" t="s">
        <v>3057</v>
      </c>
      <c r="DI14" s="39">
        <f>SUM(DJ14:DN14)</f>
        <v>70</v>
      </c>
      <c r="DJ14" s="193">
        <v>20</v>
      </c>
      <c r="DK14" s="193">
        <v>20</v>
      </c>
      <c r="DL14" s="193">
        <v>10</v>
      </c>
      <c r="DM14" s="193">
        <v>20</v>
      </c>
      <c r="DN14" s="193">
        <v>0</v>
      </c>
      <c r="DO14" s="254" t="s">
        <v>3062</v>
      </c>
      <c r="DP14" s="254" t="s">
        <v>3063</v>
      </c>
      <c r="DQ14" s="39">
        <f>SUM(DR14:DV14)</f>
        <v>60</v>
      </c>
      <c r="DR14" s="193">
        <v>20</v>
      </c>
      <c r="DS14" s="193">
        <v>10</v>
      </c>
      <c r="DT14" s="193">
        <v>0</v>
      </c>
      <c r="DU14" s="193">
        <v>10</v>
      </c>
      <c r="DV14" s="193">
        <v>20</v>
      </c>
      <c r="DW14" s="254" t="s">
        <v>4519</v>
      </c>
      <c r="DX14" s="254" t="s">
        <v>4823</v>
      </c>
      <c r="DY14" s="66">
        <f>SUM(DZ14:EC14)</f>
        <v>100</v>
      </c>
      <c r="DZ14" s="39">
        <v>25</v>
      </c>
      <c r="EA14" s="193">
        <v>25</v>
      </c>
      <c r="EB14" s="193">
        <v>25</v>
      </c>
      <c r="EC14" s="193">
        <v>25</v>
      </c>
      <c r="ED14" s="254" t="s">
        <v>5102</v>
      </c>
      <c r="EE14" s="254" t="s">
        <v>3067</v>
      </c>
      <c r="EF14" s="39">
        <v>1</v>
      </c>
      <c r="EG14" s="66">
        <f>EH14+EL14+EM14</f>
        <v>0</v>
      </c>
      <c r="EH14" s="193">
        <v>0</v>
      </c>
      <c r="EI14" s="36" t="s">
        <v>1277</v>
      </c>
      <c r="EJ14" s="49" t="s">
        <v>23</v>
      </c>
      <c r="EK14" s="49" t="s">
        <v>4791</v>
      </c>
      <c r="EL14" s="193">
        <v>0</v>
      </c>
      <c r="EM14" s="39">
        <v>0</v>
      </c>
      <c r="EN14" s="410" t="s">
        <v>4607</v>
      </c>
      <c r="EO14" s="410" t="s">
        <v>23</v>
      </c>
      <c r="EP14" s="39" t="s">
        <v>102</v>
      </c>
      <c r="EQ14" s="39" t="s">
        <v>102</v>
      </c>
      <c r="ER14" s="39" t="s">
        <v>102</v>
      </c>
      <c r="ES14" s="39" t="s">
        <v>102</v>
      </c>
      <c r="ET14" s="39" t="s">
        <v>102</v>
      </c>
      <c r="EU14" s="39" t="s">
        <v>102</v>
      </c>
      <c r="EV14" s="39" t="s">
        <v>102</v>
      </c>
      <c r="EW14" s="39" t="s">
        <v>102</v>
      </c>
      <c r="EX14" s="39" t="s">
        <v>102</v>
      </c>
      <c r="EY14" s="39" t="s">
        <v>102</v>
      </c>
      <c r="EZ14" s="39" t="s">
        <v>102</v>
      </c>
      <c r="FA14" s="39" t="s">
        <v>102</v>
      </c>
      <c r="FB14" s="39" t="s">
        <v>102</v>
      </c>
      <c r="FC14" s="39" t="s">
        <v>102</v>
      </c>
      <c r="FD14" s="39" t="s">
        <v>102</v>
      </c>
      <c r="FE14" s="39" t="s">
        <v>102</v>
      </c>
      <c r="FF14" s="39" t="s">
        <v>102</v>
      </c>
      <c r="FG14" s="39" t="s">
        <v>102</v>
      </c>
      <c r="FH14" s="39" t="s">
        <v>102</v>
      </c>
      <c r="FI14" s="39" t="s">
        <v>102</v>
      </c>
      <c r="FJ14" s="39" t="s">
        <v>102</v>
      </c>
      <c r="FK14" s="39" t="s">
        <v>102</v>
      </c>
      <c r="FL14" s="39" t="s">
        <v>102</v>
      </c>
    </row>
    <row r="15" spans="1:168" s="104" customFormat="1">
      <c r="A15" s="408" t="s">
        <v>2538</v>
      </c>
      <c r="B15" s="347" t="s">
        <v>2540</v>
      </c>
      <c r="C15" s="347" t="s">
        <v>2539</v>
      </c>
      <c r="D15" s="312" t="s">
        <v>2706</v>
      </c>
      <c r="E15" s="302">
        <v>4.3099300000000005</v>
      </c>
      <c r="F15" s="302">
        <v>5.7617305250400008</v>
      </c>
      <c r="G15" s="355" t="s">
        <v>63</v>
      </c>
      <c r="H15" s="355" t="s">
        <v>94</v>
      </c>
      <c r="I15" s="311">
        <v>2020</v>
      </c>
      <c r="J15" s="105" t="s">
        <v>2509</v>
      </c>
      <c r="K15" s="39" t="s">
        <v>23</v>
      </c>
      <c r="L15" s="39" t="s">
        <v>23</v>
      </c>
      <c r="M15" s="39" t="s">
        <v>23</v>
      </c>
      <c r="N15" s="39" t="s">
        <v>23</v>
      </c>
      <c r="O15" s="39" t="s">
        <v>4700</v>
      </c>
      <c r="P15" s="39" t="s">
        <v>4700</v>
      </c>
      <c r="Q15" s="193" t="s">
        <v>23</v>
      </c>
      <c r="R15" s="193" t="s">
        <v>23</v>
      </c>
      <c r="S15" s="193" t="s">
        <v>23</v>
      </c>
      <c r="T15" s="193" t="s">
        <v>23</v>
      </c>
      <c r="U15" s="254" t="s">
        <v>4939</v>
      </c>
      <c r="V15" s="254" t="s">
        <v>3324</v>
      </c>
      <c r="W15" s="39" t="s">
        <v>4701</v>
      </c>
      <c r="X15" s="193" t="s">
        <v>4701</v>
      </c>
      <c r="Y15" s="193" t="s">
        <v>4699</v>
      </c>
      <c r="Z15" s="254" t="s">
        <v>4477</v>
      </c>
      <c r="AA15" s="254" t="s">
        <v>4229</v>
      </c>
      <c r="AB15" s="39" t="s">
        <v>23</v>
      </c>
      <c r="AC15" s="39" t="s">
        <v>23</v>
      </c>
      <c r="AD15" s="39" t="s">
        <v>23</v>
      </c>
      <c r="AE15" s="39" t="s">
        <v>23</v>
      </c>
      <c r="AF15" s="39" t="s">
        <v>23</v>
      </c>
      <c r="AG15" s="39" t="s">
        <v>23</v>
      </c>
      <c r="AH15" s="39" t="s">
        <v>4699</v>
      </c>
      <c r="AI15" s="39" t="s">
        <v>4699</v>
      </c>
      <c r="AJ15" s="39" t="s">
        <v>4699</v>
      </c>
      <c r="AK15" s="254" t="s">
        <v>4940</v>
      </c>
      <c r="AL15" s="254" t="s">
        <v>4423</v>
      </c>
      <c r="AM15" s="66" t="s">
        <v>4700</v>
      </c>
      <c r="AN15" s="193" t="s">
        <v>4700</v>
      </c>
      <c r="AO15" s="193" t="s">
        <v>23</v>
      </c>
      <c r="AP15" s="193" t="s">
        <v>23</v>
      </c>
      <c r="AQ15" s="193" t="s">
        <v>4700</v>
      </c>
      <c r="AR15" s="254" t="s">
        <v>4740</v>
      </c>
      <c r="AS15" s="254" t="s">
        <v>4233</v>
      </c>
      <c r="AT15" s="39" t="s">
        <v>4699</v>
      </c>
      <c r="AU15" s="39" t="s">
        <v>4699</v>
      </c>
      <c r="AV15" s="39" t="s">
        <v>4699</v>
      </c>
      <c r="AW15" s="254" t="s">
        <v>4969</v>
      </c>
      <c r="AX15" s="254" t="s">
        <v>4235</v>
      </c>
      <c r="AY15" s="66" t="s">
        <v>4701</v>
      </c>
      <c r="AZ15" s="193" t="s">
        <v>23</v>
      </c>
      <c r="BA15" s="193" t="s">
        <v>4699</v>
      </c>
      <c r="BB15" s="193" t="s">
        <v>4701</v>
      </c>
      <c r="BC15" s="193" t="s">
        <v>23</v>
      </c>
      <c r="BD15" s="254" t="s">
        <v>4941</v>
      </c>
      <c r="BE15" s="254" t="s">
        <v>4238</v>
      </c>
      <c r="BF15" s="39" t="s">
        <v>23</v>
      </c>
      <c r="BG15" s="39" t="s">
        <v>23</v>
      </c>
      <c r="BH15" s="39" t="s">
        <v>23</v>
      </c>
      <c r="BI15" s="39" t="s">
        <v>23</v>
      </c>
      <c r="BJ15" s="39" t="s">
        <v>23</v>
      </c>
      <c r="BK15" s="39" t="s">
        <v>4701</v>
      </c>
      <c r="BL15" s="193" t="s">
        <v>4701</v>
      </c>
      <c r="BM15" s="193" t="s">
        <v>23</v>
      </c>
      <c r="BN15" s="193" t="s">
        <v>23</v>
      </c>
      <c r="BO15" s="254" t="s">
        <v>3331</v>
      </c>
      <c r="BP15" s="254" t="s">
        <v>3332</v>
      </c>
      <c r="BQ15" s="39" t="s">
        <v>23</v>
      </c>
      <c r="BR15" s="39" t="s">
        <v>23</v>
      </c>
      <c r="BS15" s="39" t="s">
        <v>23</v>
      </c>
      <c r="BT15" s="39" t="s">
        <v>23</v>
      </c>
      <c r="BU15" s="39" t="s">
        <v>23</v>
      </c>
      <c r="BV15" s="39" t="s">
        <v>23</v>
      </c>
      <c r="BW15" s="39" t="s">
        <v>4701</v>
      </c>
      <c r="BX15" s="193" t="s">
        <v>4701</v>
      </c>
      <c r="BY15" s="39" t="s">
        <v>4699</v>
      </c>
      <c r="BZ15" s="254" t="s">
        <v>4240</v>
      </c>
      <c r="CA15" s="254" t="s">
        <v>4241</v>
      </c>
      <c r="CB15" s="39" t="s">
        <v>23</v>
      </c>
      <c r="CC15" s="39" t="s">
        <v>23</v>
      </c>
      <c r="CD15" s="39" t="s">
        <v>23</v>
      </c>
      <c r="CE15" s="39" t="s">
        <v>23</v>
      </c>
      <c r="CF15" s="39" t="s">
        <v>23</v>
      </c>
      <c r="CG15" s="39" t="s">
        <v>23</v>
      </c>
      <c r="CH15" s="39" t="s">
        <v>23</v>
      </c>
      <c r="CI15" s="39" t="s">
        <v>23</v>
      </c>
      <c r="CJ15" s="39" t="s">
        <v>23</v>
      </c>
      <c r="CK15" s="39" t="s">
        <v>23</v>
      </c>
      <c r="CL15" s="39" t="s">
        <v>23</v>
      </c>
      <c r="CM15" s="39" t="s">
        <v>23</v>
      </c>
      <c r="CN15" s="39" t="s">
        <v>23</v>
      </c>
      <c r="CO15" s="39" t="s">
        <v>23</v>
      </c>
      <c r="CP15" s="39" t="s">
        <v>23</v>
      </c>
      <c r="CQ15" s="39" t="s">
        <v>23</v>
      </c>
      <c r="CR15" s="39" t="s">
        <v>23</v>
      </c>
      <c r="CS15" s="39" t="s">
        <v>23</v>
      </c>
      <c r="CT15" s="39" t="s">
        <v>4699</v>
      </c>
      <c r="CU15" s="39" t="s">
        <v>4699</v>
      </c>
      <c r="CV15" s="193" t="s">
        <v>23</v>
      </c>
      <c r="CW15" s="193" t="s">
        <v>23</v>
      </c>
      <c r="CX15" s="39" t="s">
        <v>4699</v>
      </c>
      <c r="CY15" s="254" t="s">
        <v>3335</v>
      </c>
      <c r="CZ15" s="254" t="s">
        <v>3336</v>
      </c>
      <c r="DA15" s="39" t="s">
        <v>4701</v>
      </c>
      <c r="DB15" s="193" t="s">
        <v>4701</v>
      </c>
      <c r="DC15" s="193" t="s">
        <v>23</v>
      </c>
      <c r="DD15" s="193" t="s">
        <v>23</v>
      </c>
      <c r="DE15" s="193" t="s">
        <v>4699</v>
      </c>
      <c r="DF15" s="193" t="s">
        <v>23</v>
      </c>
      <c r="DG15" s="411" t="s">
        <v>4566</v>
      </c>
      <c r="DH15" s="254" t="s">
        <v>4246</v>
      </c>
      <c r="DI15" s="39" t="s">
        <v>23</v>
      </c>
      <c r="DJ15" s="39" t="s">
        <v>23</v>
      </c>
      <c r="DK15" s="39" t="s">
        <v>23</v>
      </c>
      <c r="DL15" s="39" t="s">
        <v>23</v>
      </c>
      <c r="DM15" s="39" t="s">
        <v>23</v>
      </c>
      <c r="DN15" s="39" t="s">
        <v>23</v>
      </c>
      <c r="DO15" s="39" t="s">
        <v>23</v>
      </c>
      <c r="DP15" s="39" t="s">
        <v>23</v>
      </c>
      <c r="DQ15" s="39" t="s">
        <v>23</v>
      </c>
      <c r="DR15" s="39" t="s">
        <v>23</v>
      </c>
      <c r="DS15" s="39" t="s">
        <v>23</v>
      </c>
      <c r="DT15" s="39" t="s">
        <v>23</v>
      </c>
      <c r="DU15" s="39" t="s">
        <v>23</v>
      </c>
      <c r="DV15" s="39" t="s">
        <v>23</v>
      </c>
      <c r="DW15" s="39" t="s">
        <v>23</v>
      </c>
      <c r="DX15" s="39" t="s">
        <v>23</v>
      </c>
      <c r="DY15" s="66" t="s">
        <v>23</v>
      </c>
      <c r="DZ15" s="66" t="s">
        <v>23</v>
      </c>
      <c r="EA15" s="66" t="s">
        <v>23</v>
      </c>
      <c r="EB15" s="66" t="s">
        <v>23</v>
      </c>
      <c r="EC15" s="66" t="s">
        <v>23</v>
      </c>
      <c r="ED15" s="66" t="s">
        <v>23</v>
      </c>
      <c r="EE15" s="66" t="s">
        <v>23</v>
      </c>
      <c r="EF15" s="39">
        <v>1</v>
      </c>
      <c r="EG15" s="66" t="s">
        <v>4699</v>
      </c>
      <c r="EH15" s="39" t="s">
        <v>4699</v>
      </c>
      <c r="EI15" s="36" t="s">
        <v>1277</v>
      </c>
      <c r="EJ15" s="49" t="s">
        <v>23</v>
      </c>
      <c r="EK15" s="49" t="s">
        <v>4791</v>
      </c>
      <c r="EL15" s="193" t="s">
        <v>4699</v>
      </c>
      <c r="EM15" s="193" t="s">
        <v>4699</v>
      </c>
      <c r="EN15" s="49" t="s">
        <v>4968</v>
      </c>
      <c r="EO15" s="410" t="s">
        <v>4248</v>
      </c>
      <c r="EP15" s="39" t="s">
        <v>102</v>
      </c>
      <c r="EQ15" s="39" t="s">
        <v>102</v>
      </c>
      <c r="ER15" s="39" t="s">
        <v>102</v>
      </c>
      <c r="ES15" s="39" t="s">
        <v>102</v>
      </c>
      <c r="ET15" s="39" t="s">
        <v>102</v>
      </c>
      <c r="EU15" s="39" t="s">
        <v>102</v>
      </c>
      <c r="EV15" s="39" t="s">
        <v>102</v>
      </c>
      <c r="EW15" s="39" t="s">
        <v>102</v>
      </c>
      <c r="EX15" s="39" t="s">
        <v>102</v>
      </c>
      <c r="EY15" s="39" t="s">
        <v>102</v>
      </c>
      <c r="EZ15" s="39" t="s">
        <v>102</v>
      </c>
      <c r="FA15" s="39" t="s">
        <v>102</v>
      </c>
      <c r="FB15" s="39" t="s">
        <v>102</v>
      </c>
      <c r="FC15" s="39" t="s">
        <v>102</v>
      </c>
      <c r="FD15" s="39" t="s">
        <v>102</v>
      </c>
      <c r="FE15" s="39" t="s">
        <v>102</v>
      </c>
      <c r="FF15" s="39" t="s">
        <v>102</v>
      </c>
      <c r="FG15" s="39" t="s">
        <v>102</v>
      </c>
      <c r="FH15" s="39" t="s">
        <v>102</v>
      </c>
      <c r="FI15" s="39" t="s">
        <v>102</v>
      </c>
      <c r="FJ15" s="39" t="s">
        <v>102</v>
      </c>
      <c r="FK15" s="39" t="s">
        <v>102</v>
      </c>
      <c r="FL15" s="39" t="s">
        <v>102</v>
      </c>
    </row>
    <row r="16" spans="1:168" s="104" customFormat="1">
      <c r="A16" s="408" t="s">
        <v>2541</v>
      </c>
      <c r="B16" s="347" t="s">
        <v>2543</v>
      </c>
      <c r="C16" s="347" t="s">
        <v>2542</v>
      </c>
      <c r="D16" s="312" t="s">
        <v>3856</v>
      </c>
      <c r="E16" s="302">
        <v>3.8397100000000002</v>
      </c>
      <c r="F16" s="302">
        <v>3.9893494016000006</v>
      </c>
      <c r="G16" s="355" t="s">
        <v>63</v>
      </c>
      <c r="H16" s="355" t="s">
        <v>94</v>
      </c>
      <c r="I16" s="311">
        <v>2020</v>
      </c>
      <c r="J16" s="105" t="s">
        <v>2509</v>
      </c>
      <c r="K16" s="39" t="s">
        <v>23</v>
      </c>
      <c r="L16" s="39" t="s">
        <v>23</v>
      </c>
      <c r="M16" s="193" t="s">
        <v>23</v>
      </c>
      <c r="N16" s="193" t="s">
        <v>23</v>
      </c>
      <c r="O16" s="39" t="s">
        <v>4701</v>
      </c>
      <c r="P16" s="193" t="s">
        <v>4701</v>
      </c>
      <c r="Q16" s="193" t="s">
        <v>23</v>
      </c>
      <c r="R16" s="193" t="s">
        <v>23</v>
      </c>
      <c r="S16" s="193" t="s">
        <v>23</v>
      </c>
      <c r="T16" s="193" t="s">
        <v>23</v>
      </c>
      <c r="U16" s="254" t="s">
        <v>3744</v>
      </c>
      <c r="V16" s="254" t="s">
        <v>3182</v>
      </c>
      <c r="W16" s="39" t="s">
        <v>4701</v>
      </c>
      <c r="X16" s="193" t="s">
        <v>4700</v>
      </c>
      <c r="Y16" s="193" t="s">
        <v>4699</v>
      </c>
      <c r="Z16" s="254" t="s">
        <v>4230</v>
      </c>
      <c r="AA16" s="254" t="s">
        <v>4231</v>
      </c>
      <c r="AB16" s="39" t="s">
        <v>23</v>
      </c>
      <c r="AC16" s="193" t="s">
        <v>23</v>
      </c>
      <c r="AD16" s="193" t="s">
        <v>23</v>
      </c>
      <c r="AE16" s="193" t="s">
        <v>23</v>
      </c>
      <c r="AF16" s="193" t="s">
        <v>23</v>
      </c>
      <c r="AG16" s="193" t="s">
        <v>23</v>
      </c>
      <c r="AH16" s="39" t="s">
        <v>4701</v>
      </c>
      <c r="AI16" s="193" t="s">
        <v>4699</v>
      </c>
      <c r="AJ16" s="193" t="s">
        <v>4701</v>
      </c>
      <c r="AK16" s="254" t="s">
        <v>4942</v>
      </c>
      <c r="AL16" s="254" t="s">
        <v>4232</v>
      </c>
      <c r="AM16" s="66" t="s">
        <v>4700</v>
      </c>
      <c r="AN16" s="193" t="s">
        <v>4700</v>
      </c>
      <c r="AO16" s="193" t="s">
        <v>23</v>
      </c>
      <c r="AP16" s="193" t="s">
        <v>23</v>
      </c>
      <c r="AQ16" s="193" t="s">
        <v>4700</v>
      </c>
      <c r="AR16" s="254" t="s">
        <v>4741</v>
      </c>
      <c r="AS16" s="254" t="s">
        <v>4234</v>
      </c>
      <c r="AT16" s="39" t="s">
        <v>4701</v>
      </c>
      <c r="AU16" s="193" t="s">
        <v>4701</v>
      </c>
      <c r="AV16" s="193" t="s">
        <v>4701</v>
      </c>
      <c r="AW16" s="254" t="s">
        <v>4236</v>
      </c>
      <c r="AX16" s="254" t="s">
        <v>4237</v>
      </c>
      <c r="AY16" s="66" t="s">
        <v>4701</v>
      </c>
      <c r="AZ16" s="193" t="s">
        <v>23</v>
      </c>
      <c r="BA16" s="193" t="s">
        <v>4701</v>
      </c>
      <c r="BB16" s="193" t="s">
        <v>4699</v>
      </c>
      <c r="BC16" s="193" t="s">
        <v>23</v>
      </c>
      <c r="BD16" s="254" t="s">
        <v>4943</v>
      </c>
      <c r="BE16" s="254" t="s">
        <v>4239</v>
      </c>
      <c r="BF16" s="39" t="s">
        <v>23</v>
      </c>
      <c r="BG16" s="193" t="s">
        <v>23</v>
      </c>
      <c r="BH16" s="193" t="s">
        <v>23</v>
      </c>
      <c r="BI16" s="193" t="s">
        <v>23</v>
      </c>
      <c r="BJ16" s="193" t="s">
        <v>23</v>
      </c>
      <c r="BK16" s="39" t="s">
        <v>4699</v>
      </c>
      <c r="BL16" s="39" t="s">
        <v>4699</v>
      </c>
      <c r="BM16" s="193" t="s">
        <v>23</v>
      </c>
      <c r="BN16" s="193" t="s">
        <v>23</v>
      </c>
      <c r="BO16" s="254" t="s">
        <v>3212</v>
      </c>
      <c r="BP16" s="254" t="s">
        <v>3213</v>
      </c>
      <c r="BQ16" s="39" t="s">
        <v>23</v>
      </c>
      <c r="BR16" s="193" t="s">
        <v>23</v>
      </c>
      <c r="BS16" s="193" t="s">
        <v>23</v>
      </c>
      <c r="BT16" s="193" t="s">
        <v>23</v>
      </c>
      <c r="BU16" s="193" t="s">
        <v>23</v>
      </c>
      <c r="BV16" s="193" t="s">
        <v>23</v>
      </c>
      <c r="BW16" s="39" t="s">
        <v>4701</v>
      </c>
      <c r="BX16" s="193" t="s">
        <v>4701</v>
      </c>
      <c r="BY16" s="39" t="s">
        <v>4699</v>
      </c>
      <c r="BZ16" s="254" t="s">
        <v>4242</v>
      </c>
      <c r="CA16" s="254" t="s">
        <v>4243</v>
      </c>
      <c r="CB16" s="39" t="s">
        <v>23</v>
      </c>
      <c r="CC16" s="193" t="s">
        <v>23</v>
      </c>
      <c r="CD16" s="193" t="s">
        <v>23</v>
      </c>
      <c r="CE16" s="193" t="s">
        <v>23</v>
      </c>
      <c r="CF16" s="193" t="s">
        <v>23</v>
      </c>
      <c r="CG16" s="39" t="s">
        <v>23</v>
      </c>
      <c r="CH16" s="193" t="s">
        <v>23</v>
      </c>
      <c r="CI16" s="193" t="s">
        <v>23</v>
      </c>
      <c r="CJ16" s="193" t="s">
        <v>23</v>
      </c>
      <c r="CK16" s="193" t="s">
        <v>23</v>
      </c>
      <c r="CL16" s="193" t="s">
        <v>23</v>
      </c>
      <c r="CM16" s="39" t="s">
        <v>23</v>
      </c>
      <c r="CN16" s="193" t="s">
        <v>23</v>
      </c>
      <c r="CO16" s="193" t="s">
        <v>23</v>
      </c>
      <c r="CP16" s="193" t="s">
        <v>23</v>
      </c>
      <c r="CQ16" s="193" t="s">
        <v>23</v>
      </c>
      <c r="CR16" s="193" t="s">
        <v>23</v>
      </c>
      <c r="CS16" s="193" t="s">
        <v>23</v>
      </c>
      <c r="CT16" s="39" t="s">
        <v>4699</v>
      </c>
      <c r="CU16" s="39" t="s">
        <v>4699</v>
      </c>
      <c r="CV16" s="193" t="s">
        <v>23</v>
      </c>
      <c r="CW16" s="193" t="s">
        <v>23</v>
      </c>
      <c r="CX16" s="39" t="s">
        <v>4699</v>
      </c>
      <c r="CY16" s="254" t="s">
        <v>4244</v>
      </c>
      <c r="CZ16" s="254" t="s">
        <v>4245</v>
      </c>
      <c r="DA16" s="39" t="s">
        <v>4701</v>
      </c>
      <c r="DB16" s="193" t="s">
        <v>4701</v>
      </c>
      <c r="DC16" s="193" t="s">
        <v>23</v>
      </c>
      <c r="DD16" s="193" t="s">
        <v>23</v>
      </c>
      <c r="DE16" s="193" t="s">
        <v>4699</v>
      </c>
      <c r="DF16" s="193" t="s">
        <v>23</v>
      </c>
      <c r="DG16" s="254" t="s">
        <v>4567</v>
      </c>
      <c r="DH16" s="254" t="s">
        <v>4247</v>
      </c>
      <c r="DI16" s="39" t="s">
        <v>23</v>
      </c>
      <c r="DJ16" s="193" t="s">
        <v>23</v>
      </c>
      <c r="DK16" s="193" t="s">
        <v>23</v>
      </c>
      <c r="DL16" s="193" t="s">
        <v>23</v>
      </c>
      <c r="DM16" s="193" t="s">
        <v>23</v>
      </c>
      <c r="DN16" s="193" t="s">
        <v>23</v>
      </c>
      <c r="DO16" s="193" t="s">
        <v>23</v>
      </c>
      <c r="DP16" s="193" t="s">
        <v>23</v>
      </c>
      <c r="DQ16" s="39" t="s">
        <v>23</v>
      </c>
      <c r="DR16" s="193" t="s">
        <v>23</v>
      </c>
      <c r="DS16" s="193" t="s">
        <v>23</v>
      </c>
      <c r="DT16" s="193" t="s">
        <v>23</v>
      </c>
      <c r="DU16" s="193" t="s">
        <v>23</v>
      </c>
      <c r="DV16" s="193" t="s">
        <v>23</v>
      </c>
      <c r="DW16" s="193" t="s">
        <v>23</v>
      </c>
      <c r="DX16" s="193" t="s">
        <v>23</v>
      </c>
      <c r="DY16" s="66" t="s">
        <v>23</v>
      </c>
      <c r="DZ16" s="66" t="s">
        <v>23</v>
      </c>
      <c r="EA16" s="413" t="s">
        <v>23</v>
      </c>
      <c r="EB16" s="413" t="s">
        <v>23</v>
      </c>
      <c r="EC16" s="413" t="s">
        <v>23</v>
      </c>
      <c r="ED16" s="413" t="s">
        <v>23</v>
      </c>
      <c r="EE16" s="413" t="s">
        <v>23</v>
      </c>
      <c r="EF16" s="39">
        <v>1</v>
      </c>
      <c r="EG16" s="66" t="s">
        <v>4699</v>
      </c>
      <c r="EH16" s="39" t="s">
        <v>4699</v>
      </c>
      <c r="EI16" s="36" t="s">
        <v>3230</v>
      </c>
      <c r="EJ16" s="49" t="s">
        <v>3224</v>
      </c>
      <c r="EK16" s="49" t="s">
        <v>4791</v>
      </c>
      <c r="EL16" s="193" t="s">
        <v>4699</v>
      </c>
      <c r="EM16" s="193" t="s">
        <v>4699</v>
      </c>
      <c r="EN16" s="49" t="s">
        <v>3234</v>
      </c>
      <c r="EO16" s="410" t="s">
        <v>4249</v>
      </c>
      <c r="EP16" s="39" t="s">
        <v>102</v>
      </c>
      <c r="EQ16" s="39" t="s">
        <v>102</v>
      </c>
      <c r="ER16" s="39" t="s">
        <v>102</v>
      </c>
      <c r="ES16" s="39" t="s">
        <v>102</v>
      </c>
      <c r="ET16" s="39" t="s">
        <v>102</v>
      </c>
      <c r="EU16" s="39" t="s">
        <v>102</v>
      </c>
      <c r="EV16" s="39" t="s">
        <v>102</v>
      </c>
      <c r="EW16" s="39" t="s">
        <v>102</v>
      </c>
      <c r="EX16" s="39" t="s">
        <v>102</v>
      </c>
      <c r="EY16" s="39" t="s">
        <v>102</v>
      </c>
      <c r="EZ16" s="39" t="s">
        <v>102</v>
      </c>
      <c r="FA16" s="39" t="s">
        <v>102</v>
      </c>
      <c r="FB16" s="39" t="s">
        <v>102</v>
      </c>
      <c r="FC16" s="39" t="s">
        <v>102</v>
      </c>
      <c r="FD16" s="39" t="s">
        <v>102</v>
      </c>
      <c r="FE16" s="39" t="s">
        <v>102</v>
      </c>
      <c r="FF16" s="39" t="s">
        <v>102</v>
      </c>
      <c r="FG16" s="39" t="s">
        <v>102</v>
      </c>
      <c r="FH16" s="39" t="s">
        <v>102</v>
      </c>
      <c r="FI16" s="39" t="s">
        <v>102</v>
      </c>
      <c r="FJ16" s="39" t="s">
        <v>102</v>
      </c>
      <c r="FK16" s="39" t="s">
        <v>102</v>
      </c>
      <c r="FL16" s="39" t="s">
        <v>102</v>
      </c>
    </row>
    <row r="17" spans="1:168" s="104" customFormat="1">
      <c r="A17" s="408" t="s">
        <v>2544</v>
      </c>
      <c r="B17" s="347" t="s">
        <v>2546</v>
      </c>
      <c r="C17" s="347" t="s">
        <v>2545</v>
      </c>
      <c r="D17" s="361" t="s">
        <v>2708</v>
      </c>
      <c r="E17" s="302">
        <v>3.1424699999999999</v>
      </c>
      <c r="F17" s="302">
        <v>3.0371882687450102</v>
      </c>
      <c r="G17" s="355" t="s">
        <v>67</v>
      </c>
      <c r="H17" s="355" t="s">
        <v>92</v>
      </c>
      <c r="I17" s="311">
        <v>2018</v>
      </c>
      <c r="J17" s="105" t="s">
        <v>2705</v>
      </c>
      <c r="K17" s="39" t="s">
        <v>23</v>
      </c>
      <c r="L17" s="39" t="s">
        <v>23</v>
      </c>
      <c r="M17" s="39" t="s">
        <v>23</v>
      </c>
      <c r="N17" s="39" t="s">
        <v>23</v>
      </c>
      <c r="O17" s="39" t="s">
        <v>4699</v>
      </c>
      <c r="P17" s="193" t="s">
        <v>4699</v>
      </c>
      <c r="Q17" s="193" t="s">
        <v>23</v>
      </c>
      <c r="R17" s="193" t="s">
        <v>23</v>
      </c>
      <c r="S17" s="193" t="s">
        <v>23</v>
      </c>
      <c r="T17" s="193" t="s">
        <v>23</v>
      </c>
      <c r="U17" s="254" t="s">
        <v>3183</v>
      </c>
      <c r="V17" s="254" t="s">
        <v>3184</v>
      </c>
      <c r="W17" s="39" t="s">
        <v>4699</v>
      </c>
      <c r="X17" s="39" t="s">
        <v>4699</v>
      </c>
      <c r="Y17" s="39" t="s">
        <v>4699</v>
      </c>
      <c r="Z17" s="254" t="s">
        <v>4929</v>
      </c>
      <c r="AA17" s="254" t="s">
        <v>3191</v>
      </c>
      <c r="AB17" s="39" t="s">
        <v>23</v>
      </c>
      <c r="AC17" s="193" t="s">
        <v>23</v>
      </c>
      <c r="AD17" s="193" t="s">
        <v>23</v>
      </c>
      <c r="AE17" s="193" t="s">
        <v>23</v>
      </c>
      <c r="AF17" s="193" t="s">
        <v>23</v>
      </c>
      <c r="AG17" s="193" t="s">
        <v>23</v>
      </c>
      <c r="AH17" s="39" t="s">
        <v>4699</v>
      </c>
      <c r="AI17" s="39" t="s">
        <v>4699</v>
      </c>
      <c r="AJ17" s="39" t="s">
        <v>4699</v>
      </c>
      <c r="AK17" s="254" t="s">
        <v>3197</v>
      </c>
      <c r="AL17" s="254" t="s">
        <v>3198</v>
      </c>
      <c r="AM17" s="66" t="s">
        <v>4699</v>
      </c>
      <c r="AN17" s="66" t="s">
        <v>4699</v>
      </c>
      <c r="AO17" s="193" t="s">
        <v>23</v>
      </c>
      <c r="AP17" s="193" t="s">
        <v>23</v>
      </c>
      <c r="AQ17" s="193" t="s">
        <v>4699</v>
      </c>
      <c r="AR17" s="254" t="s">
        <v>3203</v>
      </c>
      <c r="AS17" s="254" t="s">
        <v>3204</v>
      </c>
      <c r="AT17" s="39" t="s">
        <v>4699</v>
      </c>
      <c r="AU17" s="39" t="s">
        <v>4699</v>
      </c>
      <c r="AV17" s="39" t="s">
        <v>4699</v>
      </c>
      <c r="AW17" s="36" t="s">
        <v>3206</v>
      </c>
      <c r="AX17" s="36" t="s">
        <v>3207</v>
      </c>
      <c r="AY17" s="66" t="s">
        <v>4699</v>
      </c>
      <c r="AZ17" s="193" t="s">
        <v>23</v>
      </c>
      <c r="BA17" s="193" t="s">
        <v>4699</v>
      </c>
      <c r="BB17" s="193" t="s">
        <v>4699</v>
      </c>
      <c r="BC17" s="193" t="s">
        <v>23</v>
      </c>
      <c r="BD17" s="254" t="s">
        <v>2836</v>
      </c>
      <c r="BE17" s="254" t="s">
        <v>3198</v>
      </c>
      <c r="BF17" s="39" t="s">
        <v>23</v>
      </c>
      <c r="BG17" s="39" t="s">
        <v>23</v>
      </c>
      <c r="BH17" s="39" t="s">
        <v>23</v>
      </c>
      <c r="BI17" s="39" t="s">
        <v>23</v>
      </c>
      <c r="BJ17" s="39" t="s">
        <v>23</v>
      </c>
      <c r="BK17" s="39" t="s">
        <v>4699</v>
      </c>
      <c r="BL17" s="193" t="s">
        <v>4699</v>
      </c>
      <c r="BM17" s="193" t="s">
        <v>23</v>
      </c>
      <c r="BN17" s="193" t="s">
        <v>23</v>
      </c>
      <c r="BO17" s="254" t="s">
        <v>3214</v>
      </c>
      <c r="BP17" s="254" t="s">
        <v>3184</v>
      </c>
      <c r="BQ17" s="39" t="s">
        <v>23</v>
      </c>
      <c r="BR17" s="193" t="s">
        <v>23</v>
      </c>
      <c r="BS17" s="193" t="s">
        <v>23</v>
      </c>
      <c r="BT17" s="193" t="s">
        <v>23</v>
      </c>
      <c r="BU17" s="193" t="s">
        <v>23</v>
      </c>
      <c r="BV17" s="193" t="s">
        <v>23</v>
      </c>
      <c r="BW17" s="39" t="s">
        <v>4699</v>
      </c>
      <c r="BX17" s="39" t="s">
        <v>4699</v>
      </c>
      <c r="BY17" s="39" t="s">
        <v>4699</v>
      </c>
      <c r="BZ17" s="254" t="s">
        <v>3194</v>
      </c>
      <c r="CA17" s="417" t="s">
        <v>3204</v>
      </c>
      <c r="CB17" s="39" t="s">
        <v>23</v>
      </c>
      <c r="CC17" s="193" t="s">
        <v>23</v>
      </c>
      <c r="CD17" s="193" t="s">
        <v>23</v>
      </c>
      <c r="CE17" s="193" t="s">
        <v>23</v>
      </c>
      <c r="CF17" s="193" t="s">
        <v>23</v>
      </c>
      <c r="CG17" s="39" t="s">
        <v>23</v>
      </c>
      <c r="CH17" s="193" t="s">
        <v>23</v>
      </c>
      <c r="CI17" s="193" t="s">
        <v>23</v>
      </c>
      <c r="CJ17" s="193" t="s">
        <v>23</v>
      </c>
      <c r="CK17" s="193" t="s">
        <v>23</v>
      </c>
      <c r="CL17" s="193" t="s">
        <v>23</v>
      </c>
      <c r="CM17" s="39" t="s">
        <v>23</v>
      </c>
      <c r="CN17" s="39" t="s">
        <v>23</v>
      </c>
      <c r="CO17" s="39" t="s">
        <v>23</v>
      </c>
      <c r="CP17" s="39" t="s">
        <v>23</v>
      </c>
      <c r="CQ17" s="39" t="s">
        <v>23</v>
      </c>
      <c r="CR17" s="39" t="s">
        <v>23</v>
      </c>
      <c r="CS17" s="39" t="s">
        <v>23</v>
      </c>
      <c r="CT17" s="39" t="s">
        <v>4699</v>
      </c>
      <c r="CU17" s="193" t="s">
        <v>4699</v>
      </c>
      <c r="CV17" s="193" t="s">
        <v>23</v>
      </c>
      <c r="CW17" s="193" t="s">
        <v>23</v>
      </c>
      <c r="CX17" s="193" t="s">
        <v>4699</v>
      </c>
      <c r="CY17" s="254" t="s">
        <v>3220</v>
      </c>
      <c r="CZ17" s="254" t="s">
        <v>3204</v>
      </c>
      <c r="DA17" s="39" t="s">
        <v>4699</v>
      </c>
      <c r="DB17" s="193" t="s">
        <v>4699</v>
      </c>
      <c r="DC17" s="193" t="s">
        <v>23</v>
      </c>
      <c r="DD17" s="193" t="s">
        <v>23</v>
      </c>
      <c r="DE17" s="193" t="s">
        <v>4699</v>
      </c>
      <c r="DF17" s="193" t="s">
        <v>23</v>
      </c>
      <c r="DG17" s="254" t="s">
        <v>3225</v>
      </c>
      <c r="DH17" s="254" t="s">
        <v>3204</v>
      </c>
      <c r="DI17" s="39" t="s">
        <v>23</v>
      </c>
      <c r="DJ17" s="193" t="s">
        <v>23</v>
      </c>
      <c r="DK17" s="193" t="s">
        <v>23</v>
      </c>
      <c r="DL17" s="193" t="s">
        <v>23</v>
      </c>
      <c r="DM17" s="193" t="s">
        <v>23</v>
      </c>
      <c r="DN17" s="193" t="s">
        <v>23</v>
      </c>
      <c r="DO17" s="193" t="s">
        <v>23</v>
      </c>
      <c r="DP17" s="193" t="s">
        <v>23</v>
      </c>
      <c r="DQ17" s="39" t="s">
        <v>23</v>
      </c>
      <c r="DR17" s="193" t="s">
        <v>23</v>
      </c>
      <c r="DS17" s="193" t="s">
        <v>23</v>
      </c>
      <c r="DT17" s="193" t="s">
        <v>23</v>
      </c>
      <c r="DU17" s="193" t="s">
        <v>23</v>
      </c>
      <c r="DV17" s="193" t="s">
        <v>23</v>
      </c>
      <c r="DW17" s="193" t="s">
        <v>23</v>
      </c>
      <c r="DX17" s="193" t="s">
        <v>23</v>
      </c>
      <c r="DY17" s="66" t="s">
        <v>23</v>
      </c>
      <c r="DZ17" s="413" t="s">
        <v>23</v>
      </c>
      <c r="EA17" s="413" t="s">
        <v>23</v>
      </c>
      <c r="EB17" s="413" t="s">
        <v>23</v>
      </c>
      <c r="EC17" s="413" t="s">
        <v>23</v>
      </c>
      <c r="ED17" s="413" t="s">
        <v>23</v>
      </c>
      <c r="EE17" s="413" t="s">
        <v>23</v>
      </c>
      <c r="EF17" s="39">
        <v>1</v>
      </c>
      <c r="EG17" s="66" t="s">
        <v>4699</v>
      </c>
      <c r="EH17" s="39" t="s">
        <v>4699</v>
      </c>
      <c r="EI17" s="36" t="s">
        <v>2766</v>
      </c>
      <c r="EJ17" s="49" t="s">
        <v>3231</v>
      </c>
      <c r="EK17" s="49" t="s">
        <v>4791</v>
      </c>
      <c r="EL17" s="193" t="s">
        <v>4699</v>
      </c>
      <c r="EM17" s="193" t="s">
        <v>4699</v>
      </c>
      <c r="EN17" s="49" t="s">
        <v>3234</v>
      </c>
      <c r="EO17" s="49" t="s">
        <v>23</v>
      </c>
      <c r="EP17" s="39" t="s">
        <v>102</v>
      </c>
      <c r="EQ17" s="39" t="s">
        <v>102</v>
      </c>
      <c r="ER17" s="39" t="s">
        <v>102</v>
      </c>
      <c r="ES17" s="39" t="s">
        <v>102</v>
      </c>
      <c r="ET17" s="39" t="s">
        <v>102</v>
      </c>
      <c r="EU17" s="39" t="s">
        <v>102</v>
      </c>
      <c r="EV17" s="39" t="s">
        <v>102</v>
      </c>
      <c r="EW17" s="39" t="s">
        <v>102</v>
      </c>
      <c r="EX17" s="39" t="s">
        <v>102</v>
      </c>
      <c r="EY17" s="39" t="s">
        <v>102</v>
      </c>
      <c r="EZ17" s="39" t="s">
        <v>102</v>
      </c>
      <c r="FA17" s="39" t="s">
        <v>102</v>
      </c>
      <c r="FB17" s="39" t="s">
        <v>102</v>
      </c>
      <c r="FC17" s="39" t="s">
        <v>102</v>
      </c>
      <c r="FD17" s="39" t="s">
        <v>102</v>
      </c>
      <c r="FE17" s="39" t="s">
        <v>102</v>
      </c>
      <c r="FF17" s="39" t="s">
        <v>102</v>
      </c>
      <c r="FG17" s="39" t="s">
        <v>102</v>
      </c>
      <c r="FH17" s="39" t="s">
        <v>102</v>
      </c>
      <c r="FI17" s="39" t="s">
        <v>102</v>
      </c>
      <c r="FJ17" s="39" t="s">
        <v>102</v>
      </c>
      <c r="FK17" s="39" t="s">
        <v>102</v>
      </c>
      <c r="FL17" s="39" t="s">
        <v>102</v>
      </c>
    </row>
    <row r="18" spans="1:168" s="104" customFormat="1">
      <c r="A18" s="408" t="s">
        <v>2547</v>
      </c>
      <c r="B18" s="347" t="s">
        <v>2549</v>
      </c>
      <c r="C18" s="347" t="s">
        <v>2548</v>
      </c>
      <c r="D18" s="312" t="s">
        <v>3856</v>
      </c>
      <c r="E18" s="302">
        <v>47.802289999999999</v>
      </c>
      <c r="F18" s="302">
        <v>58.339450063440005</v>
      </c>
      <c r="G18" s="355" t="s">
        <v>65</v>
      </c>
      <c r="H18" s="355" t="s">
        <v>92</v>
      </c>
      <c r="I18" s="315">
        <v>2016</v>
      </c>
      <c r="J18" s="105" t="s">
        <v>2499</v>
      </c>
      <c r="K18" s="39">
        <f>L18</f>
        <v>100</v>
      </c>
      <c r="L18" s="39">
        <v>100</v>
      </c>
      <c r="M18" s="36" t="s">
        <v>3083</v>
      </c>
      <c r="N18" s="36" t="s">
        <v>3084</v>
      </c>
      <c r="O18" s="39">
        <f>SUM(P18:T18)</f>
        <v>70</v>
      </c>
      <c r="P18" s="193">
        <v>20</v>
      </c>
      <c r="Q18" s="193">
        <v>20</v>
      </c>
      <c r="R18" s="193">
        <v>10</v>
      </c>
      <c r="S18" s="193">
        <v>20</v>
      </c>
      <c r="T18" s="193">
        <v>0</v>
      </c>
      <c r="U18" s="254" t="s">
        <v>4787</v>
      </c>
      <c r="V18" s="254" t="s">
        <v>3090</v>
      </c>
      <c r="W18" s="39">
        <f>SUM(X18:Y18)</f>
        <v>75</v>
      </c>
      <c r="X18" s="193">
        <v>50</v>
      </c>
      <c r="Y18" s="193">
        <v>25</v>
      </c>
      <c r="Z18" s="254" t="s">
        <v>4145</v>
      </c>
      <c r="AA18" s="254" t="s">
        <v>4146</v>
      </c>
      <c r="AB18" s="39">
        <f>SUM(AC18:AE18)</f>
        <v>45</v>
      </c>
      <c r="AC18" s="193">
        <v>30</v>
      </c>
      <c r="AD18" s="193">
        <v>15</v>
      </c>
      <c r="AE18" s="193">
        <v>0</v>
      </c>
      <c r="AF18" s="254" t="s">
        <v>4723</v>
      </c>
      <c r="AG18" s="254" t="s">
        <v>4155</v>
      </c>
      <c r="AH18" s="39">
        <f>SUM(AI18:AJ18)</f>
        <v>75</v>
      </c>
      <c r="AI18" s="193">
        <v>50</v>
      </c>
      <c r="AJ18" s="193">
        <v>25</v>
      </c>
      <c r="AK18" s="36" t="s">
        <v>4824</v>
      </c>
      <c r="AL18" s="36" t="s">
        <v>3098</v>
      </c>
      <c r="AM18" s="66">
        <f>SUM(AN18:AQ18)</f>
        <v>37.5</v>
      </c>
      <c r="AN18" s="193">
        <v>12.5</v>
      </c>
      <c r="AO18" s="193">
        <v>12.5</v>
      </c>
      <c r="AP18" s="193">
        <v>0</v>
      </c>
      <c r="AQ18" s="193">
        <v>12.5</v>
      </c>
      <c r="AR18" s="411" t="s">
        <v>3685</v>
      </c>
      <c r="AS18" s="254" t="s">
        <v>3100</v>
      </c>
      <c r="AT18" s="39">
        <f>SUM(AU18:AV18)</f>
        <v>50</v>
      </c>
      <c r="AU18" s="193">
        <v>50</v>
      </c>
      <c r="AV18" s="193">
        <v>0</v>
      </c>
      <c r="AW18" s="254" t="s">
        <v>4579</v>
      </c>
      <c r="AX18" s="254" t="s">
        <v>3101</v>
      </c>
      <c r="AY18" s="66">
        <f>SUM(AZ18:BC18)</f>
        <v>50</v>
      </c>
      <c r="AZ18" s="193">
        <v>12.5</v>
      </c>
      <c r="BA18" s="193">
        <v>12.5</v>
      </c>
      <c r="BB18" s="193">
        <v>12.5</v>
      </c>
      <c r="BC18" s="193">
        <v>12.5</v>
      </c>
      <c r="BD18" s="254" t="s">
        <v>4452</v>
      </c>
      <c r="BE18" s="254" t="s">
        <v>3722</v>
      </c>
      <c r="BF18" s="39">
        <f>SUM(BG18:BH18)</f>
        <v>75</v>
      </c>
      <c r="BG18" s="193">
        <v>50</v>
      </c>
      <c r="BH18" s="193">
        <v>25</v>
      </c>
      <c r="BI18" s="254" t="s">
        <v>4179</v>
      </c>
      <c r="BJ18" s="254" t="s">
        <v>4180</v>
      </c>
      <c r="BK18" s="39">
        <f>SUM(BL18:BN18)</f>
        <v>15</v>
      </c>
      <c r="BL18" s="193">
        <v>15</v>
      </c>
      <c r="BM18" s="193">
        <v>0</v>
      </c>
      <c r="BN18" s="193">
        <v>0</v>
      </c>
      <c r="BO18" s="254" t="s">
        <v>3105</v>
      </c>
      <c r="BP18" s="254" t="s">
        <v>3106</v>
      </c>
      <c r="BQ18" s="39">
        <f>SUM(BR18:BT18)</f>
        <v>0</v>
      </c>
      <c r="BR18" s="193">
        <v>0</v>
      </c>
      <c r="BS18" s="193">
        <v>0</v>
      </c>
      <c r="BT18" s="193">
        <v>0</v>
      </c>
      <c r="BU18" s="254" t="s">
        <v>995</v>
      </c>
      <c r="BV18" s="254" t="s">
        <v>688</v>
      </c>
      <c r="BW18" s="39">
        <f>SUM(BX18:BY18)</f>
        <v>0</v>
      </c>
      <c r="BX18" s="193">
        <v>0</v>
      </c>
      <c r="BY18" s="193">
        <v>0</v>
      </c>
      <c r="BZ18" s="254" t="s">
        <v>4979</v>
      </c>
      <c r="CA18" s="254" t="s">
        <v>4187</v>
      </c>
      <c r="CB18" s="39">
        <f>SUM(CC18:CD18)</f>
        <v>50</v>
      </c>
      <c r="CC18" s="193">
        <v>0</v>
      </c>
      <c r="CD18" s="193">
        <v>50</v>
      </c>
      <c r="CE18" s="410" t="s">
        <v>3112</v>
      </c>
      <c r="CF18" s="254" t="s">
        <v>3113</v>
      </c>
      <c r="CG18" s="39">
        <f>SUM(CH18:CJ18)</f>
        <v>15</v>
      </c>
      <c r="CH18" s="193">
        <v>0</v>
      </c>
      <c r="CI18" s="193">
        <v>15</v>
      </c>
      <c r="CJ18" s="193">
        <v>0</v>
      </c>
      <c r="CK18" s="254" t="s">
        <v>4197</v>
      </c>
      <c r="CL18" s="254" t="s">
        <v>4198</v>
      </c>
      <c r="CM18" s="66">
        <f>SUM(CN18:CQ18)</f>
        <v>25</v>
      </c>
      <c r="CN18" s="193">
        <v>12.5</v>
      </c>
      <c r="CO18" s="193">
        <v>12.5</v>
      </c>
      <c r="CP18" s="193">
        <v>0</v>
      </c>
      <c r="CQ18" s="193">
        <v>0</v>
      </c>
      <c r="CR18" s="254" t="s">
        <v>4550</v>
      </c>
      <c r="CS18" s="254" t="s">
        <v>3117</v>
      </c>
      <c r="CT18" s="39">
        <f>SUM(CU18:CX18)</f>
        <v>25</v>
      </c>
      <c r="CU18" s="193">
        <v>0</v>
      </c>
      <c r="CV18" s="193">
        <v>12.5</v>
      </c>
      <c r="CW18" s="193">
        <v>0</v>
      </c>
      <c r="CX18" s="193">
        <v>12.5</v>
      </c>
      <c r="CY18" s="254" t="s">
        <v>3913</v>
      </c>
      <c r="CZ18" s="254" t="s">
        <v>3118</v>
      </c>
      <c r="DA18" s="39">
        <f>SUM(DB18:DF18)</f>
        <v>80</v>
      </c>
      <c r="DB18" s="193">
        <v>20</v>
      </c>
      <c r="DC18" s="193">
        <v>20</v>
      </c>
      <c r="DD18" s="193">
        <v>10</v>
      </c>
      <c r="DE18" s="193">
        <v>20</v>
      </c>
      <c r="DF18" s="193">
        <v>10</v>
      </c>
      <c r="DG18" s="407" t="s">
        <v>4568</v>
      </c>
      <c r="DH18" s="254" t="s">
        <v>4207</v>
      </c>
      <c r="DI18" s="39">
        <f>SUM(DJ18:DN18)</f>
        <v>90</v>
      </c>
      <c r="DJ18" s="193">
        <v>20</v>
      </c>
      <c r="DK18" s="193">
        <v>20</v>
      </c>
      <c r="DL18" s="193">
        <v>10</v>
      </c>
      <c r="DM18" s="193">
        <v>20</v>
      </c>
      <c r="DN18" s="193">
        <v>20</v>
      </c>
      <c r="DO18" s="254" t="s">
        <v>4777</v>
      </c>
      <c r="DP18" s="254" t="s">
        <v>3122</v>
      </c>
      <c r="DQ18" s="39">
        <f>SUM(DR18:DV18)</f>
        <v>30</v>
      </c>
      <c r="DR18" s="193">
        <v>0</v>
      </c>
      <c r="DS18" s="193">
        <v>0</v>
      </c>
      <c r="DT18" s="193">
        <v>0</v>
      </c>
      <c r="DU18" s="193">
        <v>10</v>
      </c>
      <c r="DV18" s="193">
        <v>20</v>
      </c>
      <c r="DW18" s="254" t="s">
        <v>3125</v>
      </c>
      <c r="DX18" s="254" t="s">
        <v>3126</v>
      </c>
      <c r="DY18" s="66">
        <f>SUM(DZ18:EC18)</f>
        <v>100</v>
      </c>
      <c r="DZ18" s="39">
        <v>25</v>
      </c>
      <c r="EA18" s="193">
        <v>25</v>
      </c>
      <c r="EB18" s="193">
        <v>25</v>
      </c>
      <c r="EC18" s="193">
        <v>25</v>
      </c>
      <c r="ED18" s="254" t="s">
        <v>4217</v>
      </c>
      <c r="EE18" s="254" t="s">
        <v>4218</v>
      </c>
      <c r="EF18" s="39">
        <v>1</v>
      </c>
      <c r="EG18" s="66">
        <f>EH18+EL18+EM18</f>
        <v>62.5</v>
      </c>
      <c r="EH18" s="193">
        <v>25</v>
      </c>
      <c r="EI18" s="36" t="s">
        <v>4781</v>
      </c>
      <c r="EJ18" s="49" t="s">
        <v>3109</v>
      </c>
      <c r="EK18" s="49" t="s">
        <v>4791</v>
      </c>
      <c r="EL18" s="193">
        <v>37.5</v>
      </c>
      <c r="EM18" s="39">
        <v>0</v>
      </c>
      <c r="EN18" s="49" t="s">
        <v>5061</v>
      </c>
      <c r="EO18" s="410" t="s">
        <v>4431</v>
      </c>
      <c r="EP18" s="39" t="s">
        <v>102</v>
      </c>
      <c r="EQ18" s="39" t="s">
        <v>102</v>
      </c>
      <c r="ER18" s="39" t="s">
        <v>102</v>
      </c>
      <c r="ES18" s="39" t="s">
        <v>102</v>
      </c>
      <c r="ET18" s="39" t="s">
        <v>102</v>
      </c>
      <c r="EU18" s="39" t="s">
        <v>102</v>
      </c>
      <c r="EV18" s="39" t="s">
        <v>102</v>
      </c>
      <c r="EW18" s="39" t="s">
        <v>102</v>
      </c>
      <c r="EX18" s="39" t="s">
        <v>102</v>
      </c>
      <c r="EY18" s="39" t="s">
        <v>102</v>
      </c>
      <c r="EZ18" s="39" t="s">
        <v>102</v>
      </c>
      <c r="FA18" s="39" t="s">
        <v>102</v>
      </c>
      <c r="FB18" s="39" t="s">
        <v>102</v>
      </c>
      <c r="FC18" s="39" t="s">
        <v>102</v>
      </c>
      <c r="FD18" s="39" t="s">
        <v>102</v>
      </c>
      <c r="FE18" s="39" t="s">
        <v>102</v>
      </c>
      <c r="FF18" s="39" t="s">
        <v>102</v>
      </c>
      <c r="FG18" s="39" t="s">
        <v>102</v>
      </c>
      <c r="FH18" s="39" t="s">
        <v>102</v>
      </c>
      <c r="FI18" s="39" t="s">
        <v>102</v>
      </c>
      <c r="FJ18" s="39" t="s">
        <v>102</v>
      </c>
      <c r="FK18" s="39" t="s">
        <v>102</v>
      </c>
      <c r="FL18" s="39" t="s">
        <v>102</v>
      </c>
    </row>
    <row r="19" spans="1:168" s="104" customFormat="1">
      <c r="A19" s="408" t="s">
        <v>2550</v>
      </c>
      <c r="B19" s="347" t="s">
        <v>2552</v>
      </c>
      <c r="C19" s="347" t="s">
        <v>2551</v>
      </c>
      <c r="D19" s="312" t="s">
        <v>2706</v>
      </c>
      <c r="E19" s="302">
        <v>4.1995100000000001</v>
      </c>
      <c r="F19" s="302">
        <v>4.4159651813899998</v>
      </c>
      <c r="G19" s="355" t="s">
        <v>67</v>
      </c>
      <c r="H19" s="355" t="s">
        <v>92</v>
      </c>
      <c r="I19" s="311">
        <v>2020</v>
      </c>
      <c r="J19" s="105" t="s">
        <v>2509</v>
      </c>
      <c r="K19" s="39" t="s">
        <v>23</v>
      </c>
      <c r="L19" s="39" t="s">
        <v>23</v>
      </c>
      <c r="M19" s="39" t="s">
        <v>23</v>
      </c>
      <c r="N19" s="39" t="s">
        <v>23</v>
      </c>
      <c r="O19" s="39" t="s">
        <v>4699</v>
      </c>
      <c r="P19" s="39" t="s">
        <v>4699</v>
      </c>
      <c r="Q19" s="39" t="s">
        <v>23</v>
      </c>
      <c r="R19" s="39" t="s">
        <v>23</v>
      </c>
      <c r="S19" s="39" t="s">
        <v>23</v>
      </c>
      <c r="T19" s="39" t="s">
        <v>23</v>
      </c>
      <c r="U19" s="254" t="s">
        <v>3185</v>
      </c>
      <c r="V19" s="254" t="s">
        <v>3186</v>
      </c>
      <c r="W19" s="39" t="s">
        <v>4699</v>
      </c>
      <c r="X19" s="193" t="s">
        <v>4699</v>
      </c>
      <c r="Y19" s="193" t="s">
        <v>4699</v>
      </c>
      <c r="Z19" s="254" t="s">
        <v>3192</v>
      </c>
      <c r="AA19" s="254" t="s">
        <v>3193</v>
      </c>
      <c r="AB19" s="39" t="s">
        <v>23</v>
      </c>
      <c r="AC19" s="193" t="s">
        <v>23</v>
      </c>
      <c r="AD19" s="193" t="s">
        <v>23</v>
      </c>
      <c r="AE19" s="193" t="s">
        <v>23</v>
      </c>
      <c r="AF19" s="193" t="s">
        <v>23</v>
      </c>
      <c r="AG19" s="193" t="s">
        <v>23</v>
      </c>
      <c r="AH19" s="39" t="s">
        <v>4699</v>
      </c>
      <c r="AI19" s="193" t="s">
        <v>4699</v>
      </c>
      <c r="AJ19" s="193" t="s">
        <v>4699</v>
      </c>
      <c r="AK19" s="254" t="s">
        <v>3199</v>
      </c>
      <c r="AL19" s="254" t="s">
        <v>3200</v>
      </c>
      <c r="AM19" s="66" t="s">
        <v>4699</v>
      </c>
      <c r="AN19" s="193" t="s">
        <v>4699</v>
      </c>
      <c r="AO19" s="193" t="s">
        <v>23</v>
      </c>
      <c r="AP19" s="193" t="s">
        <v>23</v>
      </c>
      <c r="AQ19" s="193" t="s">
        <v>4699</v>
      </c>
      <c r="AR19" s="254" t="s">
        <v>3202</v>
      </c>
      <c r="AS19" s="254" t="s">
        <v>3175</v>
      </c>
      <c r="AT19" s="39" t="s">
        <v>4699</v>
      </c>
      <c r="AU19" s="39" t="s">
        <v>4699</v>
      </c>
      <c r="AV19" s="39" t="s">
        <v>4699</v>
      </c>
      <c r="AW19" s="36" t="s">
        <v>3208</v>
      </c>
      <c r="AX19" s="36" t="s">
        <v>3200</v>
      </c>
      <c r="AY19" s="66" t="s">
        <v>4699</v>
      </c>
      <c r="AZ19" s="39" t="s">
        <v>23</v>
      </c>
      <c r="BA19" s="39" t="s">
        <v>4699</v>
      </c>
      <c r="BB19" s="39" t="s">
        <v>4699</v>
      </c>
      <c r="BC19" s="39" t="s">
        <v>23</v>
      </c>
      <c r="BD19" s="36" t="s">
        <v>2836</v>
      </c>
      <c r="BE19" s="254" t="s">
        <v>3175</v>
      </c>
      <c r="BF19" s="39" t="s">
        <v>23</v>
      </c>
      <c r="BG19" s="39" t="s">
        <v>23</v>
      </c>
      <c r="BH19" s="39" t="s">
        <v>23</v>
      </c>
      <c r="BI19" s="39" t="s">
        <v>23</v>
      </c>
      <c r="BJ19" s="39" t="s">
        <v>23</v>
      </c>
      <c r="BK19" s="39" t="s">
        <v>4699</v>
      </c>
      <c r="BL19" s="39" t="s">
        <v>4699</v>
      </c>
      <c r="BM19" s="193" t="s">
        <v>23</v>
      </c>
      <c r="BN19" s="193" t="s">
        <v>23</v>
      </c>
      <c r="BO19" s="254" t="s">
        <v>4501</v>
      </c>
      <c r="BP19" s="254" t="s">
        <v>3215</v>
      </c>
      <c r="BQ19" s="39" t="s">
        <v>23</v>
      </c>
      <c r="BR19" s="193" t="s">
        <v>23</v>
      </c>
      <c r="BS19" s="193" t="s">
        <v>23</v>
      </c>
      <c r="BT19" s="193" t="s">
        <v>23</v>
      </c>
      <c r="BU19" s="193" t="s">
        <v>23</v>
      </c>
      <c r="BV19" s="193" t="s">
        <v>23</v>
      </c>
      <c r="BW19" s="39" t="s">
        <v>4699</v>
      </c>
      <c r="BX19" s="193" t="s">
        <v>4699</v>
      </c>
      <c r="BY19" s="39" t="s">
        <v>4699</v>
      </c>
      <c r="BZ19" s="254" t="s">
        <v>3194</v>
      </c>
      <c r="CA19" s="254" t="s">
        <v>3175</v>
      </c>
      <c r="CB19" s="39" t="s">
        <v>23</v>
      </c>
      <c r="CC19" s="193" t="s">
        <v>23</v>
      </c>
      <c r="CD19" s="193" t="s">
        <v>23</v>
      </c>
      <c r="CE19" s="193" t="s">
        <v>23</v>
      </c>
      <c r="CF19" s="193" t="s">
        <v>23</v>
      </c>
      <c r="CG19" s="39" t="s">
        <v>23</v>
      </c>
      <c r="CH19" s="193" t="s">
        <v>23</v>
      </c>
      <c r="CI19" s="193" t="s">
        <v>23</v>
      </c>
      <c r="CJ19" s="193" t="s">
        <v>23</v>
      </c>
      <c r="CK19" s="193" t="s">
        <v>23</v>
      </c>
      <c r="CL19" s="193" t="s">
        <v>23</v>
      </c>
      <c r="CM19" s="39" t="s">
        <v>23</v>
      </c>
      <c r="CN19" s="39" t="s">
        <v>23</v>
      </c>
      <c r="CO19" s="39" t="s">
        <v>23</v>
      </c>
      <c r="CP19" s="39" t="s">
        <v>23</v>
      </c>
      <c r="CQ19" s="39" t="s">
        <v>23</v>
      </c>
      <c r="CR19" s="39" t="s">
        <v>23</v>
      </c>
      <c r="CS19" s="39" t="s">
        <v>23</v>
      </c>
      <c r="CT19" s="39" t="s">
        <v>4699</v>
      </c>
      <c r="CU19" s="39" t="s">
        <v>4699</v>
      </c>
      <c r="CV19" s="193" t="s">
        <v>23</v>
      </c>
      <c r="CW19" s="193" t="s">
        <v>23</v>
      </c>
      <c r="CX19" s="39" t="s">
        <v>4699</v>
      </c>
      <c r="CY19" s="254" t="s">
        <v>3221</v>
      </c>
      <c r="CZ19" s="254" t="s">
        <v>3175</v>
      </c>
      <c r="DA19" s="39" t="s">
        <v>4699</v>
      </c>
      <c r="DB19" s="193" t="s">
        <v>4699</v>
      </c>
      <c r="DC19" s="193" t="s">
        <v>23</v>
      </c>
      <c r="DD19" s="193" t="s">
        <v>23</v>
      </c>
      <c r="DE19" s="193" t="s">
        <v>4699</v>
      </c>
      <c r="DF19" s="193" t="s">
        <v>23</v>
      </c>
      <c r="DG19" s="254" t="s">
        <v>3226</v>
      </c>
      <c r="DH19" s="254" t="s">
        <v>3227</v>
      </c>
      <c r="DI19" s="39" t="s">
        <v>23</v>
      </c>
      <c r="DJ19" s="193" t="s">
        <v>23</v>
      </c>
      <c r="DK19" s="193" t="s">
        <v>23</v>
      </c>
      <c r="DL19" s="193" t="s">
        <v>23</v>
      </c>
      <c r="DM19" s="193" t="s">
        <v>23</v>
      </c>
      <c r="DN19" s="193" t="s">
        <v>23</v>
      </c>
      <c r="DO19" s="193" t="s">
        <v>23</v>
      </c>
      <c r="DP19" s="193" t="s">
        <v>23</v>
      </c>
      <c r="DQ19" s="39" t="s">
        <v>23</v>
      </c>
      <c r="DR19" s="193" t="s">
        <v>23</v>
      </c>
      <c r="DS19" s="193" t="s">
        <v>23</v>
      </c>
      <c r="DT19" s="193" t="s">
        <v>23</v>
      </c>
      <c r="DU19" s="193" t="s">
        <v>23</v>
      </c>
      <c r="DV19" s="193" t="s">
        <v>23</v>
      </c>
      <c r="DW19" s="193" t="s">
        <v>23</v>
      </c>
      <c r="DX19" s="193" t="s">
        <v>23</v>
      </c>
      <c r="DY19" s="66" t="s">
        <v>23</v>
      </c>
      <c r="DZ19" s="413" t="s">
        <v>23</v>
      </c>
      <c r="EA19" s="413" t="s">
        <v>23</v>
      </c>
      <c r="EB19" s="413" t="s">
        <v>23</v>
      </c>
      <c r="EC19" s="413" t="s">
        <v>23</v>
      </c>
      <c r="ED19" s="413" t="s">
        <v>23</v>
      </c>
      <c r="EE19" s="413" t="s">
        <v>23</v>
      </c>
      <c r="EF19" s="39">
        <v>1</v>
      </c>
      <c r="EG19" s="66" t="s">
        <v>4699</v>
      </c>
      <c r="EH19" s="39" t="s">
        <v>4699</v>
      </c>
      <c r="EI19" s="36" t="s">
        <v>2766</v>
      </c>
      <c r="EJ19" s="108" t="s">
        <v>3175</v>
      </c>
      <c r="EK19" s="49" t="s">
        <v>4791</v>
      </c>
      <c r="EL19" s="193" t="s">
        <v>4699</v>
      </c>
      <c r="EM19" s="193" t="s">
        <v>4699</v>
      </c>
      <c r="EN19" s="49" t="s">
        <v>3234</v>
      </c>
      <c r="EO19" s="410" t="s">
        <v>23</v>
      </c>
      <c r="EP19" s="39" t="s">
        <v>102</v>
      </c>
      <c r="EQ19" s="39" t="s">
        <v>102</v>
      </c>
      <c r="ER19" s="39" t="s">
        <v>102</v>
      </c>
      <c r="ES19" s="39" t="s">
        <v>102</v>
      </c>
      <c r="ET19" s="39" t="s">
        <v>102</v>
      </c>
      <c r="EU19" s="39" t="s">
        <v>102</v>
      </c>
      <c r="EV19" s="39" t="s">
        <v>102</v>
      </c>
      <c r="EW19" s="39" t="s">
        <v>102</v>
      </c>
      <c r="EX19" s="39" t="s">
        <v>102</v>
      </c>
      <c r="EY19" s="39" t="s">
        <v>102</v>
      </c>
      <c r="EZ19" s="39" t="s">
        <v>102</v>
      </c>
      <c r="FA19" s="39" t="s">
        <v>102</v>
      </c>
      <c r="FB19" s="39" t="s">
        <v>102</v>
      </c>
      <c r="FC19" s="39" t="s">
        <v>102</v>
      </c>
      <c r="FD19" s="39" t="s">
        <v>102</v>
      </c>
      <c r="FE19" s="39" t="s">
        <v>102</v>
      </c>
      <c r="FF19" s="39" t="s">
        <v>102</v>
      </c>
      <c r="FG19" s="39" t="s">
        <v>102</v>
      </c>
      <c r="FH19" s="39" t="s">
        <v>102</v>
      </c>
      <c r="FI19" s="39" t="s">
        <v>102</v>
      </c>
      <c r="FJ19" s="39" t="s">
        <v>102</v>
      </c>
      <c r="FK19" s="39" t="s">
        <v>102</v>
      </c>
      <c r="FL19" s="39" t="s">
        <v>102</v>
      </c>
    </row>
    <row r="20" spans="1:168" s="104" customFormat="1">
      <c r="A20" s="408" t="s">
        <v>2553</v>
      </c>
      <c r="B20" s="347" t="s">
        <v>2555</v>
      </c>
      <c r="C20" s="347" t="s">
        <v>2554</v>
      </c>
      <c r="D20" s="312" t="s">
        <v>3856</v>
      </c>
      <c r="E20" s="302">
        <v>6.71922</v>
      </c>
      <c r="F20" s="302">
        <v>3.1082557926000001</v>
      </c>
      <c r="G20" s="355" t="s">
        <v>63</v>
      </c>
      <c r="H20" s="355" t="s">
        <v>94</v>
      </c>
      <c r="I20" s="311">
        <v>2018</v>
      </c>
      <c r="J20" s="105" t="s">
        <v>2499</v>
      </c>
      <c r="K20" s="39">
        <f>L20</f>
        <v>50</v>
      </c>
      <c r="L20" s="39">
        <v>50</v>
      </c>
      <c r="M20" s="254" t="s">
        <v>3730</v>
      </c>
      <c r="N20" s="254" t="s">
        <v>3864</v>
      </c>
      <c r="O20" s="39">
        <f>SUM(P20:T20)</f>
        <v>50</v>
      </c>
      <c r="P20" s="193">
        <v>10</v>
      </c>
      <c r="Q20" s="193">
        <v>20</v>
      </c>
      <c r="R20" s="193">
        <v>0</v>
      </c>
      <c r="S20" s="193">
        <v>20</v>
      </c>
      <c r="T20" s="193">
        <v>0</v>
      </c>
      <c r="U20" s="254" t="s">
        <v>3745</v>
      </c>
      <c r="V20" s="254" t="s">
        <v>3864</v>
      </c>
      <c r="W20" s="39">
        <f>SUM(X20:Y20)</f>
        <v>25</v>
      </c>
      <c r="X20" s="193">
        <v>25</v>
      </c>
      <c r="Y20" s="193">
        <v>0</v>
      </c>
      <c r="Z20" s="254" t="s">
        <v>3564</v>
      </c>
      <c r="AA20" s="254" t="s">
        <v>3866</v>
      </c>
      <c r="AB20" s="39">
        <f>SUM(AC20:AE20)</f>
        <v>0</v>
      </c>
      <c r="AC20" s="193">
        <v>0</v>
      </c>
      <c r="AD20" s="193">
        <v>0</v>
      </c>
      <c r="AE20" s="193">
        <v>0</v>
      </c>
      <c r="AF20" s="254" t="s">
        <v>501</v>
      </c>
      <c r="AG20" s="254" t="s">
        <v>102</v>
      </c>
      <c r="AH20" s="39">
        <f>SUM(AI20:AJ20)</f>
        <v>0</v>
      </c>
      <c r="AI20" s="193">
        <v>0</v>
      </c>
      <c r="AJ20" s="193">
        <v>0</v>
      </c>
      <c r="AK20" s="254" t="s">
        <v>3569</v>
      </c>
      <c r="AL20" s="254" t="s">
        <v>102</v>
      </c>
      <c r="AM20" s="66">
        <f>SUM(AN20:AQ20)</f>
        <v>12.5</v>
      </c>
      <c r="AN20" s="193">
        <v>12.5</v>
      </c>
      <c r="AO20" s="193">
        <v>0</v>
      </c>
      <c r="AP20" s="193">
        <v>0</v>
      </c>
      <c r="AQ20" s="193">
        <v>0</v>
      </c>
      <c r="AR20" s="411" t="s">
        <v>4442</v>
      </c>
      <c r="AS20" s="254" t="s">
        <v>3869</v>
      </c>
      <c r="AT20" s="39">
        <f>SUM(AU20:AV20)</f>
        <v>0</v>
      </c>
      <c r="AU20" s="193">
        <v>0</v>
      </c>
      <c r="AV20" s="193">
        <v>0</v>
      </c>
      <c r="AW20" s="254" t="s">
        <v>3574</v>
      </c>
      <c r="AX20" s="254" t="s">
        <v>102</v>
      </c>
      <c r="AY20" s="66">
        <f>SUM(AZ20:BC20)</f>
        <v>0</v>
      </c>
      <c r="AZ20" s="193">
        <v>0</v>
      </c>
      <c r="BA20" s="193">
        <v>0</v>
      </c>
      <c r="BB20" s="193">
        <v>0</v>
      </c>
      <c r="BC20" s="193">
        <v>0</v>
      </c>
      <c r="BD20" s="254" t="s">
        <v>3575</v>
      </c>
      <c r="BE20" s="254" t="s">
        <v>102</v>
      </c>
      <c r="BF20" s="39">
        <f>SUM(BG20:BH20)</f>
        <v>25</v>
      </c>
      <c r="BG20" s="193">
        <v>0</v>
      </c>
      <c r="BH20" s="193">
        <v>25</v>
      </c>
      <c r="BI20" s="254" t="s">
        <v>3763</v>
      </c>
      <c r="BJ20" s="254" t="s">
        <v>3864</v>
      </c>
      <c r="BK20" s="39">
        <f>SUM(BL20:BN20)</f>
        <v>15</v>
      </c>
      <c r="BL20" s="193">
        <v>15</v>
      </c>
      <c r="BM20" s="193">
        <v>0</v>
      </c>
      <c r="BN20" s="193">
        <v>0</v>
      </c>
      <c r="BO20" s="254" t="s">
        <v>3580</v>
      </c>
      <c r="BP20" s="254" t="s">
        <v>3864</v>
      </c>
      <c r="BQ20" s="39">
        <f>SUM(BR20:BT20)</f>
        <v>0</v>
      </c>
      <c r="BR20" s="193">
        <v>0</v>
      </c>
      <c r="BS20" s="193">
        <v>0</v>
      </c>
      <c r="BT20" s="193">
        <v>0</v>
      </c>
      <c r="BU20" s="254" t="s">
        <v>501</v>
      </c>
      <c r="BV20" s="254" t="s">
        <v>102</v>
      </c>
      <c r="BW20" s="39">
        <f>SUM(BX20:BY20)</f>
        <v>0</v>
      </c>
      <c r="BX20" s="193">
        <v>0</v>
      </c>
      <c r="BY20" s="193">
        <v>0</v>
      </c>
      <c r="BZ20" s="254" t="s">
        <v>501</v>
      </c>
      <c r="CA20" s="254" t="s">
        <v>102</v>
      </c>
      <c r="CB20" s="39">
        <f>SUM(CC20:CD20)</f>
        <v>0</v>
      </c>
      <c r="CC20" s="193">
        <v>0</v>
      </c>
      <c r="CD20" s="193">
        <v>0</v>
      </c>
      <c r="CE20" s="410" t="s">
        <v>501</v>
      </c>
      <c r="CF20" s="254" t="s">
        <v>102</v>
      </c>
      <c r="CG20" s="39">
        <f>SUM(CH20:CJ20)</f>
        <v>0</v>
      </c>
      <c r="CH20" s="193">
        <v>0</v>
      </c>
      <c r="CI20" s="193">
        <v>0</v>
      </c>
      <c r="CJ20" s="193">
        <v>0</v>
      </c>
      <c r="CK20" s="254" t="s">
        <v>501</v>
      </c>
      <c r="CL20" s="254" t="s">
        <v>102</v>
      </c>
      <c r="CM20" s="66">
        <f>SUM(CN20:CQ20)</f>
        <v>12.5</v>
      </c>
      <c r="CN20" s="193">
        <v>12.5</v>
      </c>
      <c r="CO20" s="193">
        <v>0</v>
      </c>
      <c r="CP20" s="193">
        <v>0</v>
      </c>
      <c r="CQ20" s="193">
        <v>0</v>
      </c>
      <c r="CR20" s="254" t="s">
        <v>3832</v>
      </c>
      <c r="CS20" s="254" t="s">
        <v>3864</v>
      </c>
      <c r="CT20" s="39">
        <f>SUM(CU20:CX20)</f>
        <v>0</v>
      </c>
      <c r="CU20" s="193">
        <v>0</v>
      </c>
      <c r="CV20" s="193">
        <v>0</v>
      </c>
      <c r="CW20" s="193">
        <v>0</v>
      </c>
      <c r="CX20" s="193">
        <v>0</v>
      </c>
      <c r="CY20" s="254" t="s">
        <v>501</v>
      </c>
      <c r="CZ20" s="254" t="s">
        <v>102</v>
      </c>
      <c r="DA20" s="39">
        <f>SUM(DB20:DF20)</f>
        <v>0</v>
      </c>
      <c r="DB20" s="193">
        <v>0</v>
      </c>
      <c r="DC20" s="193">
        <v>0</v>
      </c>
      <c r="DD20" s="193">
        <v>0</v>
      </c>
      <c r="DE20" s="193">
        <v>0</v>
      </c>
      <c r="DF20" s="193">
        <v>0</v>
      </c>
      <c r="DG20" s="254" t="s">
        <v>3592</v>
      </c>
      <c r="DH20" s="254" t="s">
        <v>3864</v>
      </c>
      <c r="DI20" s="39">
        <f>SUM(DJ20:DN20)</f>
        <v>60</v>
      </c>
      <c r="DJ20" s="193">
        <v>10</v>
      </c>
      <c r="DK20" s="193">
        <v>20</v>
      </c>
      <c r="DL20" s="193">
        <v>10</v>
      </c>
      <c r="DM20" s="193">
        <v>20</v>
      </c>
      <c r="DN20" s="193">
        <v>0</v>
      </c>
      <c r="DO20" s="254" t="s">
        <v>4825</v>
      </c>
      <c r="DP20" s="254" t="s">
        <v>4515</v>
      </c>
      <c r="DQ20" s="39">
        <f>SUM(DR20:DV20)</f>
        <v>0</v>
      </c>
      <c r="DR20" s="193">
        <v>0</v>
      </c>
      <c r="DS20" s="193">
        <v>0</v>
      </c>
      <c r="DT20" s="193">
        <v>0</v>
      </c>
      <c r="DU20" s="193">
        <v>0</v>
      </c>
      <c r="DV20" s="193">
        <v>0</v>
      </c>
      <c r="DW20" s="254" t="s">
        <v>3794</v>
      </c>
      <c r="DX20" s="254" t="s">
        <v>3877</v>
      </c>
      <c r="DY20" s="66">
        <f>SUM(DZ20:EC20)</f>
        <v>25</v>
      </c>
      <c r="DZ20" s="193">
        <v>25</v>
      </c>
      <c r="EA20" s="193">
        <v>0</v>
      </c>
      <c r="EB20" s="193">
        <v>0</v>
      </c>
      <c r="EC20" s="193">
        <v>0</v>
      </c>
      <c r="ED20" s="254" t="s">
        <v>3602</v>
      </c>
      <c r="EE20" s="254" t="s">
        <v>3878</v>
      </c>
      <c r="EF20" s="39">
        <v>1</v>
      </c>
      <c r="EG20" s="66">
        <f>EH20+EL20+EM20</f>
        <v>0</v>
      </c>
      <c r="EH20" s="39">
        <v>0</v>
      </c>
      <c r="EI20" s="36" t="s">
        <v>501</v>
      </c>
      <c r="EJ20" s="49" t="s">
        <v>102</v>
      </c>
      <c r="EK20" s="49" t="s">
        <v>4791</v>
      </c>
      <c r="EL20" s="193">
        <v>0</v>
      </c>
      <c r="EM20" s="39">
        <v>0</v>
      </c>
      <c r="EN20" s="410" t="s">
        <v>3234</v>
      </c>
      <c r="EO20" s="410" t="s">
        <v>23</v>
      </c>
      <c r="EP20" s="39" t="s">
        <v>102</v>
      </c>
      <c r="EQ20" s="39" t="s">
        <v>102</v>
      </c>
      <c r="ER20" s="39" t="s">
        <v>102</v>
      </c>
      <c r="ES20" s="39" t="s">
        <v>102</v>
      </c>
      <c r="ET20" s="39" t="s">
        <v>102</v>
      </c>
      <c r="EU20" s="39" t="s">
        <v>102</v>
      </c>
      <c r="EV20" s="39" t="s">
        <v>102</v>
      </c>
      <c r="EW20" s="39" t="s">
        <v>102</v>
      </c>
      <c r="EX20" s="39" t="s">
        <v>102</v>
      </c>
      <c r="EY20" s="39" t="s">
        <v>102</v>
      </c>
      <c r="EZ20" s="39" t="s">
        <v>102</v>
      </c>
      <c r="FA20" s="39" t="s">
        <v>102</v>
      </c>
      <c r="FB20" s="39" t="s">
        <v>102</v>
      </c>
      <c r="FC20" s="39" t="s">
        <v>102</v>
      </c>
      <c r="FD20" s="39" t="s">
        <v>102</v>
      </c>
      <c r="FE20" s="39" t="s">
        <v>102</v>
      </c>
      <c r="FF20" s="39" t="s">
        <v>102</v>
      </c>
      <c r="FG20" s="39" t="s">
        <v>102</v>
      </c>
      <c r="FH20" s="39" t="s">
        <v>102</v>
      </c>
      <c r="FI20" s="39" t="s">
        <v>102</v>
      </c>
      <c r="FJ20" s="39" t="s">
        <v>102</v>
      </c>
      <c r="FK20" s="39" t="s">
        <v>102</v>
      </c>
      <c r="FL20" s="39" t="s">
        <v>102</v>
      </c>
    </row>
    <row r="21" spans="1:168" s="104" customFormat="1">
      <c r="A21" s="408" t="s">
        <v>2556</v>
      </c>
      <c r="B21" s="347" t="s">
        <v>2558</v>
      </c>
      <c r="C21" s="347" t="s">
        <v>2557</v>
      </c>
      <c r="D21" s="312" t="s">
        <v>3856</v>
      </c>
      <c r="E21" s="302">
        <v>9.6884300000000003</v>
      </c>
      <c r="F21" s="302">
        <v>4.7132001835199988</v>
      </c>
      <c r="G21" s="355" t="s">
        <v>63</v>
      </c>
      <c r="H21" s="355" t="s">
        <v>94</v>
      </c>
      <c r="I21" s="315">
        <v>2016</v>
      </c>
      <c r="J21" s="105" t="s">
        <v>2499</v>
      </c>
      <c r="K21" s="39">
        <f>L21</f>
        <v>100</v>
      </c>
      <c r="L21" s="39">
        <v>100</v>
      </c>
      <c r="M21" s="254" t="s">
        <v>4461</v>
      </c>
      <c r="N21" s="254" t="s">
        <v>2907</v>
      </c>
      <c r="O21" s="39">
        <f>SUM(P21:T21)</f>
        <v>90</v>
      </c>
      <c r="P21" s="193">
        <v>20</v>
      </c>
      <c r="Q21" s="193">
        <v>20</v>
      </c>
      <c r="R21" s="193">
        <v>20</v>
      </c>
      <c r="S21" s="193">
        <v>20</v>
      </c>
      <c r="T21" s="193">
        <v>10</v>
      </c>
      <c r="U21" s="254" t="s">
        <v>3746</v>
      </c>
      <c r="V21" s="254" t="s">
        <v>2926</v>
      </c>
      <c r="W21" s="39">
        <f>SUM(X21:Y21)</f>
        <v>75</v>
      </c>
      <c r="X21" s="193">
        <v>50</v>
      </c>
      <c r="Y21" s="193">
        <v>25</v>
      </c>
      <c r="Z21" s="254" t="s">
        <v>2929</v>
      </c>
      <c r="AA21" s="254" t="s">
        <v>2907</v>
      </c>
      <c r="AB21" s="39">
        <f>SUM(AC21:AE21)</f>
        <v>75</v>
      </c>
      <c r="AC21" s="193">
        <v>30</v>
      </c>
      <c r="AD21" s="193">
        <v>15</v>
      </c>
      <c r="AE21" s="193">
        <v>30</v>
      </c>
      <c r="AF21" s="254" t="s">
        <v>4724</v>
      </c>
      <c r="AG21" s="254" t="s">
        <v>4006</v>
      </c>
      <c r="AH21" s="39">
        <f>SUM(AI21:AJ21)</f>
        <v>25</v>
      </c>
      <c r="AI21" s="193">
        <v>0</v>
      </c>
      <c r="AJ21" s="193">
        <v>25</v>
      </c>
      <c r="AK21" s="254" t="s">
        <v>4826</v>
      </c>
      <c r="AL21" s="254" t="s">
        <v>4419</v>
      </c>
      <c r="AM21" s="66">
        <f>SUM(AN21:AQ21)</f>
        <v>50</v>
      </c>
      <c r="AN21" s="193">
        <v>25</v>
      </c>
      <c r="AO21" s="193">
        <v>12.5</v>
      </c>
      <c r="AP21" s="193">
        <v>0</v>
      </c>
      <c r="AQ21" s="193">
        <v>12.5</v>
      </c>
      <c r="AR21" s="411" t="s">
        <v>4733</v>
      </c>
      <c r="AS21" s="254" t="s">
        <v>4011</v>
      </c>
      <c r="AT21" s="39">
        <f>SUM(AU21:AV21)</f>
        <v>100</v>
      </c>
      <c r="AU21" s="193">
        <v>50</v>
      </c>
      <c r="AV21" s="193">
        <v>50</v>
      </c>
      <c r="AW21" s="254" t="s">
        <v>4745</v>
      </c>
      <c r="AX21" s="254" t="s">
        <v>4604</v>
      </c>
      <c r="AY21" s="66">
        <f>SUM(AZ21:BC21)</f>
        <v>37.5</v>
      </c>
      <c r="AZ21" s="193">
        <v>12.5</v>
      </c>
      <c r="BA21" s="193">
        <v>12.5</v>
      </c>
      <c r="BB21" s="193">
        <v>0</v>
      </c>
      <c r="BC21" s="193">
        <v>12.5</v>
      </c>
      <c r="BD21" s="254" t="s">
        <v>4013</v>
      </c>
      <c r="BE21" s="254" t="s">
        <v>4014</v>
      </c>
      <c r="BF21" s="39">
        <f>SUM(BG21:BH21)</f>
        <v>100</v>
      </c>
      <c r="BG21" s="193">
        <v>50</v>
      </c>
      <c r="BH21" s="193">
        <v>50</v>
      </c>
      <c r="BI21" s="254" t="s">
        <v>2945</v>
      </c>
      <c r="BJ21" s="254" t="s">
        <v>2946</v>
      </c>
      <c r="BK21" s="39">
        <f>SUM(BL21:BN21)</f>
        <v>30</v>
      </c>
      <c r="BL21" s="193">
        <v>15</v>
      </c>
      <c r="BM21" s="193">
        <v>15</v>
      </c>
      <c r="BN21" s="193">
        <v>0</v>
      </c>
      <c r="BO21" s="254" t="s">
        <v>4021</v>
      </c>
      <c r="BP21" s="254" t="s">
        <v>4022</v>
      </c>
      <c r="BQ21" s="39">
        <f>SUM(BR21:BT21)</f>
        <v>60</v>
      </c>
      <c r="BR21" s="193">
        <v>15</v>
      </c>
      <c r="BS21" s="193">
        <v>30</v>
      </c>
      <c r="BT21" s="193">
        <v>15</v>
      </c>
      <c r="BU21" s="254" t="s">
        <v>4535</v>
      </c>
      <c r="BV21" s="254" t="s">
        <v>4350</v>
      </c>
      <c r="BW21" s="39">
        <f>SUM(BX21:BY21)</f>
        <v>75</v>
      </c>
      <c r="BX21" s="193">
        <v>50</v>
      </c>
      <c r="BY21" s="193">
        <v>25</v>
      </c>
      <c r="BZ21" s="411" t="s">
        <v>4827</v>
      </c>
      <c r="CA21" s="254" t="s">
        <v>4027</v>
      </c>
      <c r="CB21" s="39">
        <f>SUM(CC21:CD21)</f>
        <v>75</v>
      </c>
      <c r="CC21" s="193">
        <v>25</v>
      </c>
      <c r="CD21" s="193">
        <v>50</v>
      </c>
      <c r="CE21" s="410" t="s">
        <v>4031</v>
      </c>
      <c r="CF21" s="254" t="s">
        <v>4032</v>
      </c>
      <c r="CG21" s="39">
        <f>SUM(CH21:CJ21)</f>
        <v>45</v>
      </c>
      <c r="CH21" s="193">
        <v>30</v>
      </c>
      <c r="CI21" s="193">
        <v>15</v>
      </c>
      <c r="CJ21" s="193">
        <v>0</v>
      </c>
      <c r="CK21" s="254" t="s">
        <v>4828</v>
      </c>
      <c r="CL21" s="254" t="s">
        <v>4351</v>
      </c>
      <c r="CM21" s="66">
        <f>SUM(CN21:CQ21)</f>
        <v>100</v>
      </c>
      <c r="CN21" s="193">
        <v>25</v>
      </c>
      <c r="CO21" s="193">
        <v>25</v>
      </c>
      <c r="CP21" s="193">
        <v>25</v>
      </c>
      <c r="CQ21" s="193">
        <v>25</v>
      </c>
      <c r="CR21" s="254" t="s">
        <v>4829</v>
      </c>
      <c r="CS21" s="254" t="s">
        <v>4039</v>
      </c>
      <c r="CT21" s="39">
        <f>SUM(CU21:CX21)</f>
        <v>62.5</v>
      </c>
      <c r="CU21" s="193">
        <v>25</v>
      </c>
      <c r="CV21" s="193">
        <v>0</v>
      </c>
      <c r="CW21" s="193">
        <v>25</v>
      </c>
      <c r="CX21" s="193">
        <v>12.5</v>
      </c>
      <c r="CY21" s="254" t="s">
        <v>4559</v>
      </c>
      <c r="CZ21" s="254" t="s">
        <v>4045</v>
      </c>
      <c r="DA21" s="39">
        <f>SUM(DB21:DF21)</f>
        <v>60</v>
      </c>
      <c r="DB21" s="193">
        <v>10</v>
      </c>
      <c r="DC21" s="193">
        <v>20</v>
      </c>
      <c r="DD21" s="193">
        <v>10</v>
      </c>
      <c r="DE21" s="193">
        <v>20</v>
      </c>
      <c r="DF21" s="193">
        <v>0</v>
      </c>
      <c r="DG21" s="254" t="s">
        <v>4830</v>
      </c>
      <c r="DH21" s="254" t="s">
        <v>4048</v>
      </c>
      <c r="DI21" s="39">
        <f>SUM(DJ21:DN21)</f>
        <v>100</v>
      </c>
      <c r="DJ21" s="193">
        <v>20</v>
      </c>
      <c r="DK21" s="193">
        <v>20</v>
      </c>
      <c r="DL21" s="193">
        <v>20</v>
      </c>
      <c r="DM21" s="193">
        <v>20</v>
      </c>
      <c r="DN21" s="193">
        <v>20</v>
      </c>
      <c r="DO21" s="254" t="s">
        <v>4049</v>
      </c>
      <c r="DP21" s="254" t="s">
        <v>4050</v>
      </c>
      <c r="DQ21" s="39">
        <f>SUM(DR21:DV21)</f>
        <v>90</v>
      </c>
      <c r="DR21" s="193">
        <v>20</v>
      </c>
      <c r="DS21" s="193">
        <v>10</v>
      </c>
      <c r="DT21" s="193">
        <v>20</v>
      </c>
      <c r="DU21" s="193">
        <v>20</v>
      </c>
      <c r="DV21" s="193">
        <v>20</v>
      </c>
      <c r="DW21" s="254" t="s">
        <v>3795</v>
      </c>
      <c r="DX21" s="254" t="s">
        <v>2966</v>
      </c>
      <c r="DY21" s="66">
        <f>SUM(DZ21:EC21)</f>
        <v>87.5</v>
      </c>
      <c r="DZ21" s="39">
        <v>25</v>
      </c>
      <c r="EA21" s="193">
        <v>25</v>
      </c>
      <c r="EB21" s="193">
        <v>25</v>
      </c>
      <c r="EC21" s="193">
        <v>12.5</v>
      </c>
      <c r="ED21" s="254" t="s">
        <v>4575</v>
      </c>
      <c r="EE21" s="254" t="s">
        <v>4058</v>
      </c>
      <c r="EF21" s="106">
        <v>2</v>
      </c>
      <c r="EG21" s="66">
        <f>((EH21+EL21+EM21)+(EH21+EQ21+ER21+ES21))/2</f>
        <v>25</v>
      </c>
      <c r="EH21" s="193">
        <v>25</v>
      </c>
      <c r="EI21" s="254" t="s">
        <v>4831</v>
      </c>
      <c r="EJ21" s="410" t="s">
        <v>4059</v>
      </c>
      <c r="EK21" s="49" t="s">
        <v>4791</v>
      </c>
      <c r="EL21" s="193">
        <v>0</v>
      </c>
      <c r="EM21" s="39">
        <v>0</v>
      </c>
      <c r="EN21" s="49" t="s">
        <v>5036</v>
      </c>
      <c r="EO21" s="410" t="s">
        <v>4062</v>
      </c>
      <c r="EP21" s="49" t="s">
        <v>5073</v>
      </c>
      <c r="EQ21" s="39">
        <v>0</v>
      </c>
      <c r="ER21" s="39">
        <v>0</v>
      </c>
      <c r="ES21" s="39">
        <v>0</v>
      </c>
      <c r="ET21" s="410" t="s">
        <v>4832</v>
      </c>
      <c r="EU21" s="410" t="s">
        <v>4064</v>
      </c>
      <c r="EV21" s="39" t="s">
        <v>102</v>
      </c>
      <c r="EW21" s="39" t="s">
        <v>102</v>
      </c>
      <c r="EX21" s="39" t="s">
        <v>102</v>
      </c>
      <c r="EY21" s="39" t="s">
        <v>102</v>
      </c>
      <c r="EZ21" s="39" t="s">
        <v>102</v>
      </c>
      <c r="FA21" s="39" t="s">
        <v>102</v>
      </c>
      <c r="FB21" s="39" t="s">
        <v>102</v>
      </c>
      <c r="FC21" s="39" t="s">
        <v>102</v>
      </c>
      <c r="FD21" s="39" t="s">
        <v>102</v>
      </c>
      <c r="FE21" s="39" t="s">
        <v>102</v>
      </c>
      <c r="FF21" s="39" t="s">
        <v>102</v>
      </c>
      <c r="FG21" s="39" t="s">
        <v>102</v>
      </c>
      <c r="FH21" s="39" t="s">
        <v>102</v>
      </c>
      <c r="FI21" s="39" t="s">
        <v>102</v>
      </c>
      <c r="FJ21" s="39" t="s">
        <v>102</v>
      </c>
      <c r="FK21" s="39" t="s">
        <v>102</v>
      </c>
      <c r="FL21" s="39" t="s">
        <v>102</v>
      </c>
    </row>
    <row r="22" spans="1:168" s="68" customFormat="1">
      <c r="A22" s="610" t="s">
        <v>2559</v>
      </c>
      <c r="B22" s="611" t="s">
        <v>2561</v>
      </c>
      <c r="C22" s="611" t="s">
        <v>2560</v>
      </c>
      <c r="D22" s="361" t="s">
        <v>3856</v>
      </c>
      <c r="E22" s="612">
        <v>7.3873899999999999</v>
      </c>
      <c r="F22" s="612">
        <v>3.3151284726157395</v>
      </c>
      <c r="G22" s="334" t="s">
        <v>2528</v>
      </c>
      <c r="H22" s="334" t="s">
        <v>94</v>
      </c>
      <c r="I22" s="315">
        <v>2016</v>
      </c>
      <c r="J22" s="36" t="s">
        <v>2499</v>
      </c>
      <c r="K22" s="39">
        <f>L22</f>
        <v>100</v>
      </c>
      <c r="L22" s="39">
        <v>100</v>
      </c>
      <c r="M22" s="254" t="s">
        <v>3085</v>
      </c>
      <c r="N22" s="254" t="s">
        <v>3086</v>
      </c>
      <c r="O22" s="39">
        <f>SUM(P22:T22)</f>
        <v>80</v>
      </c>
      <c r="P22" s="193">
        <v>20</v>
      </c>
      <c r="Q22" s="193">
        <v>20</v>
      </c>
      <c r="R22" s="193">
        <v>10</v>
      </c>
      <c r="S22" s="193">
        <v>20</v>
      </c>
      <c r="T22" s="193">
        <v>10</v>
      </c>
      <c r="U22" s="254" t="s">
        <v>4465</v>
      </c>
      <c r="V22" s="254" t="s">
        <v>4466</v>
      </c>
      <c r="W22" s="39">
        <f>SUM(X22:Y22)</f>
        <v>100</v>
      </c>
      <c r="X22" s="193">
        <v>50</v>
      </c>
      <c r="Y22" s="193">
        <v>50</v>
      </c>
      <c r="Z22" s="254" t="s">
        <v>3092</v>
      </c>
      <c r="AA22" s="254" t="s">
        <v>3093</v>
      </c>
      <c r="AB22" s="39">
        <f>SUM(AC22:AE22)</f>
        <v>45</v>
      </c>
      <c r="AC22" s="193">
        <v>30</v>
      </c>
      <c r="AD22" s="193">
        <v>15</v>
      </c>
      <c r="AE22" s="193">
        <v>0</v>
      </c>
      <c r="AF22" s="254" t="s">
        <v>4082</v>
      </c>
      <c r="AG22" s="254" t="s">
        <v>4083</v>
      </c>
      <c r="AH22" s="39">
        <f>SUM(AI22:AJ22)</f>
        <v>25</v>
      </c>
      <c r="AI22" s="193">
        <v>0</v>
      </c>
      <c r="AJ22" s="193">
        <v>25</v>
      </c>
      <c r="AK22" s="254" t="s">
        <v>5104</v>
      </c>
      <c r="AL22" s="254" t="s">
        <v>4421</v>
      </c>
      <c r="AM22" s="66">
        <f>SUM(AN22:AQ22)</f>
        <v>0</v>
      </c>
      <c r="AN22" s="193">
        <v>0</v>
      </c>
      <c r="AO22" s="193">
        <v>0</v>
      </c>
      <c r="AP22" s="193">
        <v>0</v>
      </c>
      <c r="AQ22" s="193">
        <v>0</v>
      </c>
      <c r="AR22" s="254" t="s">
        <v>4443</v>
      </c>
      <c r="AS22" s="254" t="s">
        <v>4089</v>
      </c>
      <c r="AT22" s="39">
        <f>SUM(AU22:AV22)</f>
        <v>50</v>
      </c>
      <c r="AU22" s="193">
        <v>50</v>
      </c>
      <c r="AV22" s="193">
        <v>0</v>
      </c>
      <c r="AW22" s="254" t="s">
        <v>4580</v>
      </c>
      <c r="AX22" s="254" t="s">
        <v>4092</v>
      </c>
      <c r="AY22" s="66">
        <f>SUM(AZ22:BC22)</f>
        <v>37.5</v>
      </c>
      <c r="AZ22" s="193">
        <v>12.5</v>
      </c>
      <c r="BA22" s="193">
        <v>12.5</v>
      </c>
      <c r="BB22" s="193">
        <v>12.5</v>
      </c>
      <c r="BC22" s="193">
        <v>0</v>
      </c>
      <c r="BD22" s="254" t="s">
        <v>4095</v>
      </c>
      <c r="BE22" s="254" t="s">
        <v>4096</v>
      </c>
      <c r="BF22" s="39">
        <f>SUM(BG22:BH22)</f>
        <v>100</v>
      </c>
      <c r="BG22" s="193">
        <v>50</v>
      </c>
      <c r="BH22" s="193">
        <v>50</v>
      </c>
      <c r="BI22" s="254" t="s">
        <v>3103</v>
      </c>
      <c r="BJ22" s="254" t="s">
        <v>3104</v>
      </c>
      <c r="BK22" s="39">
        <f>SUM(BL22:BN22)</f>
        <v>30</v>
      </c>
      <c r="BL22" s="193">
        <v>15</v>
      </c>
      <c r="BM22" s="193">
        <v>15</v>
      </c>
      <c r="BN22" s="193">
        <v>0</v>
      </c>
      <c r="BO22" s="407" t="s">
        <v>4502</v>
      </c>
      <c r="BP22" s="254" t="s">
        <v>4099</v>
      </c>
      <c r="BQ22" s="39">
        <f>SUM(BR22:BT22)</f>
        <v>15</v>
      </c>
      <c r="BR22" s="193">
        <v>0</v>
      </c>
      <c r="BS22" s="193">
        <v>15</v>
      </c>
      <c r="BT22" s="193">
        <v>0</v>
      </c>
      <c r="BU22" s="254" t="s">
        <v>3821</v>
      </c>
      <c r="BV22" s="254" t="s">
        <v>3108</v>
      </c>
      <c r="BW22" s="39">
        <f>SUM(BX22:BY22)</f>
        <v>75</v>
      </c>
      <c r="BX22" s="193">
        <v>50</v>
      </c>
      <c r="BY22" s="193">
        <v>25</v>
      </c>
      <c r="BZ22" s="254" t="s">
        <v>3822</v>
      </c>
      <c r="CA22" s="254" t="s">
        <v>3110</v>
      </c>
      <c r="CB22" s="39">
        <f>SUM(CC22:CD22)</f>
        <v>50</v>
      </c>
      <c r="CC22" s="193">
        <v>0</v>
      </c>
      <c r="CD22" s="193">
        <v>50</v>
      </c>
      <c r="CE22" s="410" t="s">
        <v>3114</v>
      </c>
      <c r="CF22" s="254" t="s">
        <v>3115</v>
      </c>
      <c r="CG22" s="39">
        <f>SUM(CH22:CJ22)</f>
        <v>30</v>
      </c>
      <c r="CH22" s="193">
        <v>15</v>
      </c>
      <c r="CI22" s="193">
        <v>15</v>
      </c>
      <c r="CJ22" s="193">
        <v>0</v>
      </c>
      <c r="CK22" s="254" t="s">
        <v>4114</v>
      </c>
      <c r="CL22" s="254" t="s">
        <v>3116</v>
      </c>
      <c r="CM22" s="66">
        <f>SUM(CN22:CQ22)</f>
        <v>25</v>
      </c>
      <c r="CN22" s="193">
        <v>25</v>
      </c>
      <c r="CO22" s="193">
        <v>0</v>
      </c>
      <c r="CP22" s="193">
        <v>0</v>
      </c>
      <c r="CQ22" s="193">
        <v>0</v>
      </c>
      <c r="CR22" s="254" t="s">
        <v>4116</v>
      </c>
      <c r="CS22" s="254" t="s">
        <v>4117</v>
      </c>
      <c r="CT22" s="39">
        <f>SUM(CU22:CX22)</f>
        <v>25</v>
      </c>
      <c r="CU22" s="193">
        <v>25</v>
      </c>
      <c r="CV22" s="193">
        <v>0</v>
      </c>
      <c r="CW22" s="193">
        <v>0</v>
      </c>
      <c r="CX22" s="193">
        <v>0</v>
      </c>
      <c r="CY22" s="254" t="s">
        <v>4560</v>
      </c>
      <c r="CZ22" s="254" t="s">
        <v>4120</v>
      </c>
      <c r="DA22" s="39">
        <f>SUM(DB22:DF22)</f>
        <v>40</v>
      </c>
      <c r="DB22" s="193">
        <v>20</v>
      </c>
      <c r="DC22" s="193">
        <v>20</v>
      </c>
      <c r="DD22" s="193">
        <v>0</v>
      </c>
      <c r="DE22" s="193">
        <v>0</v>
      </c>
      <c r="DF22" s="193">
        <v>0</v>
      </c>
      <c r="DG22" s="254" t="s">
        <v>3837</v>
      </c>
      <c r="DH22" s="254" t="s">
        <v>3119</v>
      </c>
      <c r="DI22" s="39">
        <f>SUM(DJ22:DN22)</f>
        <v>70</v>
      </c>
      <c r="DJ22" s="193">
        <v>20</v>
      </c>
      <c r="DK22" s="193">
        <v>20</v>
      </c>
      <c r="DL22" s="193">
        <v>10</v>
      </c>
      <c r="DM22" s="193">
        <v>20</v>
      </c>
      <c r="DN22" s="193">
        <v>0</v>
      </c>
      <c r="DO22" s="254" t="s">
        <v>4516</v>
      </c>
      <c r="DP22" s="254" t="s">
        <v>4126</v>
      </c>
      <c r="DQ22" s="39">
        <f>SUM(DR22:DV22)</f>
        <v>90</v>
      </c>
      <c r="DR22" s="193">
        <v>20</v>
      </c>
      <c r="DS22" s="193">
        <v>10</v>
      </c>
      <c r="DT22" s="193">
        <v>20</v>
      </c>
      <c r="DU22" s="193">
        <v>20</v>
      </c>
      <c r="DV22" s="193">
        <v>20</v>
      </c>
      <c r="DW22" s="254" t="s">
        <v>4520</v>
      </c>
      <c r="DX22" s="254" t="s">
        <v>4129</v>
      </c>
      <c r="DY22" s="66">
        <f>SUM(DZ22:EC22)</f>
        <v>100</v>
      </c>
      <c r="DZ22" s="39">
        <v>25</v>
      </c>
      <c r="EA22" s="193">
        <v>25</v>
      </c>
      <c r="EB22" s="193">
        <v>25</v>
      </c>
      <c r="EC22" s="193">
        <v>25</v>
      </c>
      <c r="ED22" s="254" t="s">
        <v>3799</v>
      </c>
      <c r="EE22" s="254" t="s">
        <v>3128</v>
      </c>
      <c r="EF22" s="39">
        <v>1</v>
      </c>
      <c r="EG22" s="66">
        <f>EH22+EL22+EM22</f>
        <v>0</v>
      </c>
      <c r="EH22" s="193">
        <v>0</v>
      </c>
      <c r="EI22" s="36" t="s">
        <v>4532</v>
      </c>
      <c r="EJ22" s="49" t="s">
        <v>3131</v>
      </c>
      <c r="EK22" s="49" t="s">
        <v>4791</v>
      </c>
      <c r="EL22" s="193">
        <v>0</v>
      </c>
      <c r="EM22" s="39">
        <v>0</v>
      </c>
      <c r="EN22" s="49" t="s">
        <v>4131</v>
      </c>
      <c r="EO22" s="410" t="s">
        <v>4132</v>
      </c>
      <c r="EP22" s="39" t="s">
        <v>102</v>
      </c>
      <c r="EQ22" s="39" t="s">
        <v>102</v>
      </c>
      <c r="ER22" s="39" t="s">
        <v>102</v>
      </c>
      <c r="ES22" s="39" t="s">
        <v>102</v>
      </c>
      <c r="ET22" s="39" t="s">
        <v>102</v>
      </c>
      <c r="EU22" s="39" t="s">
        <v>102</v>
      </c>
      <c r="EV22" s="39" t="s">
        <v>102</v>
      </c>
      <c r="EW22" s="39" t="s">
        <v>102</v>
      </c>
      <c r="EX22" s="39" t="s">
        <v>102</v>
      </c>
      <c r="EY22" s="39" t="s">
        <v>102</v>
      </c>
      <c r="EZ22" s="39" t="s">
        <v>102</v>
      </c>
      <c r="FA22" s="39" t="s">
        <v>102</v>
      </c>
      <c r="FB22" s="39" t="s">
        <v>102</v>
      </c>
      <c r="FC22" s="39" t="s">
        <v>102</v>
      </c>
      <c r="FD22" s="39" t="s">
        <v>102</v>
      </c>
      <c r="FE22" s="39" t="s">
        <v>102</v>
      </c>
      <c r="FF22" s="39" t="s">
        <v>102</v>
      </c>
      <c r="FG22" s="39" t="s">
        <v>102</v>
      </c>
      <c r="FH22" s="39" t="s">
        <v>102</v>
      </c>
      <c r="FI22" s="39" t="s">
        <v>102</v>
      </c>
      <c r="FJ22" s="39" t="s">
        <v>102</v>
      </c>
      <c r="FK22" s="39" t="s">
        <v>102</v>
      </c>
      <c r="FL22" s="39" t="s">
        <v>102</v>
      </c>
    </row>
    <row r="23" spans="1:168" s="104" customFormat="1">
      <c r="A23" s="408" t="s">
        <v>2562</v>
      </c>
      <c r="B23" s="347" t="s">
        <v>2564</v>
      </c>
      <c r="C23" s="347" t="s">
        <v>2563</v>
      </c>
      <c r="D23" s="312" t="s">
        <v>3856</v>
      </c>
      <c r="E23" s="302">
        <v>6.7188699999999999</v>
      </c>
      <c r="F23" s="302">
        <v>4.8620532806999996</v>
      </c>
      <c r="G23" s="355" t="s">
        <v>63</v>
      </c>
      <c r="H23" s="355" t="s">
        <v>94</v>
      </c>
      <c r="I23" s="315">
        <v>2016</v>
      </c>
      <c r="J23" s="36" t="s">
        <v>2499</v>
      </c>
      <c r="K23" s="39">
        <f>L23</f>
        <v>100</v>
      </c>
      <c r="L23" s="39">
        <v>100</v>
      </c>
      <c r="M23" s="254" t="s">
        <v>4833</v>
      </c>
      <c r="N23" s="254" t="s">
        <v>4070</v>
      </c>
      <c r="O23" s="39">
        <f>SUM(P23:T23)</f>
        <v>70</v>
      </c>
      <c r="P23" s="193">
        <v>20</v>
      </c>
      <c r="Q23" s="193">
        <v>20</v>
      </c>
      <c r="R23" s="193">
        <v>10</v>
      </c>
      <c r="S23" s="193">
        <v>20</v>
      </c>
      <c r="T23" s="193">
        <v>0</v>
      </c>
      <c r="U23" s="254" t="s">
        <v>4071</v>
      </c>
      <c r="V23" s="254" t="s">
        <v>4072</v>
      </c>
      <c r="W23" s="39">
        <f>SUM(X23:Y23)</f>
        <v>75</v>
      </c>
      <c r="X23" s="193">
        <v>50</v>
      </c>
      <c r="Y23" s="193">
        <v>25</v>
      </c>
      <c r="Z23" s="254" t="s">
        <v>4076</v>
      </c>
      <c r="AA23" s="254" t="s">
        <v>4077</v>
      </c>
      <c r="AB23" s="39">
        <f>SUM(AC23:AE23)</f>
        <v>45</v>
      </c>
      <c r="AC23" s="193">
        <v>30</v>
      </c>
      <c r="AD23" s="193">
        <v>15</v>
      </c>
      <c r="AE23" s="193">
        <v>0</v>
      </c>
      <c r="AF23" s="254" t="s">
        <v>4834</v>
      </c>
      <c r="AG23" s="254" t="s">
        <v>3484</v>
      </c>
      <c r="AH23" s="39">
        <f>SUM(AI23:AJ23)</f>
        <v>25</v>
      </c>
      <c r="AI23" s="193">
        <v>0</v>
      </c>
      <c r="AJ23" s="193">
        <v>25</v>
      </c>
      <c r="AK23" s="254" t="s">
        <v>4835</v>
      </c>
      <c r="AL23" s="254" t="s">
        <v>4086</v>
      </c>
      <c r="AM23" s="66">
        <f>SUM(AN23:AQ23)</f>
        <v>25</v>
      </c>
      <c r="AN23" s="193">
        <v>12.5</v>
      </c>
      <c r="AO23" s="193">
        <v>0</v>
      </c>
      <c r="AP23" s="193">
        <v>0</v>
      </c>
      <c r="AQ23" s="193">
        <v>12.5</v>
      </c>
      <c r="AR23" s="254" t="s">
        <v>4590</v>
      </c>
      <c r="AS23" s="254" t="s">
        <v>4090</v>
      </c>
      <c r="AT23" s="39">
        <f>SUM(AU23:AV23)</f>
        <v>25</v>
      </c>
      <c r="AU23" s="193">
        <v>25</v>
      </c>
      <c r="AV23" s="193">
        <v>0</v>
      </c>
      <c r="AW23" s="254" t="s">
        <v>4581</v>
      </c>
      <c r="AX23" s="254" t="s">
        <v>4093</v>
      </c>
      <c r="AY23" s="66">
        <f>SUM(AZ23:BC23)</f>
        <v>25</v>
      </c>
      <c r="AZ23" s="193">
        <v>0</v>
      </c>
      <c r="BA23" s="193">
        <v>12.5</v>
      </c>
      <c r="BB23" s="193">
        <v>12.5</v>
      </c>
      <c r="BC23" s="193">
        <v>0</v>
      </c>
      <c r="BD23" s="407" t="s">
        <v>4453</v>
      </c>
      <c r="BE23" s="254" t="s">
        <v>3493</v>
      </c>
      <c r="BF23" s="39">
        <f>SUM(BG23:BH23)</f>
        <v>25</v>
      </c>
      <c r="BG23" s="193">
        <v>25</v>
      </c>
      <c r="BH23" s="193">
        <v>0</v>
      </c>
      <c r="BI23" s="254" t="s">
        <v>4098</v>
      </c>
      <c r="BJ23" s="254" t="s">
        <v>3495</v>
      </c>
      <c r="BK23" s="39">
        <f>SUM(BL23:BN23)</f>
        <v>30</v>
      </c>
      <c r="BL23" s="193">
        <v>15</v>
      </c>
      <c r="BM23" s="193">
        <v>15</v>
      </c>
      <c r="BN23" s="193">
        <v>0</v>
      </c>
      <c r="BO23" s="254" t="s">
        <v>4100</v>
      </c>
      <c r="BP23" s="254" t="s">
        <v>4101</v>
      </c>
      <c r="BQ23" s="39">
        <f>SUM(BR23:BT23)</f>
        <v>0</v>
      </c>
      <c r="BR23" s="193">
        <v>0</v>
      </c>
      <c r="BS23" s="193">
        <v>0</v>
      </c>
      <c r="BT23" s="193">
        <v>0</v>
      </c>
      <c r="BU23" s="254" t="s">
        <v>995</v>
      </c>
      <c r="BV23" s="254" t="s">
        <v>102</v>
      </c>
      <c r="BW23" s="39">
        <f>SUM(BX23:BY23)</f>
        <v>25</v>
      </c>
      <c r="BX23" s="193">
        <v>25</v>
      </c>
      <c r="BY23" s="193">
        <v>0</v>
      </c>
      <c r="BZ23" s="254" t="s">
        <v>3502</v>
      </c>
      <c r="CA23" s="254" t="s">
        <v>3503</v>
      </c>
      <c r="CB23" s="39">
        <f>SUM(CC23:CD23)</f>
        <v>0</v>
      </c>
      <c r="CC23" s="193">
        <v>0</v>
      </c>
      <c r="CD23" s="193">
        <v>0</v>
      </c>
      <c r="CE23" s="410" t="s">
        <v>972</v>
      </c>
      <c r="CF23" s="254" t="s">
        <v>102</v>
      </c>
      <c r="CG23" s="39">
        <f>SUM(CH23:CJ23)</f>
        <v>30</v>
      </c>
      <c r="CH23" s="193">
        <v>15</v>
      </c>
      <c r="CI23" s="193">
        <v>15</v>
      </c>
      <c r="CJ23" s="193">
        <v>0</v>
      </c>
      <c r="CK23" s="254" t="s">
        <v>4836</v>
      </c>
      <c r="CL23" s="254" t="s">
        <v>3506</v>
      </c>
      <c r="CM23" s="66">
        <f>SUM(CN23:CQ23)</f>
        <v>25</v>
      </c>
      <c r="CN23" s="193">
        <v>25</v>
      </c>
      <c r="CO23" s="193">
        <v>0</v>
      </c>
      <c r="CP23" s="193">
        <v>0</v>
      </c>
      <c r="CQ23" s="193">
        <v>0</v>
      </c>
      <c r="CR23" s="254" t="s">
        <v>3508</v>
      </c>
      <c r="CS23" s="254" t="s">
        <v>3509</v>
      </c>
      <c r="CT23" s="39">
        <f>SUM(CU23:CX23)</f>
        <v>50</v>
      </c>
      <c r="CU23" s="193">
        <v>25</v>
      </c>
      <c r="CV23" s="193">
        <v>0</v>
      </c>
      <c r="CW23" s="193">
        <v>25</v>
      </c>
      <c r="CX23" s="193">
        <v>0</v>
      </c>
      <c r="CY23" s="254" t="s">
        <v>3859</v>
      </c>
      <c r="CZ23" s="254" t="s">
        <v>3513</v>
      </c>
      <c r="DA23" s="39">
        <f>SUM(DB23:DF23)</f>
        <v>40</v>
      </c>
      <c r="DB23" s="193">
        <v>20</v>
      </c>
      <c r="DC23" s="193">
        <v>20</v>
      </c>
      <c r="DD23" s="193">
        <v>0</v>
      </c>
      <c r="DE23" s="193">
        <v>0</v>
      </c>
      <c r="DF23" s="193">
        <v>0</v>
      </c>
      <c r="DG23" s="254" t="s">
        <v>3838</v>
      </c>
      <c r="DH23" s="254" t="s">
        <v>3514</v>
      </c>
      <c r="DI23" s="39">
        <f>SUM(DJ23:DN23)</f>
        <v>70</v>
      </c>
      <c r="DJ23" s="193">
        <v>20</v>
      </c>
      <c r="DK23" s="193">
        <v>20</v>
      </c>
      <c r="DL23" s="193">
        <v>10</v>
      </c>
      <c r="DM23" s="193">
        <v>20</v>
      </c>
      <c r="DN23" s="193">
        <v>0</v>
      </c>
      <c r="DO23" s="254" t="s">
        <v>3516</v>
      </c>
      <c r="DP23" s="254" t="s">
        <v>3517</v>
      </c>
      <c r="DQ23" s="39">
        <f>SUM(DR23:DV23)</f>
        <v>80</v>
      </c>
      <c r="DR23" s="193">
        <v>10</v>
      </c>
      <c r="DS23" s="193">
        <v>10</v>
      </c>
      <c r="DT23" s="193">
        <v>20</v>
      </c>
      <c r="DU23" s="193">
        <v>20</v>
      </c>
      <c r="DV23" s="193">
        <v>20</v>
      </c>
      <c r="DW23" s="411" t="s">
        <v>4526</v>
      </c>
      <c r="DX23" s="254" t="s">
        <v>3520</v>
      </c>
      <c r="DY23" s="66">
        <f>SUM(DZ23:EC23)</f>
        <v>75</v>
      </c>
      <c r="DZ23" s="193">
        <v>25</v>
      </c>
      <c r="EA23" s="193">
        <v>25</v>
      </c>
      <c r="EB23" s="193">
        <v>0</v>
      </c>
      <c r="EC23" s="193">
        <v>25</v>
      </c>
      <c r="ED23" s="254" t="s">
        <v>3800</v>
      </c>
      <c r="EE23" s="254" t="s">
        <v>3801</v>
      </c>
      <c r="EF23" s="39">
        <v>1</v>
      </c>
      <c r="EG23" s="66">
        <f>EH23+EL23+EM23</f>
        <v>18.75</v>
      </c>
      <c r="EH23" s="39">
        <v>0</v>
      </c>
      <c r="EI23" s="107" t="s">
        <v>3528</v>
      </c>
      <c r="EJ23" s="108" t="s">
        <v>3529</v>
      </c>
      <c r="EK23" s="49" t="s">
        <v>4791</v>
      </c>
      <c r="EL23" s="193">
        <v>18.75</v>
      </c>
      <c r="EM23" s="39">
        <v>0</v>
      </c>
      <c r="EN23" s="49" t="s">
        <v>5062</v>
      </c>
      <c r="EO23" s="410" t="s">
        <v>4133</v>
      </c>
      <c r="EP23" s="39" t="s">
        <v>102</v>
      </c>
      <c r="EQ23" s="39" t="s">
        <v>102</v>
      </c>
      <c r="ER23" s="39" t="s">
        <v>102</v>
      </c>
      <c r="ES23" s="39" t="s">
        <v>102</v>
      </c>
      <c r="ET23" s="39" t="s">
        <v>102</v>
      </c>
      <c r="EU23" s="39" t="s">
        <v>102</v>
      </c>
      <c r="EV23" s="39" t="s">
        <v>102</v>
      </c>
      <c r="EW23" s="39" t="s">
        <v>102</v>
      </c>
      <c r="EX23" s="39" t="s">
        <v>102</v>
      </c>
      <c r="EY23" s="39" t="s">
        <v>102</v>
      </c>
      <c r="EZ23" s="39" t="s">
        <v>102</v>
      </c>
      <c r="FA23" s="39" t="s">
        <v>102</v>
      </c>
      <c r="FB23" s="39" t="s">
        <v>102</v>
      </c>
      <c r="FC23" s="39" t="s">
        <v>102</v>
      </c>
      <c r="FD23" s="39" t="s">
        <v>102</v>
      </c>
      <c r="FE23" s="39" t="s">
        <v>102</v>
      </c>
      <c r="FF23" s="39" t="s">
        <v>102</v>
      </c>
      <c r="FG23" s="39" t="s">
        <v>102</v>
      </c>
      <c r="FH23" s="39" t="s">
        <v>102</v>
      </c>
      <c r="FI23" s="39" t="s">
        <v>102</v>
      </c>
      <c r="FJ23" s="39" t="s">
        <v>102</v>
      </c>
      <c r="FK23" s="39" t="s">
        <v>102</v>
      </c>
      <c r="FL23" s="39" t="s">
        <v>102</v>
      </c>
    </row>
    <row r="24" spans="1:168" s="104" customFormat="1">
      <c r="A24" s="408" t="s">
        <v>2565</v>
      </c>
      <c r="B24" s="347" t="s">
        <v>2567</v>
      </c>
      <c r="C24" s="347" t="s">
        <v>2566</v>
      </c>
      <c r="D24" s="312" t="s">
        <v>3856</v>
      </c>
      <c r="E24" s="302">
        <v>6.6186699999999998</v>
      </c>
      <c r="F24" s="302">
        <v>3.8386613868832251</v>
      </c>
      <c r="G24" s="355" t="s">
        <v>64</v>
      </c>
      <c r="H24" s="355" t="s">
        <v>92</v>
      </c>
      <c r="I24" s="311">
        <v>2020</v>
      </c>
      <c r="J24" s="105" t="s">
        <v>2509</v>
      </c>
      <c r="K24" s="39" t="s">
        <v>23</v>
      </c>
      <c r="L24" s="39" t="s">
        <v>23</v>
      </c>
      <c r="M24" s="39" t="s">
        <v>23</v>
      </c>
      <c r="N24" s="39" t="s">
        <v>23</v>
      </c>
      <c r="O24" s="39" t="s">
        <v>4699</v>
      </c>
      <c r="P24" s="39" t="s">
        <v>4699</v>
      </c>
      <c r="Q24" s="39" t="s">
        <v>23</v>
      </c>
      <c r="R24" s="39" t="s">
        <v>23</v>
      </c>
      <c r="S24" s="39" t="s">
        <v>23</v>
      </c>
      <c r="T24" s="39" t="s">
        <v>23</v>
      </c>
      <c r="U24" s="254" t="s">
        <v>3187</v>
      </c>
      <c r="V24" s="254" t="s">
        <v>3188</v>
      </c>
      <c r="W24" s="39" t="s">
        <v>4699</v>
      </c>
      <c r="X24" s="39" t="s">
        <v>4699</v>
      </c>
      <c r="Y24" s="39" t="s">
        <v>4699</v>
      </c>
      <c r="Z24" s="254" t="s">
        <v>3194</v>
      </c>
      <c r="AA24" s="254" t="s">
        <v>3195</v>
      </c>
      <c r="AB24" s="39" t="s">
        <v>23</v>
      </c>
      <c r="AC24" s="39" t="s">
        <v>23</v>
      </c>
      <c r="AD24" s="39" t="s">
        <v>23</v>
      </c>
      <c r="AE24" s="39" t="s">
        <v>23</v>
      </c>
      <c r="AF24" s="39" t="s">
        <v>23</v>
      </c>
      <c r="AG24" s="39" t="s">
        <v>23</v>
      </c>
      <c r="AH24" s="39" t="s">
        <v>4699</v>
      </c>
      <c r="AI24" s="193" t="s">
        <v>4699</v>
      </c>
      <c r="AJ24" s="193" t="s">
        <v>4699</v>
      </c>
      <c r="AK24" s="36" t="s">
        <v>3197</v>
      </c>
      <c r="AL24" s="36" t="s">
        <v>3195</v>
      </c>
      <c r="AM24" s="66" t="s">
        <v>4699</v>
      </c>
      <c r="AN24" s="39" t="s">
        <v>4699</v>
      </c>
      <c r="AO24" s="39" t="s">
        <v>23</v>
      </c>
      <c r="AP24" s="39" t="s">
        <v>23</v>
      </c>
      <c r="AQ24" s="39" t="s">
        <v>4699</v>
      </c>
      <c r="AR24" s="36" t="s">
        <v>3690</v>
      </c>
      <c r="AS24" s="36" t="s">
        <v>3176</v>
      </c>
      <c r="AT24" s="39" t="s">
        <v>4699</v>
      </c>
      <c r="AU24" s="39" t="s">
        <v>4699</v>
      </c>
      <c r="AV24" s="39" t="s">
        <v>4699</v>
      </c>
      <c r="AW24" s="36" t="s">
        <v>3206</v>
      </c>
      <c r="AX24" s="36" t="s">
        <v>3195</v>
      </c>
      <c r="AY24" s="66" t="s">
        <v>4699</v>
      </c>
      <c r="AZ24" s="39" t="s">
        <v>23</v>
      </c>
      <c r="BA24" s="39" t="s">
        <v>4699</v>
      </c>
      <c r="BB24" s="39" t="s">
        <v>4699</v>
      </c>
      <c r="BC24" s="39" t="s">
        <v>23</v>
      </c>
      <c r="BD24" s="36" t="s">
        <v>2836</v>
      </c>
      <c r="BE24" s="254" t="s">
        <v>3176</v>
      </c>
      <c r="BF24" s="39" t="s">
        <v>23</v>
      </c>
      <c r="BG24" s="39" t="s">
        <v>23</v>
      </c>
      <c r="BH24" s="39" t="s">
        <v>23</v>
      </c>
      <c r="BI24" s="39" t="s">
        <v>23</v>
      </c>
      <c r="BJ24" s="39" t="s">
        <v>23</v>
      </c>
      <c r="BK24" s="39" t="s">
        <v>4699</v>
      </c>
      <c r="BL24" s="39" t="s">
        <v>4699</v>
      </c>
      <c r="BM24" s="193" t="s">
        <v>23</v>
      </c>
      <c r="BN24" s="193" t="s">
        <v>23</v>
      </c>
      <c r="BO24" s="254" t="s">
        <v>3187</v>
      </c>
      <c r="BP24" s="254" t="s">
        <v>3195</v>
      </c>
      <c r="BQ24" s="39" t="s">
        <v>23</v>
      </c>
      <c r="BR24" s="39" t="s">
        <v>23</v>
      </c>
      <c r="BS24" s="39" t="s">
        <v>23</v>
      </c>
      <c r="BT24" s="39" t="s">
        <v>23</v>
      </c>
      <c r="BU24" s="39" t="s">
        <v>23</v>
      </c>
      <c r="BV24" s="39" t="s">
        <v>23</v>
      </c>
      <c r="BW24" s="39" t="s">
        <v>4699</v>
      </c>
      <c r="BX24" s="39" t="s">
        <v>4699</v>
      </c>
      <c r="BY24" s="39" t="s">
        <v>4699</v>
      </c>
      <c r="BZ24" s="36" t="s">
        <v>3194</v>
      </c>
      <c r="CA24" s="367" t="s">
        <v>3176</v>
      </c>
      <c r="CB24" s="39" t="s">
        <v>23</v>
      </c>
      <c r="CC24" s="193" t="s">
        <v>23</v>
      </c>
      <c r="CD24" s="193" t="s">
        <v>23</v>
      </c>
      <c r="CE24" s="193" t="s">
        <v>23</v>
      </c>
      <c r="CF24" s="193" t="s">
        <v>23</v>
      </c>
      <c r="CG24" s="39" t="s">
        <v>23</v>
      </c>
      <c r="CH24" s="39" t="s">
        <v>23</v>
      </c>
      <c r="CI24" s="39" t="s">
        <v>23</v>
      </c>
      <c r="CJ24" s="39" t="s">
        <v>23</v>
      </c>
      <c r="CK24" s="39" t="s">
        <v>23</v>
      </c>
      <c r="CL24" s="39" t="s">
        <v>23</v>
      </c>
      <c r="CM24" s="39" t="s">
        <v>23</v>
      </c>
      <c r="CN24" s="39" t="s">
        <v>23</v>
      </c>
      <c r="CO24" s="39" t="s">
        <v>23</v>
      </c>
      <c r="CP24" s="39" t="s">
        <v>23</v>
      </c>
      <c r="CQ24" s="39" t="s">
        <v>23</v>
      </c>
      <c r="CR24" s="39" t="s">
        <v>23</v>
      </c>
      <c r="CS24" s="39" t="s">
        <v>23</v>
      </c>
      <c r="CT24" s="39" t="s">
        <v>4699</v>
      </c>
      <c r="CU24" s="39" t="s">
        <v>4699</v>
      </c>
      <c r="CV24" s="193" t="s">
        <v>23</v>
      </c>
      <c r="CW24" s="193" t="s">
        <v>23</v>
      </c>
      <c r="CX24" s="39" t="s">
        <v>4699</v>
      </c>
      <c r="CY24" s="254" t="s">
        <v>3187</v>
      </c>
      <c r="CZ24" s="254" t="s">
        <v>3195</v>
      </c>
      <c r="DA24" s="39" t="s">
        <v>4699</v>
      </c>
      <c r="DB24" s="193" t="s">
        <v>4699</v>
      </c>
      <c r="DC24" s="193" t="s">
        <v>23</v>
      </c>
      <c r="DD24" s="193" t="s">
        <v>23</v>
      </c>
      <c r="DE24" s="193" t="s">
        <v>4699</v>
      </c>
      <c r="DF24" s="193" t="s">
        <v>23</v>
      </c>
      <c r="DG24" s="254" t="s">
        <v>3228</v>
      </c>
      <c r="DH24" s="254" t="s">
        <v>3176</v>
      </c>
      <c r="DI24" s="39" t="s">
        <v>23</v>
      </c>
      <c r="DJ24" s="193" t="s">
        <v>23</v>
      </c>
      <c r="DK24" s="193" t="s">
        <v>23</v>
      </c>
      <c r="DL24" s="193" t="s">
        <v>23</v>
      </c>
      <c r="DM24" s="193" t="s">
        <v>23</v>
      </c>
      <c r="DN24" s="193" t="s">
        <v>23</v>
      </c>
      <c r="DO24" s="193" t="s">
        <v>23</v>
      </c>
      <c r="DP24" s="193" t="s">
        <v>23</v>
      </c>
      <c r="DQ24" s="39" t="s">
        <v>23</v>
      </c>
      <c r="DR24" s="39" t="s">
        <v>23</v>
      </c>
      <c r="DS24" s="39" t="s">
        <v>23</v>
      </c>
      <c r="DT24" s="39" t="s">
        <v>23</v>
      </c>
      <c r="DU24" s="39" t="s">
        <v>23</v>
      </c>
      <c r="DV24" s="39" t="s">
        <v>23</v>
      </c>
      <c r="DW24" s="39" t="s">
        <v>23</v>
      </c>
      <c r="DX24" s="39" t="s">
        <v>23</v>
      </c>
      <c r="DY24" s="66" t="s">
        <v>23</v>
      </c>
      <c r="DZ24" s="413" t="s">
        <v>23</v>
      </c>
      <c r="EA24" s="413" t="s">
        <v>23</v>
      </c>
      <c r="EB24" s="413" t="s">
        <v>23</v>
      </c>
      <c r="EC24" s="413" t="s">
        <v>23</v>
      </c>
      <c r="ED24" s="413" t="s">
        <v>23</v>
      </c>
      <c r="EE24" s="413" t="s">
        <v>23</v>
      </c>
      <c r="EF24" s="39">
        <v>1</v>
      </c>
      <c r="EG24" s="66" t="s">
        <v>4699</v>
      </c>
      <c r="EH24" s="39" t="s">
        <v>4699</v>
      </c>
      <c r="EI24" s="36" t="s">
        <v>2766</v>
      </c>
      <c r="EJ24" s="364" t="s">
        <v>3232</v>
      </c>
      <c r="EK24" s="49" t="s">
        <v>4791</v>
      </c>
      <c r="EL24" s="193" t="s">
        <v>4699</v>
      </c>
      <c r="EM24" s="193" t="s">
        <v>4699</v>
      </c>
      <c r="EN24" s="49" t="s">
        <v>3234</v>
      </c>
      <c r="EO24" s="410" t="s">
        <v>23</v>
      </c>
      <c r="EP24" s="39" t="s">
        <v>102</v>
      </c>
      <c r="EQ24" s="39" t="s">
        <v>102</v>
      </c>
      <c r="ER24" s="39" t="s">
        <v>102</v>
      </c>
      <c r="ES24" s="39" t="s">
        <v>102</v>
      </c>
      <c r="ET24" s="39" t="s">
        <v>102</v>
      </c>
      <c r="EU24" s="39" t="s">
        <v>102</v>
      </c>
      <c r="EV24" s="39" t="s">
        <v>102</v>
      </c>
      <c r="EW24" s="39" t="s">
        <v>102</v>
      </c>
      <c r="EX24" s="39" t="s">
        <v>102</v>
      </c>
      <c r="EY24" s="39" t="s">
        <v>102</v>
      </c>
      <c r="EZ24" s="39" t="s">
        <v>102</v>
      </c>
      <c r="FA24" s="39" t="s">
        <v>102</v>
      </c>
      <c r="FB24" s="39" t="s">
        <v>102</v>
      </c>
      <c r="FC24" s="39" t="s">
        <v>102</v>
      </c>
      <c r="FD24" s="39" t="s">
        <v>102</v>
      </c>
      <c r="FE24" s="39" t="s">
        <v>102</v>
      </c>
      <c r="FF24" s="39" t="s">
        <v>102</v>
      </c>
      <c r="FG24" s="39" t="s">
        <v>102</v>
      </c>
      <c r="FH24" s="39" t="s">
        <v>102</v>
      </c>
      <c r="FI24" s="39" t="s">
        <v>102</v>
      </c>
      <c r="FJ24" s="39" t="s">
        <v>102</v>
      </c>
      <c r="FK24" s="39" t="s">
        <v>102</v>
      </c>
      <c r="FL24" s="39" t="s">
        <v>102</v>
      </c>
    </row>
    <row r="25" spans="1:168" s="104" customFormat="1">
      <c r="A25" s="408" t="s">
        <v>2568</v>
      </c>
      <c r="B25" s="347" t="s">
        <v>2570</v>
      </c>
      <c r="C25" s="347" t="s">
        <v>2569</v>
      </c>
      <c r="D25" s="312" t="s">
        <v>3856</v>
      </c>
      <c r="E25" s="302">
        <v>28.006419999999999</v>
      </c>
      <c r="F25" s="302">
        <v>25.398513693681103</v>
      </c>
      <c r="G25" s="355" t="s">
        <v>66</v>
      </c>
      <c r="H25" s="355" t="s">
        <v>93</v>
      </c>
      <c r="I25" s="315">
        <v>2016</v>
      </c>
      <c r="J25" s="105" t="s">
        <v>2499</v>
      </c>
      <c r="K25" s="39">
        <f>L25</f>
        <v>100</v>
      </c>
      <c r="L25" s="39">
        <v>100</v>
      </c>
      <c r="M25" s="36" t="s">
        <v>4837</v>
      </c>
      <c r="N25" s="36" t="s">
        <v>2888</v>
      </c>
      <c r="O25" s="39">
        <f>SUM(P25:T25)</f>
        <v>90</v>
      </c>
      <c r="P25" s="193">
        <v>20</v>
      </c>
      <c r="Q25" s="193">
        <v>20</v>
      </c>
      <c r="R25" s="193">
        <v>10</v>
      </c>
      <c r="S25" s="193">
        <v>20</v>
      </c>
      <c r="T25" s="193">
        <v>20</v>
      </c>
      <c r="U25" s="254" t="s">
        <v>3998</v>
      </c>
      <c r="V25" s="254" t="s">
        <v>3999</v>
      </c>
      <c r="W25" s="39">
        <f>SUM(X25:Y25)</f>
        <v>75</v>
      </c>
      <c r="X25" s="193">
        <v>50</v>
      </c>
      <c r="Y25" s="193">
        <v>25</v>
      </c>
      <c r="Z25" s="254" t="s">
        <v>4002</v>
      </c>
      <c r="AA25" s="254" t="s">
        <v>4003</v>
      </c>
      <c r="AB25" s="39">
        <f>SUM(AC25:AE25)</f>
        <v>30</v>
      </c>
      <c r="AC25" s="193">
        <v>15</v>
      </c>
      <c r="AD25" s="193">
        <v>15</v>
      </c>
      <c r="AE25" s="193">
        <v>0</v>
      </c>
      <c r="AF25" s="254" t="s">
        <v>4007</v>
      </c>
      <c r="AG25" s="254" t="s">
        <v>4008</v>
      </c>
      <c r="AH25" s="39">
        <f>SUM(AI25:AJ25)</f>
        <v>75</v>
      </c>
      <c r="AI25" s="193">
        <v>25</v>
      </c>
      <c r="AJ25" s="193">
        <v>50</v>
      </c>
      <c r="AK25" s="254" t="s">
        <v>4428</v>
      </c>
      <c r="AL25" s="254" t="s">
        <v>2890</v>
      </c>
      <c r="AM25" s="66">
        <f>SUM(AN25:AQ25)</f>
        <v>87.5</v>
      </c>
      <c r="AN25" s="193">
        <v>25</v>
      </c>
      <c r="AO25" s="193">
        <v>25</v>
      </c>
      <c r="AP25" s="193">
        <v>12.5</v>
      </c>
      <c r="AQ25" s="193">
        <v>25</v>
      </c>
      <c r="AR25" s="254" t="s">
        <v>4734</v>
      </c>
      <c r="AS25" s="254" t="s">
        <v>3702</v>
      </c>
      <c r="AT25" s="39">
        <f>SUM(AU25:AV25)</f>
        <v>100</v>
      </c>
      <c r="AU25" s="193">
        <v>50</v>
      </c>
      <c r="AV25" s="193">
        <v>50</v>
      </c>
      <c r="AW25" s="254" t="s">
        <v>4746</v>
      </c>
      <c r="AX25" s="254" t="s">
        <v>4603</v>
      </c>
      <c r="AY25" s="66">
        <f>SUM(AZ25:BC25)</f>
        <v>75</v>
      </c>
      <c r="AZ25" s="193">
        <v>12.5</v>
      </c>
      <c r="BA25" s="193">
        <v>25</v>
      </c>
      <c r="BB25" s="193">
        <v>12.5</v>
      </c>
      <c r="BC25" s="193">
        <v>25</v>
      </c>
      <c r="BD25" s="411" t="s">
        <v>4838</v>
      </c>
      <c r="BE25" s="254" t="s">
        <v>4448</v>
      </c>
      <c r="BF25" s="39">
        <f>SUM(BG25:BH25)</f>
        <v>50</v>
      </c>
      <c r="BG25" s="193">
        <v>25</v>
      </c>
      <c r="BH25" s="193">
        <v>25</v>
      </c>
      <c r="BI25" s="254" t="s">
        <v>3764</v>
      </c>
      <c r="BJ25" s="254" t="s">
        <v>2891</v>
      </c>
      <c r="BK25" s="39">
        <f>SUM(BL25:BN25)</f>
        <v>0</v>
      </c>
      <c r="BL25" s="193">
        <v>0</v>
      </c>
      <c r="BM25" s="193">
        <v>0</v>
      </c>
      <c r="BN25" s="193">
        <v>0</v>
      </c>
      <c r="BO25" s="254" t="s">
        <v>4503</v>
      </c>
      <c r="BP25" s="254" t="s">
        <v>4023</v>
      </c>
      <c r="BQ25" s="39">
        <f>SUM(BR25:BT25)</f>
        <v>30</v>
      </c>
      <c r="BR25" s="193">
        <v>0</v>
      </c>
      <c r="BS25" s="193">
        <v>15</v>
      </c>
      <c r="BT25" s="193">
        <v>15</v>
      </c>
      <c r="BU25" s="254" t="s">
        <v>4839</v>
      </c>
      <c r="BV25" s="254" t="s">
        <v>2892</v>
      </c>
      <c r="BW25" s="39">
        <f>SUM(BX25:BY25)</f>
        <v>75</v>
      </c>
      <c r="BX25" s="193">
        <v>50</v>
      </c>
      <c r="BY25" s="193">
        <v>25</v>
      </c>
      <c r="BZ25" s="407" t="s">
        <v>4028</v>
      </c>
      <c r="CA25" s="254" t="s">
        <v>4029</v>
      </c>
      <c r="CB25" s="39">
        <f>SUM(CC25:CD25)</f>
        <v>50</v>
      </c>
      <c r="CC25" s="193">
        <v>0</v>
      </c>
      <c r="CD25" s="193">
        <v>50</v>
      </c>
      <c r="CE25" s="410" t="s">
        <v>2893</v>
      </c>
      <c r="CF25" s="254" t="s">
        <v>2894</v>
      </c>
      <c r="CG25" s="39">
        <f>SUM(CH25:CJ25)</f>
        <v>45</v>
      </c>
      <c r="CH25" s="193">
        <v>30</v>
      </c>
      <c r="CI25" s="193">
        <v>15</v>
      </c>
      <c r="CJ25" s="193">
        <v>0</v>
      </c>
      <c r="CK25" s="407" t="s">
        <v>4034</v>
      </c>
      <c r="CL25" s="254" t="s">
        <v>4035</v>
      </c>
      <c r="CM25" s="66">
        <f>SUM(CN25:CQ25)</f>
        <v>50</v>
      </c>
      <c r="CN25" s="193">
        <v>25</v>
      </c>
      <c r="CO25" s="193">
        <v>25</v>
      </c>
      <c r="CP25" s="193">
        <v>0</v>
      </c>
      <c r="CQ25" s="193">
        <v>0</v>
      </c>
      <c r="CR25" s="254" t="s">
        <v>4625</v>
      </c>
      <c r="CS25" s="254" t="s">
        <v>4040</v>
      </c>
      <c r="CT25" s="39">
        <f>SUM(CU25:CX25)</f>
        <v>87.5</v>
      </c>
      <c r="CU25" s="193">
        <v>25</v>
      </c>
      <c r="CV25" s="193">
        <v>25</v>
      </c>
      <c r="CW25" s="193">
        <v>25</v>
      </c>
      <c r="CX25" s="193">
        <v>12.5</v>
      </c>
      <c r="CY25" s="254" t="s">
        <v>4768</v>
      </c>
      <c r="CZ25" s="254" t="s">
        <v>2895</v>
      </c>
      <c r="DA25" s="39">
        <f>SUM(DB25:DF25)</f>
        <v>60</v>
      </c>
      <c r="DB25" s="193">
        <v>20</v>
      </c>
      <c r="DC25" s="193">
        <v>10</v>
      </c>
      <c r="DD25" s="193">
        <v>10</v>
      </c>
      <c r="DE25" s="193">
        <v>20</v>
      </c>
      <c r="DF25" s="193">
        <v>0</v>
      </c>
      <c r="DG25" s="254" t="s">
        <v>4621</v>
      </c>
      <c r="DH25" s="254" t="s">
        <v>4622</v>
      </c>
      <c r="DI25" s="39">
        <f>SUM(DJ25:DN25)</f>
        <v>60</v>
      </c>
      <c r="DJ25" s="193">
        <v>10</v>
      </c>
      <c r="DK25" s="193">
        <v>10</v>
      </c>
      <c r="DL25" s="193">
        <v>10</v>
      </c>
      <c r="DM25" s="193">
        <v>10</v>
      </c>
      <c r="DN25" s="193">
        <v>20</v>
      </c>
      <c r="DO25" s="254" t="s">
        <v>4051</v>
      </c>
      <c r="DP25" s="254" t="s">
        <v>4052</v>
      </c>
      <c r="DQ25" s="39">
        <f>SUM(DR25:DV25)</f>
        <v>30</v>
      </c>
      <c r="DR25" s="193">
        <v>0</v>
      </c>
      <c r="DS25" s="193">
        <v>0</v>
      </c>
      <c r="DT25" s="193">
        <v>0</v>
      </c>
      <c r="DU25" s="193">
        <v>10</v>
      </c>
      <c r="DV25" s="193">
        <v>20</v>
      </c>
      <c r="DW25" s="254" t="s">
        <v>4626</v>
      </c>
      <c r="DX25" s="254" t="s">
        <v>4627</v>
      </c>
      <c r="DY25" s="66">
        <f>SUM(DZ25:EC25)</f>
        <v>25</v>
      </c>
      <c r="DZ25" s="39">
        <v>25</v>
      </c>
      <c r="EA25" s="193">
        <v>0</v>
      </c>
      <c r="EB25" s="193">
        <v>0</v>
      </c>
      <c r="EC25" s="193">
        <v>0</v>
      </c>
      <c r="ED25" s="254" t="s">
        <v>2896</v>
      </c>
      <c r="EE25" s="254" t="s">
        <v>2897</v>
      </c>
      <c r="EF25" s="106">
        <v>3</v>
      </c>
      <c r="EG25" s="66">
        <f>((EH25+EL25+EM25)+(EH25+EQ25+ER25+ES25)+(EH25+EW25+EX25+EY25))/3</f>
        <v>8.3333333333333339</v>
      </c>
      <c r="EH25" s="39">
        <v>0</v>
      </c>
      <c r="EI25" s="254" t="s">
        <v>4060</v>
      </c>
      <c r="EJ25" s="410" t="s">
        <v>4061</v>
      </c>
      <c r="EK25" s="49" t="s">
        <v>4791</v>
      </c>
      <c r="EL25" s="193">
        <v>0</v>
      </c>
      <c r="EM25" s="39">
        <v>0</v>
      </c>
      <c r="EN25" s="49" t="s">
        <v>5045</v>
      </c>
      <c r="EO25" s="415" t="s">
        <v>5044</v>
      </c>
      <c r="EP25" s="49" t="s">
        <v>5072</v>
      </c>
      <c r="EQ25" s="39">
        <v>25</v>
      </c>
      <c r="ER25" s="39">
        <v>0</v>
      </c>
      <c r="ES25" s="39">
        <v>0</v>
      </c>
      <c r="ET25" s="410" t="s">
        <v>4065</v>
      </c>
      <c r="EU25" s="410" t="s">
        <v>4066</v>
      </c>
      <c r="EV25" s="49" t="s">
        <v>5094</v>
      </c>
      <c r="EW25" s="39">
        <v>0</v>
      </c>
      <c r="EX25" s="39">
        <v>0</v>
      </c>
      <c r="EY25" s="39">
        <v>0</v>
      </c>
      <c r="EZ25" s="49" t="s">
        <v>2898</v>
      </c>
      <c r="FA25" s="49" t="s">
        <v>2899</v>
      </c>
      <c r="FB25" s="39" t="s">
        <v>102</v>
      </c>
      <c r="FC25" s="39" t="s">
        <v>102</v>
      </c>
      <c r="FD25" s="39" t="s">
        <v>102</v>
      </c>
      <c r="FE25" s="39" t="s">
        <v>102</v>
      </c>
      <c r="FF25" s="39" t="s">
        <v>102</v>
      </c>
      <c r="FG25" s="39" t="s">
        <v>102</v>
      </c>
      <c r="FH25" s="39" t="s">
        <v>102</v>
      </c>
      <c r="FI25" s="39" t="s">
        <v>102</v>
      </c>
      <c r="FJ25" s="39" t="s">
        <v>102</v>
      </c>
      <c r="FK25" s="39" t="s">
        <v>102</v>
      </c>
      <c r="FL25" s="39" t="s">
        <v>102</v>
      </c>
    </row>
    <row r="26" spans="1:168" s="104" customFormat="1">
      <c r="A26" s="408" t="s">
        <v>2571</v>
      </c>
      <c r="B26" s="347" t="s">
        <v>2573</v>
      </c>
      <c r="C26" s="347" t="s">
        <v>2572</v>
      </c>
      <c r="D26" s="312" t="s">
        <v>2707</v>
      </c>
      <c r="E26" s="302">
        <v>66.108969999999999</v>
      </c>
      <c r="F26" s="302">
        <v>90.746410861080008</v>
      </c>
      <c r="G26" s="355" t="s">
        <v>2574</v>
      </c>
      <c r="H26" s="355" t="s">
        <v>93</v>
      </c>
      <c r="I26" s="311">
        <v>2018</v>
      </c>
      <c r="J26" s="105" t="s">
        <v>2499</v>
      </c>
      <c r="K26" s="39">
        <f>L26</f>
        <v>100</v>
      </c>
      <c r="L26" s="39">
        <v>100</v>
      </c>
      <c r="M26" s="254" t="s">
        <v>3476</v>
      </c>
      <c r="N26" s="407" t="s">
        <v>3477</v>
      </c>
      <c r="O26" s="39">
        <f>SUM(P26:T26)</f>
        <v>70</v>
      </c>
      <c r="P26" s="193">
        <v>20</v>
      </c>
      <c r="Q26" s="193">
        <v>20</v>
      </c>
      <c r="R26" s="193">
        <v>0</v>
      </c>
      <c r="S26" s="193">
        <v>10</v>
      </c>
      <c r="T26" s="193">
        <v>20</v>
      </c>
      <c r="U26" s="254" t="s">
        <v>4138</v>
      </c>
      <c r="V26" s="254" t="s">
        <v>3482</v>
      </c>
      <c r="W26" s="39">
        <f>SUM(X26:Y26)</f>
        <v>25</v>
      </c>
      <c r="X26" s="193">
        <v>25</v>
      </c>
      <c r="Y26" s="193">
        <v>0</v>
      </c>
      <c r="Z26" s="254" t="s">
        <v>4478</v>
      </c>
      <c r="AA26" s="254" t="s">
        <v>4147</v>
      </c>
      <c r="AB26" s="39">
        <f>SUM(AC26:AE26)</f>
        <v>30</v>
      </c>
      <c r="AC26" s="193">
        <v>30</v>
      </c>
      <c r="AD26" s="193">
        <v>0</v>
      </c>
      <c r="AE26" s="193">
        <v>0</v>
      </c>
      <c r="AF26" s="254" t="s">
        <v>3761</v>
      </c>
      <c r="AG26" s="254" t="s">
        <v>3485</v>
      </c>
      <c r="AH26" s="39">
        <f>SUM(AI26:AJ26)</f>
        <v>0</v>
      </c>
      <c r="AI26" s="193">
        <v>0</v>
      </c>
      <c r="AJ26" s="193">
        <v>0</v>
      </c>
      <c r="AK26" s="254" t="s">
        <v>3488</v>
      </c>
      <c r="AL26" s="254" t="s">
        <v>23</v>
      </c>
      <c r="AM26" s="66">
        <f>SUM(AN26:AQ26)</f>
        <v>0</v>
      </c>
      <c r="AN26" s="193">
        <v>0</v>
      </c>
      <c r="AO26" s="193">
        <v>0</v>
      </c>
      <c r="AP26" s="193">
        <v>0</v>
      </c>
      <c r="AQ26" s="193">
        <v>0</v>
      </c>
      <c r="AR26" s="411" t="s">
        <v>4840</v>
      </c>
      <c r="AS26" s="254" t="s">
        <v>3677</v>
      </c>
      <c r="AT26" s="39">
        <f>SUM(AU26:AV26)</f>
        <v>25</v>
      </c>
      <c r="AU26" s="193">
        <v>25</v>
      </c>
      <c r="AV26" s="193">
        <v>0</v>
      </c>
      <c r="AW26" s="254" t="s">
        <v>4841</v>
      </c>
      <c r="AX26" s="254" t="s">
        <v>4171</v>
      </c>
      <c r="AY26" s="66">
        <f>SUM(AZ26:BC26)</f>
        <v>25</v>
      </c>
      <c r="AZ26" s="193">
        <v>0</v>
      </c>
      <c r="BA26" s="193">
        <v>0</v>
      </c>
      <c r="BB26" s="193">
        <v>12.5</v>
      </c>
      <c r="BC26" s="193">
        <v>12.5</v>
      </c>
      <c r="BD26" s="254" t="s">
        <v>4451</v>
      </c>
      <c r="BE26" s="254" t="s">
        <v>3723</v>
      </c>
      <c r="BF26" s="39">
        <f>SUM(BG26:BH26)</f>
        <v>25</v>
      </c>
      <c r="BG26" s="193">
        <v>0</v>
      </c>
      <c r="BH26" s="193">
        <v>25</v>
      </c>
      <c r="BI26" s="254" t="s">
        <v>4489</v>
      </c>
      <c r="BJ26" s="254" t="s">
        <v>3496</v>
      </c>
      <c r="BK26" s="39">
        <f>SUM(BL26:BN26)</f>
        <v>60</v>
      </c>
      <c r="BL26" s="193">
        <v>30</v>
      </c>
      <c r="BM26" s="193">
        <v>30</v>
      </c>
      <c r="BN26" s="193">
        <v>0</v>
      </c>
      <c r="BO26" s="254" t="s">
        <v>3499</v>
      </c>
      <c r="BP26" s="254" t="s">
        <v>3500</v>
      </c>
      <c r="BQ26" s="39">
        <f>SUM(BR26:BT26)</f>
        <v>0</v>
      </c>
      <c r="BR26" s="193">
        <v>0</v>
      </c>
      <c r="BS26" s="193">
        <v>0</v>
      </c>
      <c r="BT26" s="193">
        <v>0</v>
      </c>
      <c r="BU26" s="254" t="s">
        <v>995</v>
      </c>
      <c r="BV26" s="254" t="s">
        <v>23</v>
      </c>
      <c r="BW26" s="39">
        <f>SUM(BX26:BY26)</f>
        <v>0</v>
      </c>
      <c r="BX26" s="193">
        <v>0</v>
      </c>
      <c r="BY26" s="193">
        <v>0</v>
      </c>
      <c r="BZ26" s="254" t="s">
        <v>4188</v>
      </c>
      <c r="CA26" s="254" t="s">
        <v>4189</v>
      </c>
      <c r="CB26" s="39">
        <f>SUM(CC26:CD26)</f>
        <v>0</v>
      </c>
      <c r="CC26" s="193">
        <v>0</v>
      </c>
      <c r="CD26" s="193">
        <v>0</v>
      </c>
      <c r="CE26" s="410" t="s">
        <v>972</v>
      </c>
      <c r="CF26" s="254" t="s">
        <v>23</v>
      </c>
      <c r="CG26" s="39">
        <f>SUM(CH26:CJ26)</f>
        <v>15</v>
      </c>
      <c r="CH26" s="193">
        <v>0</v>
      </c>
      <c r="CI26" s="193">
        <v>15</v>
      </c>
      <c r="CJ26" s="193">
        <v>0</v>
      </c>
      <c r="CK26" s="254" t="s">
        <v>4199</v>
      </c>
      <c r="CL26" s="254" t="s">
        <v>4200</v>
      </c>
      <c r="CM26" s="66">
        <f>SUM(CN26:CQ26)</f>
        <v>0</v>
      </c>
      <c r="CN26" s="193">
        <v>0</v>
      </c>
      <c r="CO26" s="193">
        <v>0</v>
      </c>
      <c r="CP26" s="193">
        <v>0</v>
      </c>
      <c r="CQ26" s="193">
        <v>0</v>
      </c>
      <c r="CR26" s="254" t="s">
        <v>712</v>
      </c>
      <c r="CS26" s="254" t="s">
        <v>23</v>
      </c>
      <c r="CT26" s="39">
        <f>SUM(CU26:CX26)</f>
        <v>0</v>
      </c>
      <c r="CU26" s="193">
        <v>0</v>
      </c>
      <c r="CV26" s="193">
        <v>0</v>
      </c>
      <c r="CW26" s="193">
        <v>0</v>
      </c>
      <c r="CX26" s="193">
        <v>0</v>
      </c>
      <c r="CY26" s="254" t="s">
        <v>678</v>
      </c>
      <c r="CZ26" s="254" t="s">
        <v>23</v>
      </c>
      <c r="DA26" s="39">
        <f>SUM(DB26:DF26)</f>
        <v>0</v>
      </c>
      <c r="DB26" s="193">
        <v>0</v>
      </c>
      <c r="DC26" s="193">
        <v>0</v>
      </c>
      <c r="DD26" s="193">
        <v>0</v>
      </c>
      <c r="DE26" s="193">
        <v>0</v>
      </c>
      <c r="DF26" s="193">
        <v>0</v>
      </c>
      <c r="DG26" s="254" t="s">
        <v>4208</v>
      </c>
      <c r="DH26" s="254" t="s">
        <v>4209</v>
      </c>
      <c r="DI26" s="39">
        <f>SUM(DJ26:DN26)</f>
        <v>90</v>
      </c>
      <c r="DJ26" s="193">
        <v>20</v>
      </c>
      <c r="DK26" s="193">
        <v>20</v>
      </c>
      <c r="DL26" s="193">
        <v>10</v>
      </c>
      <c r="DM26" s="193">
        <v>20</v>
      </c>
      <c r="DN26" s="193">
        <v>20</v>
      </c>
      <c r="DO26" s="254" t="s">
        <v>4210</v>
      </c>
      <c r="DP26" s="254" t="s">
        <v>4211</v>
      </c>
      <c r="DQ26" s="39">
        <f>SUM(DR26:DV26)</f>
        <v>10</v>
      </c>
      <c r="DR26" s="193">
        <v>0</v>
      </c>
      <c r="DS26" s="193">
        <v>0</v>
      </c>
      <c r="DT26" s="193">
        <v>0</v>
      </c>
      <c r="DU26" s="193">
        <v>10</v>
      </c>
      <c r="DV26" s="193">
        <v>0</v>
      </c>
      <c r="DW26" s="254" t="s">
        <v>3521</v>
      </c>
      <c r="DX26" s="254" t="s">
        <v>3522</v>
      </c>
      <c r="DY26" s="66">
        <f>SUM(DZ26:EC26)</f>
        <v>37.5</v>
      </c>
      <c r="DZ26" s="193">
        <v>12.5</v>
      </c>
      <c r="EA26" s="193">
        <v>25</v>
      </c>
      <c r="EB26" s="193">
        <v>0</v>
      </c>
      <c r="EC26" s="193">
        <v>0</v>
      </c>
      <c r="ED26" s="254" t="s">
        <v>3802</v>
      </c>
      <c r="EE26" s="254" t="s">
        <v>3525</v>
      </c>
      <c r="EF26" s="39">
        <v>1</v>
      </c>
      <c r="EG26" s="66">
        <f>EH26+EL26+EM26</f>
        <v>0</v>
      </c>
      <c r="EH26" s="39">
        <v>0</v>
      </c>
      <c r="EI26" s="36" t="s">
        <v>1277</v>
      </c>
      <c r="EJ26" s="49" t="s">
        <v>23</v>
      </c>
      <c r="EK26" s="49" t="s">
        <v>4791</v>
      </c>
      <c r="EL26" s="193">
        <v>0</v>
      </c>
      <c r="EM26" s="39">
        <v>0</v>
      </c>
      <c r="EN26" s="49" t="s">
        <v>4607</v>
      </c>
      <c r="EO26" s="410" t="s">
        <v>23</v>
      </c>
      <c r="EP26" s="39" t="s">
        <v>102</v>
      </c>
      <c r="EQ26" s="39" t="s">
        <v>102</v>
      </c>
      <c r="ER26" s="39" t="s">
        <v>102</v>
      </c>
      <c r="ES26" s="39" t="s">
        <v>102</v>
      </c>
      <c r="ET26" s="39" t="s">
        <v>102</v>
      </c>
      <c r="EU26" s="39" t="s">
        <v>102</v>
      </c>
      <c r="EV26" s="39" t="s">
        <v>102</v>
      </c>
      <c r="EW26" s="39" t="s">
        <v>102</v>
      </c>
      <c r="EX26" s="39" t="s">
        <v>102</v>
      </c>
      <c r="EY26" s="39" t="s">
        <v>102</v>
      </c>
      <c r="EZ26" s="39" t="s">
        <v>102</v>
      </c>
      <c r="FA26" s="39" t="s">
        <v>102</v>
      </c>
      <c r="FB26" s="39" t="s">
        <v>102</v>
      </c>
      <c r="FC26" s="39" t="s">
        <v>102</v>
      </c>
      <c r="FD26" s="39" t="s">
        <v>102</v>
      </c>
      <c r="FE26" s="39" t="s">
        <v>102</v>
      </c>
      <c r="FF26" s="39" t="s">
        <v>102</v>
      </c>
      <c r="FG26" s="39" t="s">
        <v>102</v>
      </c>
      <c r="FH26" s="39" t="s">
        <v>102</v>
      </c>
      <c r="FI26" s="39" t="s">
        <v>102</v>
      </c>
      <c r="FJ26" s="39" t="s">
        <v>102</v>
      </c>
      <c r="FK26" s="39" t="s">
        <v>102</v>
      </c>
      <c r="FL26" s="39" t="s">
        <v>102</v>
      </c>
    </row>
    <row r="27" spans="1:168" s="104" customFormat="1">
      <c r="A27" s="408" t="s">
        <v>2575</v>
      </c>
      <c r="B27" s="347" t="s">
        <v>2577</v>
      </c>
      <c r="C27" s="347" t="s">
        <v>2576</v>
      </c>
      <c r="D27" s="312" t="s">
        <v>2707</v>
      </c>
      <c r="E27" s="302">
        <v>5.1098400000000002</v>
      </c>
      <c r="F27" s="302">
        <v>2.0566194501856621</v>
      </c>
      <c r="G27" s="355" t="s">
        <v>68</v>
      </c>
      <c r="H27" s="355" t="s">
        <v>93</v>
      </c>
      <c r="I27" s="315">
        <v>2016</v>
      </c>
      <c r="J27" s="105" t="s">
        <v>2499</v>
      </c>
      <c r="K27" s="39">
        <f>L27</f>
        <v>100</v>
      </c>
      <c r="L27" s="39">
        <v>100</v>
      </c>
      <c r="M27" s="254" t="s">
        <v>3478</v>
      </c>
      <c r="N27" s="254" t="s">
        <v>3479</v>
      </c>
      <c r="O27" s="39">
        <f>SUM(P27:T27)</f>
        <v>90</v>
      </c>
      <c r="P27" s="193">
        <v>20</v>
      </c>
      <c r="Q27" s="193">
        <v>20</v>
      </c>
      <c r="R27" s="193">
        <v>10</v>
      </c>
      <c r="S27" s="193">
        <v>20</v>
      </c>
      <c r="T27" s="193">
        <v>20</v>
      </c>
      <c r="U27" s="254" t="s">
        <v>4467</v>
      </c>
      <c r="V27" s="254" t="s">
        <v>4073</v>
      </c>
      <c r="W27" s="39">
        <f>SUM(X27:Y27)</f>
        <v>50</v>
      </c>
      <c r="X27" s="193">
        <v>50</v>
      </c>
      <c r="Y27" s="193">
        <v>0</v>
      </c>
      <c r="Z27" s="254" t="s">
        <v>3812</v>
      </c>
      <c r="AA27" s="254" t="s">
        <v>3483</v>
      </c>
      <c r="AB27" s="39">
        <f>SUM(AC27:AE27)</f>
        <v>45</v>
      </c>
      <c r="AC27" s="193">
        <v>15</v>
      </c>
      <c r="AD27" s="193">
        <v>30</v>
      </c>
      <c r="AE27" s="193">
        <v>0</v>
      </c>
      <c r="AF27" s="254" t="s">
        <v>4480</v>
      </c>
      <c r="AG27" s="254" t="s">
        <v>3486</v>
      </c>
      <c r="AH27" s="39">
        <f>SUM(AI27:AJ27)</f>
        <v>50</v>
      </c>
      <c r="AI27" s="193">
        <v>25</v>
      </c>
      <c r="AJ27" s="193">
        <v>25</v>
      </c>
      <c r="AK27" s="407" t="s">
        <v>4842</v>
      </c>
      <c r="AL27" s="254" t="s">
        <v>3679</v>
      </c>
      <c r="AM27" s="66">
        <f>SUM(AN27:AQ27)</f>
        <v>50</v>
      </c>
      <c r="AN27" s="193">
        <v>25</v>
      </c>
      <c r="AO27" s="193">
        <v>0</v>
      </c>
      <c r="AP27" s="193">
        <v>12.5</v>
      </c>
      <c r="AQ27" s="193">
        <v>12.5</v>
      </c>
      <c r="AR27" s="254" t="s">
        <v>4735</v>
      </c>
      <c r="AS27" s="254" t="s">
        <v>4437</v>
      </c>
      <c r="AT27" s="39">
        <f>SUM(AU27:AV27)</f>
        <v>75</v>
      </c>
      <c r="AU27" s="193">
        <v>50</v>
      </c>
      <c r="AV27" s="193">
        <v>25</v>
      </c>
      <c r="AW27" s="254" t="s">
        <v>4747</v>
      </c>
      <c r="AX27" s="254" t="s">
        <v>3491</v>
      </c>
      <c r="AY27" s="66">
        <f>SUM(AZ27:BC27)</f>
        <v>50</v>
      </c>
      <c r="AZ27" s="193">
        <v>12.5</v>
      </c>
      <c r="BA27" s="193">
        <v>25</v>
      </c>
      <c r="BB27" s="193">
        <v>12.5</v>
      </c>
      <c r="BC27" s="193">
        <v>0</v>
      </c>
      <c r="BD27" s="411" t="s">
        <v>4843</v>
      </c>
      <c r="BE27" s="254" t="s">
        <v>4844</v>
      </c>
      <c r="BF27" s="39">
        <f>SUM(BG27:BH27)</f>
        <v>25</v>
      </c>
      <c r="BG27" s="193">
        <v>25</v>
      </c>
      <c r="BH27" s="193">
        <v>0</v>
      </c>
      <c r="BI27" s="407" t="s">
        <v>4845</v>
      </c>
      <c r="BJ27" s="254" t="s">
        <v>3497</v>
      </c>
      <c r="BK27" s="39">
        <f>SUM(BL27:BN27)</f>
        <v>30</v>
      </c>
      <c r="BL27" s="193">
        <v>15</v>
      </c>
      <c r="BM27" s="193">
        <v>15</v>
      </c>
      <c r="BN27" s="193">
        <v>0</v>
      </c>
      <c r="BO27" s="254" t="s">
        <v>4504</v>
      </c>
      <c r="BP27" s="254" t="s">
        <v>4102</v>
      </c>
      <c r="BQ27" s="39">
        <f>SUM(BR27:BT27)</f>
        <v>0</v>
      </c>
      <c r="BR27" s="193">
        <v>0</v>
      </c>
      <c r="BS27" s="193">
        <v>0</v>
      </c>
      <c r="BT27" s="193">
        <v>0</v>
      </c>
      <c r="BU27" s="254" t="s">
        <v>995</v>
      </c>
      <c r="BV27" s="254" t="s">
        <v>23</v>
      </c>
      <c r="BW27" s="39">
        <f>SUM(BX27:BY27)</f>
        <v>0</v>
      </c>
      <c r="BX27" s="193">
        <v>0</v>
      </c>
      <c r="BY27" s="193">
        <v>0</v>
      </c>
      <c r="BZ27" s="254" t="s">
        <v>3927</v>
      </c>
      <c r="CA27" s="254" t="s">
        <v>3504</v>
      </c>
      <c r="CB27" s="39">
        <f>SUM(CC27:CD27)</f>
        <v>25</v>
      </c>
      <c r="CC27" s="193">
        <v>25</v>
      </c>
      <c r="CD27" s="193">
        <v>0</v>
      </c>
      <c r="CE27" s="410" t="s">
        <v>3826</v>
      </c>
      <c r="CF27" s="254" t="s">
        <v>3504</v>
      </c>
      <c r="CG27" s="39">
        <f>SUM(CH27:CJ27)</f>
        <v>30</v>
      </c>
      <c r="CH27" s="193">
        <v>0</v>
      </c>
      <c r="CI27" s="193">
        <v>30</v>
      </c>
      <c r="CJ27" s="193">
        <v>0</v>
      </c>
      <c r="CK27" s="254" t="s">
        <v>3830</v>
      </c>
      <c r="CL27" s="254" t="s">
        <v>3507</v>
      </c>
      <c r="CM27" s="66">
        <f>SUM(CN27:CQ27)</f>
        <v>50</v>
      </c>
      <c r="CN27" s="193">
        <v>25</v>
      </c>
      <c r="CO27" s="193">
        <v>25</v>
      </c>
      <c r="CP27" s="193">
        <v>0</v>
      </c>
      <c r="CQ27" s="193">
        <v>0</v>
      </c>
      <c r="CR27" s="254" t="s">
        <v>4846</v>
      </c>
      <c r="CS27" s="254" t="s">
        <v>3510</v>
      </c>
      <c r="CT27" s="39">
        <f>SUM(CU27:CX27)</f>
        <v>50</v>
      </c>
      <c r="CU27" s="193">
        <v>25</v>
      </c>
      <c r="CV27" s="193">
        <v>12.5</v>
      </c>
      <c r="CW27" s="193">
        <v>0</v>
      </c>
      <c r="CX27" s="193">
        <v>12.5</v>
      </c>
      <c r="CY27" s="254" t="s">
        <v>4561</v>
      </c>
      <c r="CZ27" s="254" t="s">
        <v>4121</v>
      </c>
      <c r="DA27" s="39">
        <f>SUM(DB27:DF27)</f>
        <v>40</v>
      </c>
      <c r="DB27" s="193">
        <v>20</v>
      </c>
      <c r="DC27" s="193">
        <v>20</v>
      </c>
      <c r="DD27" s="193">
        <v>0</v>
      </c>
      <c r="DE27" s="193">
        <v>0</v>
      </c>
      <c r="DF27" s="193">
        <v>0</v>
      </c>
      <c r="DG27" s="254" t="s">
        <v>3839</v>
      </c>
      <c r="DH27" s="254" t="s">
        <v>3515</v>
      </c>
      <c r="DI27" s="39">
        <f>SUM(DJ27:DN27)</f>
        <v>80</v>
      </c>
      <c r="DJ27" s="193">
        <v>20</v>
      </c>
      <c r="DK27" s="193">
        <v>10</v>
      </c>
      <c r="DL27" s="193">
        <v>10</v>
      </c>
      <c r="DM27" s="193">
        <v>20</v>
      </c>
      <c r="DN27" s="193">
        <v>20</v>
      </c>
      <c r="DO27" s="254" t="s">
        <v>3786</v>
      </c>
      <c r="DP27" s="254" t="s">
        <v>3518</v>
      </c>
      <c r="DQ27" s="39">
        <f>SUM(DR27:DV27)</f>
        <v>50</v>
      </c>
      <c r="DR27" s="193">
        <v>20</v>
      </c>
      <c r="DS27" s="193">
        <v>0</v>
      </c>
      <c r="DT27" s="193">
        <v>0</v>
      </c>
      <c r="DU27" s="193">
        <v>10</v>
      </c>
      <c r="DV27" s="193">
        <v>20</v>
      </c>
      <c r="DW27" s="407" t="s">
        <v>3523</v>
      </c>
      <c r="DX27" s="254" t="s">
        <v>3524</v>
      </c>
      <c r="DY27" s="66">
        <f>SUM(DZ27:EC27)</f>
        <v>100</v>
      </c>
      <c r="DZ27" s="193">
        <v>25</v>
      </c>
      <c r="EA27" s="193">
        <v>25</v>
      </c>
      <c r="EB27" s="193">
        <v>25</v>
      </c>
      <c r="EC27" s="193">
        <v>25</v>
      </c>
      <c r="ED27" s="407" t="s">
        <v>3803</v>
      </c>
      <c r="EE27" s="254" t="s">
        <v>3526</v>
      </c>
      <c r="EF27" s="39">
        <v>3</v>
      </c>
      <c r="EG27" s="66">
        <f>((EH27+EL27+EM27)+(EH27+EQ27+ER27+ES27)+(EH27+EW27+EX27+EY27))/3</f>
        <v>8.3333333333333339</v>
      </c>
      <c r="EH27" s="39">
        <v>0</v>
      </c>
      <c r="EI27" s="49" t="s">
        <v>3530</v>
      </c>
      <c r="EJ27" s="49" t="s">
        <v>3531</v>
      </c>
      <c r="EK27" s="49" t="s">
        <v>4791</v>
      </c>
      <c r="EL27" s="193">
        <v>0</v>
      </c>
      <c r="EM27" s="39">
        <v>0</v>
      </c>
      <c r="EN27" s="49" t="s">
        <v>4692</v>
      </c>
      <c r="EO27" s="410" t="s">
        <v>4693</v>
      </c>
      <c r="EP27" s="49" t="s">
        <v>5091</v>
      </c>
      <c r="EQ27" s="39">
        <v>0</v>
      </c>
      <c r="ER27" s="193">
        <v>25</v>
      </c>
      <c r="ES27" s="39">
        <v>0</v>
      </c>
      <c r="ET27" s="49" t="s">
        <v>4533</v>
      </c>
      <c r="EU27" s="49" t="s">
        <v>4534</v>
      </c>
      <c r="EV27" s="15" t="s">
        <v>5083</v>
      </c>
      <c r="EW27" s="39">
        <v>0</v>
      </c>
      <c r="EX27" s="39">
        <v>0</v>
      </c>
      <c r="EY27" s="39">
        <v>0</v>
      </c>
      <c r="EZ27" s="49" t="s">
        <v>3533</v>
      </c>
      <c r="FA27" s="49" t="s">
        <v>23</v>
      </c>
      <c r="FB27" s="39" t="s">
        <v>102</v>
      </c>
      <c r="FC27" s="39" t="s">
        <v>102</v>
      </c>
      <c r="FD27" s="39" t="s">
        <v>102</v>
      </c>
      <c r="FE27" s="39" t="s">
        <v>102</v>
      </c>
      <c r="FF27" s="39" t="s">
        <v>102</v>
      </c>
      <c r="FG27" s="39" t="s">
        <v>102</v>
      </c>
      <c r="FH27" s="39" t="s">
        <v>102</v>
      </c>
      <c r="FI27" s="39" t="s">
        <v>102</v>
      </c>
      <c r="FJ27" s="39" t="s">
        <v>102</v>
      </c>
      <c r="FK27" s="39" t="s">
        <v>102</v>
      </c>
      <c r="FL27" s="39" t="s">
        <v>102</v>
      </c>
    </row>
    <row r="28" spans="1:168" s="104" customFormat="1">
      <c r="A28" s="408" t="s">
        <v>2578</v>
      </c>
      <c r="B28" s="347" t="s">
        <v>2580</v>
      </c>
      <c r="C28" s="347" t="s">
        <v>2579</v>
      </c>
      <c r="D28" s="312" t="s">
        <v>3856</v>
      </c>
      <c r="E28" s="302">
        <v>94.099490000000003</v>
      </c>
      <c r="F28" s="302">
        <v>84.149604000000011</v>
      </c>
      <c r="G28" s="355" t="s">
        <v>2581</v>
      </c>
      <c r="H28" s="355" t="s">
        <v>93</v>
      </c>
      <c r="I28" s="315">
        <v>2016</v>
      </c>
      <c r="J28" s="105" t="s">
        <v>2499</v>
      </c>
      <c r="K28" s="39">
        <f>L28</f>
        <v>100</v>
      </c>
      <c r="L28" s="39">
        <v>100</v>
      </c>
      <c r="M28" s="36" t="s">
        <v>3557</v>
      </c>
      <c r="N28" s="36" t="s">
        <v>3558</v>
      </c>
      <c r="O28" s="39">
        <f>SUM(P28:T28)</f>
        <v>70</v>
      </c>
      <c r="P28" s="193">
        <v>20</v>
      </c>
      <c r="Q28" s="193">
        <v>20</v>
      </c>
      <c r="R28" s="193">
        <v>10</v>
      </c>
      <c r="S28" s="193">
        <v>10</v>
      </c>
      <c r="T28" s="193">
        <v>10</v>
      </c>
      <c r="U28" s="254" t="s">
        <v>4847</v>
      </c>
      <c r="V28" s="254" t="s">
        <v>4250</v>
      </c>
      <c r="W28" s="39">
        <f>SUM(X28:Y28)</f>
        <v>75</v>
      </c>
      <c r="X28" s="193">
        <v>50</v>
      </c>
      <c r="Y28" s="193">
        <v>25</v>
      </c>
      <c r="Z28" s="254" t="s">
        <v>4252</v>
      </c>
      <c r="AA28" s="254" t="s">
        <v>4253</v>
      </c>
      <c r="AB28" s="39">
        <f>SUM(AC28:AE28)</f>
        <v>45</v>
      </c>
      <c r="AC28" s="193">
        <v>30</v>
      </c>
      <c r="AD28" s="193">
        <v>15</v>
      </c>
      <c r="AE28" s="193">
        <v>0</v>
      </c>
      <c r="AF28" s="254" t="s">
        <v>4848</v>
      </c>
      <c r="AG28" s="254" t="s">
        <v>4256</v>
      </c>
      <c r="AH28" s="39">
        <f>SUM(AI28:AJ28)</f>
        <v>75</v>
      </c>
      <c r="AI28" s="193">
        <v>25</v>
      </c>
      <c r="AJ28" s="193">
        <v>50</v>
      </c>
      <c r="AK28" s="411" t="s">
        <v>4849</v>
      </c>
      <c r="AL28" s="254" t="s">
        <v>4258</v>
      </c>
      <c r="AM28" s="66">
        <f>SUM(AN28:AQ28)</f>
        <v>37.5</v>
      </c>
      <c r="AN28" s="193">
        <v>12.5</v>
      </c>
      <c r="AO28" s="193">
        <v>0</v>
      </c>
      <c r="AP28" s="193">
        <v>12.5</v>
      </c>
      <c r="AQ28" s="193">
        <v>12.5</v>
      </c>
      <c r="AR28" s="254" t="s">
        <v>4850</v>
      </c>
      <c r="AS28" s="254" t="s">
        <v>4260</v>
      </c>
      <c r="AT28" s="39">
        <f>SUM(AU28:AV28)</f>
        <v>75</v>
      </c>
      <c r="AU28" s="193">
        <v>25</v>
      </c>
      <c r="AV28" s="193">
        <v>50</v>
      </c>
      <c r="AW28" s="254" t="s">
        <v>4605</v>
      </c>
      <c r="AX28" s="254" t="s">
        <v>4606</v>
      </c>
      <c r="AY28" s="66">
        <f>SUM(AZ28:BC28)</f>
        <v>50</v>
      </c>
      <c r="AZ28" s="193">
        <v>12.5</v>
      </c>
      <c r="BA28" s="193">
        <v>12.5</v>
      </c>
      <c r="BB28" s="193">
        <v>12.5</v>
      </c>
      <c r="BC28" s="193">
        <v>12.5</v>
      </c>
      <c r="BD28" s="411" t="s">
        <v>4751</v>
      </c>
      <c r="BE28" s="254" t="s">
        <v>4262</v>
      </c>
      <c r="BF28" s="39">
        <f>SUM(BG28:BH28)</f>
        <v>100</v>
      </c>
      <c r="BG28" s="193">
        <v>50</v>
      </c>
      <c r="BH28" s="193">
        <v>50</v>
      </c>
      <c r="BI28" s="254" t="s">
        <v>4490</v>
      </c>
      <c r="BJ28" s="254" t="s">
        <v>3577</v>
      </c>
      <c r="BK28" s="39">
        <f>SUM(BL28:BN28)</f>
        <v>0</v>
      </c>
      <c r="BL28" s="193">
        <v>0</v>
      </c>
      <c r="BM28" s="193">
        <v>0</v>
      </c>
      <c r="BN28" s="193">
        <v>0</v>
      </c>
      <c r="BO28" s="254" t="s">
        <v>4851</v>
      </c>
      <c r="BP28" s="254" t="s">
        <v>4265</v>
      </c>
      <c r="BQ28" s="39">
        <f>SUM(BR28:BT28)</f>
        <v>15</v>
      </c>
      <c r="BR28" s="193">
        <v>0</v>
      </c>
      <c r="BS28" s="193">
        <v>0</v>
      </c>
      <c r="BT28" s="193">
        <v>15</v>
      </c>
      <c r="BU28" s="254" t="s">
        <v>4267</v>
      </c>
      <c r="BV28" s="254" t="s">
        <v>4268</v>
      </c>
      <c r="BW28" s="39">
        <f>SUM(BX28:BY28)</f>
        <v>25</v>
      </c>
      <c r="BX28" s="193">
        <v>0</v>
      </c>
      <c r="BY28" s="193">
        <v>25</v>
      </c>
      <c r="BZ28" s="254" t="s">
        <v>4542</v>
      </c>
      <c r="CA28" s="254" t="s">
        <v>4269</v>
      </c>
      <c r="CB28" s="39">
        <f>SUM(CC28:CD28)</f>
        <v>50</v>
      </c>
      <c r="CC28" s="193">
        <v>0</v>
      </c>
      <c r="CD28" s="193">
        <v>50</v>
      </c>
      <c r="CE28" s="410" t="s">
        <v>4852</v>
      </c>
      <c r="CF28" s="254" t="s">
        <v>4272</v>
      </c>
      <c r="CG28" s="39">
        <f>SUM(CH28:CJ28)</f>
        <v>15</v>
      </c>
      <c r="CH28" s="193">
        <v>0</v>
      </c>
      <c r="CI28" s="193">
        <v>15</v>
      </c>
      <c r="CJ28" s="193">
        <v>0</v>
      </c>
      <c r="CK28" s="254" t="s">
        <v>4274</v>
      </c>
      <c r="CL28" s="254" t="s">
        <v>4275</v>
      </c>
      <c r="CM28" s="66">
        <f>SUM(CN28:CQ28)</f>
        <v>75</v>
      </c>
      <c r="CN28" s="193">
        <v>25</v>
      </c>
      <c r="CO28" s="193">
        <v>25</v>
      </c>
      <c r="CP28" s="193">
        <v>0</v>
      </c>
      <c r="CQ28" s="193">
        <v>25</v>
      </c>
      <c r="CR28" s="254" t="s">
        <v>4551</v>
      </c>
      <c r="CS28" s="254" t="s">
        <v>4278</v>
      </c>
      <c r="CT28" s="39">
        <f>SUM(CU28:CX28)</f>
        <v>87.5</v>
      </c>
      <c r="CU28" s="193">
        <v>25</v>
      </c>
      <c r="CV28" s="193">
        <v>25</v>
      </c>
      <c r="CW28" s="193">
        <v>25</v>
      </c>
      <c r="CX28" s="193">
        <v>12.5</v>
      </c>
      <c r="CY28" s="254" t="s">
        <v>4769</v>
      </c>
      <c r="CZ28" s="254" t="s">
        <v>4280</v>
      </c>
      <c r="DA28" s="39">
        <f>SUM(DB28:DF28)</f>
        <v>40</v>
      </c>
      <c r="DB28" s="193">
        <v>20</v>
      </c>
      <c r="DC28" s="193">
        <v>20</v>
      </c>
      <c r="DD28" s="193">
        <v>0</v>
      </c>
      <c r="DE28" s="193">
        <v>0</v>
      </c>
      <c r="DF28" s="193">
        <v>0</v>
      </c>
      <c r="DG28" s="254" t="s">
        <v>4623</v>
      </c>
      <c r="DH28" s="254" t="s">
        <v>3593</v>
      </c>
      <c r="DI28" s="39">
        <f>SUM(DJ28:DN28)</f>
        <v>90</v>
      </c>
      <c r="DJ28" s="193">
        <v>20</v>
      </c>
      <c r="DK28" s="193">
        <v>20</v>
      </c>
      <c r="DL28" s="193">
        <v>10</v>
      </c>
      <c r="DM28" s="193">
        <v>20</v>
      </c>
      <c r="DN28" s="193">
        <v>20</v>
      </c>
      <c r="DO28" s="254" t="s">
        <v>4283</v>
      </c>
      <c r="DP28" s="254" t="s">
        <v>4284</v>
      </c>
      <c r="DQ28" s="39">
        <f>SUM(DR28:DV28)</f>
        <v>40</v>
      </c>
      <c r="DR28" s="193">
        <v>10</v>
      </c>
      <c r="DS28" s="193">
        <v>10</v>
      </c>
      <c r="DT28" s="193">
        <v>0</v>
      </c>
      <c r="DU28" s="193">
        <v>0</v>
      </c>
      <c r="DV28" s="193">
        <v>20</v>
      </c>
      <c r="DW28" s="254" t="s">
        <v>4624</v>
      </c>
      <c r="DX28" s="254" t="s">
        <v>4286</v>
      </c>
      <c r="DY28" s="66">
        <f>SUM(DZ28:EC28)</f>
        <v>100</v>
      </c>
      <c r="DZ28" s="39">
        <v>25</v>
      </c>
      <c r="EA28" s="193">
        <v>25</v>
      </c>
      <c r="EB28" s="193">
        <v>25</v>
      </c>
      <c r="EC28" s="193">
        <v>25</v>
      </c>
      <c r="ED28" s="254" t="s">
        <v>4853</v>
      </c>
      <c r="EE28" s="254" t="s">
        <v>3603</v>
      </c>
      <c r="EF28" s="106">
        <v>1</v>
      </c>
      <c r="EG28" s="66">
        <f>EH28+EL28+EM28</f>
        <v>0</v>
      </c>
      <c r="EH28" s="39">
        <v>0</v>
      </c>
      <c r="EI28" s="36" t="s">
        <v>3605</v>
      </c>
      <c r="EJ28" s="410" t="s">
        <v>4290</v>
      </c>
      <c r="EK28" s="49" t="s">
        <v>4791</v>
      </c>
      <c r="EL28" s="193">
        <v>0</v>
      </c>
      <c r="EM28" s="39">
        <v>0</v>
      </c>
      <c r="EN28" s="49" t="s">
        <v>5043</v>
      </c>
      <c r="EO28" s="410" t="s">
        <v>5042</v>
      </c>
      <c r="EP28" s="39" t="s">
        <v>102</v>
      </c>
      <c r="EQ28" s="39" t="s">
        <v>102</v>
      </c>
      <c r="ER28" s="39" t="s">
        <v>102</v>
      </c>
      <c r="ES28" s="39" t="s">
        <v>102</v>
      </c>
      <c r="ET28" s="39" t="s">
        <v>102</v>
      </c>
      <c r="EU28" s="39" t="s">
        <v>102</v>
      </c>
      <c r="EV28" s="39" t="s">
        <v>102</v>
      </c>
      <c r="EW28" s="39" t="s">
        <v>102</v>
      </c>
      <c r="EX28" s="39" t="s">
        <v>102</v>
      </c>
      <c r="EY28" s="39" t="s">
        <v>102</v>
      </c>
      <c r="EZ28" s="39" t="s">
        <v>102</v>
      </c>
      <c r="FA28" s="39" t="s">
        <v>102</v>
      </c>
      <c r="FB28" s="39" t="s">
        <v>102</v>
      </c>
      <c r="FC28" s="39" t="s">
        <v>102</v>
      </c>
      <c r="FD28" s="39" t="s">
        <v>102</v>
      </c>
      <c r="FE28" s="39" t="s">
        <v>102</v>
      </c>
      <c r="FF28" s="39" t="s">
        <v>102</v>
      </c>
      <c r="FG28" s="39" t="s">
        <v>102</v>
      </c>
      <c r="FH28" s="39" t="s">
        <v>102</v>
      </c>
      <c r="FI28" s="39" t="s">
        <v>102</v>
      </c>
      <c r="FJ28" s="39" t="s">
        <v>102</v>
      </c>
      <c r="FK28" s="39" t="s">
        <v>102</v>
      </c>
      <c r="FL28" s="39" t="s">
        <v>102</v>
      </c>
    </row>
    <row r="29" spans="1:168" s="104" customFormat="1" ht="16.05" customHeight="1">
      <c r="A29" s="408" t="s">
        <v>2582</v>
      </c>
      <c r="B29" s="347" t="s">
        <v>2584</v>
      </c>
      <c r="C29" s="347" t="s">
        <v>2583</v>
      </c>
      <c r="D29" s="312" t="s">
        <v>3856</v>
      </c>
      <c r="E29" s="302">
        <v>6.0284700000000004</v>
      </c>
      <c r="F29" s="302">
        <v>7.5249414698040002</v>
      </c>
      <c r="G29" s="355" t="s">
        <v>2525</v>
      </c>
      <c r="H29" s="355" t="s">
        <v>93</v>
      </c>
      <c r="I29" s="311">
        <v>2020</v>
      </c>
      <c r="J29" s="105" t="s">
        <v>2509</v>
      </c>
      <c r="K29" s="39" t="s">
        <v>23</v>
      </c>
      <c r="L29" s="39" t="s">
        <v>23</v>
      </c>
      <c r="M29" s="39" t="s">
        <v>23</v>
      </c>
      <c r="N29" s="39" t="s">
        <v>23</v>
      </c>
      <c r="O29" s="39" t="s">
        <v>4700</v>
      </c>
      <c r="P29" s="193" t="s">
        <v>4700</v>
      </c>
      <c r="Q29" s="193" t="s">
        <v>23</v>
      </c>
      <c r="R29" s="193" t="s">
        <v>23</v>
      </c>
      <c r="S29" s="193" t="s">
        <v>23</v>
      </c>
      <c r="T29" s="193" t="s">
        <v>23</v>
      </c>
      <c r="U29" s="254" t="s">
        <v>3189</v>
      </c>
      <c r="V29" s="254" t="s">
        <v>3190</v>
      </c>
      <c r="W29" s="39" t="s">
        <v>4701</v>
      </c>
      <c r="X29" s="193" t="s">
        <v>4700</v>
      </c>
      <c r="Y29" s="193" t="s">
        <v>4699</v>
      </c>
      <c r="Z29" s="254" t="s">
        <v>4944</v>
      </c>
      <c r="AA29" s="254" t="s">
        <v>3196</v>
      </c>
      <c r="AB29" s="39" t="s">
        <v>23</v>
      </c>
      <c r="AC29" s="39" t="s">
        <v>23</v>
      </c>
      <c r="AD29" s="39" t="s">
        <v>23</v>
      </c>
      <c r="AE29" s="39" t="s">
        <v>23</v>
      </c>
      <c r="AF29" s="39" t="s">
        <v>23</v>
      </c>
      <c r="AG29" s="39" t="s">
        <v>23</v>
      </c>
      <c r="AH29" s="39" t="s">
        <v>4701</v>
      </c>
      <c r="AI29" s="193" t="s">
        <v>4699</v>
      </c>
      <c r="AJ29" s="193" t="s">
        <v>4700</v>
      </c>
      <c r="AK29" s="410" t="s">
        <v>3680</v>
      </c>
      <c r="AL29" s="254" t="s">
        <v>3201</v>
      </c>
      <c r="AM29" s="66" t="s">
        <v>4701</v>
      </c>
      <c r="AN29" s="193" t="s">
        <v>4701</v>
      </c>
      <c r="AO29" s="193" t="s">
        <v>23</v>
      </c>
      <c r="AP29" s="193" t="s">
        <v>23</v>
      </c>
      <c r="AQ29" s="193" t="s">
        <v>4701</v>
      </c>
      <c r="AR29" s="254" t="s">
        <v>4438</v>
      </c>
      <c r="AS29" s="254" t="s">
        <v>3205</v>
      </c>
      <c r="AT29" s="39" t="s">
        <v>4701</v>
      </c>
      <c r="AU29" s="193" t="s">
        <v>4701</v>
      </c>
      <c r="AV29" s="193" t="s">
        <v>4701</v>
      </c>
      <c r="AW29" s="254" t="s">
        <v>3819</v>
      </c>
      <c r="AX29" s="254" t="s">
        <v>3209</v>
      </c>
      <c r="AY29" s="66" t="s">
        <v>4699</v>
      </c>
      <c r="AZ29" s="193" t="s">
        <v>23</v>
      </c>
      <c r="BA29" s="193" t="s">
        <v>4699</v>
      </c>
      <c r="BB29" s="193" t="s">
        <v>4699</v>
      </c>
      <c r="BC29" s="193" t="s">
        <v>23</v>
      </c>
      <c r="BD29" s="254" t="s">
        <v>3210</v>
      </c>
      <c r="BE29" s="254" t="s">
        <v>3211</v>
      </c>
      <c r="BF29" s="39" t="s">
        <v>23</v>
      </c>
      <c r="BG29" s="39" t="s">
        <v>23</v>
      </c>
      <c r="BH29" s="39" t="s">
        <v>23</v>
      </c>
      <c r="BI29" s="39" t="s">
        <v>23</v>
      </c>
      <c r="BJ29" s="39" t="s">
        <v>23</v>
      </c>
      <c r="BK29" s="39" t="s">
        <v>4701</v>
      </c>
      <c r="BL29" s="39" t="s">
        <v>4701</v>
      </c>
      <c r="BM29" s="193" t="s">
        <v>23</v>
      </c>
      <c r="BN29" s="193" t="s">
        <v>23</v>
      </c>
      <c r="BO29" s="254" t="s">
        <v>3216</v>
      </c>
      <c r="BP29" s="254" t="s">
        <v>3217</v>
      </c>
      <c r="BQ29" s="39" t="s">
        <v>23</v>
      </c>
      <c r="BR29" s="39" t="s">
        <v>23</v>
      </c>
      <c r="BS29" s="39" t="s">
        <v>23</v>
      </c>
      <c r="BT29" s="39" t="s">
        <v>23</v>
      </c>
      <c r="BU29" s="39" t="s">
        <v>23</v>
      </c>
      <c r="BV29" s="39" t="s">
        <v>23</v>
      </c>
      <c r="BW29" s="39" t="s">
        <v>4701</v>
      </c>
      <c r="BX29" s="193" t="s">
        <v>4700</v>
      </c>
      <c r="BY29" s="193" t="s">
        <v>4701</v>
      </c>
      <c r="BZ29" s="254" t="s">
        <v>3218</v>
      </c>
      <c r="CA29" s="254" t="s">
        <v>3219</v>
      </c>
      <c r="CB29" s="39" t="s">
        <v>23</v>
      </c>
      <c r="CC29" s="39" t="s">
        <v>23</v>
      </c>
      <c r="CD29" s="39" t="s">
        <v>23</v>
      </c>
      <c r="CE29" s="39" t="s">
        <v>23</v>
      </c>
      <c r="CF29" s="39" t="s">
        <v>23</v>
      </c>
      <c r="CG29" s="39" t="s">
        <v>23</v>
      </c>
      <c r="CH29" s="39" t="s">
        <v>23</v>
      </c>
      <c r="CI29" s="39" t="s">
        <v>23</v>
      </c>
      <c r="CJ29" s="39" t="s">
        <v>23</v>
      </c>
      <c r="CK29" s="39" t="s">
        <v>23</v>
      </c>
      <c r="CL29" s="39" t="s">
        <v>23</v>
      </c>
      <c r="CM29" s="39" t="s">
        <v>23</v>
      </c>
      <c r="CN29" s="39" t="s">
        <v>23</v>
      </c>
      <c r="CO29" s="39" t="s">
        <v>23</v>
      </c>
      <c r="CP29" s="39" t="s">
        <v>23</v>
      </c>
      <c r="CQ29" s="39" t="s">
        <v>23</v>
      </c>
      <c r="CR29" s="39" t="s">
        <v>23</v>
      </c>
      <c r="CS29" s="39" t="s">
        <v>23</v>
      </c>
      <c r="CT29" s="39" t="s">
        <v>4699</v>
      </c>
      <c r="CU29" s="39" t="s">
        <v>4699</v>
      </c>
      <c r="CV29" s="193" t="s">
        <v>23</v>
      </c>
      <c r="CW29" s="193" t="s">
        <v>23</v>
      </c>
      <c r="CX29" s="39" t="s">
        <v>4699</v>
      </c>
      <c r="CY29" s="254" t="s">
        <v>3222</v>
      </c>
      <c r="CZ29" s="254" t="s">
        <v>3223</v>
      </c>
      <c r="DA29" s="39" t="s">
        <v>4701</v>
      </c>
      <c r="DB29" s="193" t="s">
        <v>4701</v>
      </c>
      <c r="DC29" s="193" t="s">
        <v>23</v>
      </c>
      <c r="DD29" s="193" t="s">
        <v>23</v>
      </c>
      <c r="DE29" s="193" t="s">
        <v>4699</v>
      </c>
      <c r="DF29" s="193" t="s">
        <v>23</v>
      </c>
      <c r="DG29" s="254" t="s">
        <v>3840</v>
      </c>
      <c r="DH29" s="254" t="s">
        <v>3229</v>
      </c>
      <c r="DI29" s="39" t="s">
        <v>23</v>
      </c>
      <c r="DJ29" s="39" t="s">
        <v>23</v>
      </c>
      <c r="DK29" s="39" t="s">
        <v>23</v>
      </c>
      <c r="DL29" s="39" t="s">
        <v>23</v>
      </c>
      <c r="DM29" s="39" t="s">
        <v>23</v>
      </c>
      <c r="DN29" s="39" t="s">
        <v>23</v>
      </c>
      <c r="DO29" s="39" t="s">
        <v>23</v>
      </c>
      <c r="DP29" s="39" t="s">
        <v>23</v>
      </c>
      <c r="DQ29" s="39" t="s">
        <v>23</v>
      </c>
      <c r="DR29" s="39" t="s">
        <v>23</v>
      </c>
      <c r="DS29" s="39" t="s">
        <v>23</v>
      </c>
      <c r="DT29" s="39" t="s">
        <v>23</v>
      </c>
      <c r="DU29" s="39" t="s">
        <v>23</v>
      </c>
      <c r="DV29" s="39" t="s">
        <v>23</v>
      </c>
      <c r="DW29" s="39" t="s">
        <v>23</v>
      </c>
      <c r="DX29" s="39" t="s">
        <v>23</v>
      </c>
      <c r="DY29" s="66" t="s">
        <v>23</v>
      </c>
      <c r="DZ29" s="66" t="s">
        <v>23</v>
      </c>
      <c r="EA29" s="66" t="s">
        <v>23</v>
      </c>
      <c r="EB29" s="66" t="s">
        <v>23</v>
      </c>
      <c r="EC29" s="66" t="s">
        <v>23</v>
      </c>
      <c r="ED29" s="66" t="s">
        <v>23</v>
      </c>
      <c r="EE29" s="66" t="s">
        <v>23</v>
      </c>
      <c r="EF29" s="39">
        <v>1</v>
      </c>
      <c r="EG29" s="66" t="s">
        <v>4701</v>
      </c>
      <c r="EH29" s="39" t="s">
        <v>4699</v>
      </c>
      <c r="EI29" s="36" t="s">
        <v>4945</v>
      </c>
      <c r="EJ29" s="108" t="s">
        <v>3233</v>
      </c>
      <c r="EK29" s="49" t="s">
        <v>4791</v>
      </c>
      <c r="EL29" s="193" t="s">
        <v>4701</v>
      </c>
      <c r="EM29" s="193" t="s">
        <v>4699</v>
      </c>
      <c r="EN29" s="49" t="s">
        <v>5048</v>
      </c>
      <c r="EO29" s="410" t="s">
        <v>3235</v>
      </c>
      <c r="EP29" s="39" t="s">
        <v>102</v>
      </c>
      <c r="EQ29" s="39" t="s">
        <v>102</v>
      </c>
      <c r="ER29" s="39" t="s">
        <v>102</v>
      </c>
      <c r="ES29" s="39" t="s">
        <v>102</v>
      </c>
      <c r="ET29" s="39" t="s">
        <v>102</v>
      </c>
      <c r="EU29" s="39" t="s">
        <v>102</v>
      </c>
      <c r="EV29" s="39" t="s">
        <v>102</v>
      </c>
      <c r="EW29" s="39" t="s">
        <v>102</v>
      </c>
      <c r="EX29" s="39" t="s">
        <v>102</v>
      </c>
      <c r="EY29" s="39" t="s">
        <v>102</v>
      </c>
      <c r="EZ29" s="39" t="s">
        <v>102</v>
      </c>
      <c r="FA29" s="39" t="s">
        <v>102</v>
      </c>
      <c r="FB29" s="39" t="s">
        <v>102</v>
      </c>
      <c r="FC29" s="39" t="s">
        <v>102</v>
      </c>
      <c r="FD29" s="39" t="s">
        <v>102</v>
      </c>
      <c r="FE29" s="39" t="s">
        <v>102</v>
      </c>
      <c r="FF29" s="39" t="s">
        <v>102</v>
      </c>
      <c r="FG29" s="39" t="s">
        <v>102</v>
      </c>
      <c r="FH29" s="39" t="s">
        <v>102</v>
      </c>
      <c r="FI29" s="39" t="s">
        <v>102</v>
      </c>
      <c r="FJ29" s="39" t="s">
        <v>102</v>
      </c>
      <c r="FK29" s="39" t="s">
        <v>102</v>
      </c>
      <c r="FL29" s="39" t="s">
        <v>102</v>
      </c>
    </row>
    <row r="30" spans="1:168" s="104" customFormat="1">
      <c r="A30" s="408" t="s">
        <v>2585</v>
      </c>
      <c r="B30" s="347" t="s">
        <v>2587</v>
      </c>
      <c r="C30" s="347" t="s">
        <v>2586</v>
      </c>
      <c r="D30" s="312" t="s">
        <v>2707</v>
      </c>
      <c r="E30" s="302">
        <v>68.708179999999999</v>
      </c>
      <c r="F30" s="336">
        <v>71.884504048499991</v>
      </c>
      <c r="G30" s="355" t="s">
        <v>2574</v>
      </c>
      <c r="H30" s="355" t="s">
        <v>93</v>
      </c>
      <c r="I30" s="315">
        <v>2016</v>
      </c>
      <c r="J30" s="105" t="s">
        <v>2499</v>
      </c>
      <c r="K30" s="39">
        <f>L30</f>
        <v>100</v>
      </c>
      <c r="L30" s="39">
        <v>100</v>
      </c>
      <c r="M30" s="36" t="s">
        <v>4854</v>
      </c>
      <c r="N30" s="36" t="s">
        <v>2889</v>
      </c>
      <c r="O30" s="39">
        <f>SUM(P30:T30)</f>
        <v>80</v>
      </c>
      <c r="P30" s="193">
        <v>20</v>
      </c>
      <c r="Q30" s="193">
        <v>20</v>
      </c>
      <c r="R30" s="193">
        <v>10</v>
      </c>
      <c r="S30" s="193">
        <v>10</v>
      </c>
      <c r="T30" s="193">
        <v>20</v>
      </c>
      <c r="U30" s="254" t="s">
        <v>4468</v>
      </c>
      <c r="V30" s="254" t="s">
        <v>4251</v>
      </c>
      <c r="W30" s="39">
        <f>SUM(X30:Y30)</f>
        <v>75</v>
      </c>
      <c r="X30" s="193">
        <v>50</v>
      </c>
      <c r="Y30" s="193">
        <v>25</v>
      </c>
      <c r="Z30" s="254" t="s">
        <v>4254</v>
      </c>
      <c r="AA30" s="254" t="s">
        <v>4255</v>
      </c>
      <c r="AB30" s="39">
        <f>SUM(AC30:AE30)</f>
        <v>60</v>
      </c>
      <c r="AC30" s="193">
        <v>30</v>
      </c>
      <c r="AD30" s="193">
        <v>15</v>
      </c>
      <c r="AE30" s="193">
        <v>15</v>
      </c>
      <c r="AF30" s="254" t="s">
        <v>4481</v>
      </c>
      <c r="AG30" s="254" t="s">
        <v>4257</v>
      </c>
      <c r="AH30" s="39">
        <f>SUM(AI30:AJ30)</f>
        <v>50</v>
      </c>
      <c r="AI30" s="193">
        <v>0</v>
      </c>
      <c r="AJ30" s="193">
        <v>50</v>
      </c>
      <c r="AK30" s="254" t="s">
        <v>4459</v>
      </c>
      <c r="AL30" s="254" t="s">
        <v>4259</v>
      </c>
      <c r="AM30" s="66">
        <f>SUM(AN30:AQ30)</f>
        <v>50</v>
      </c>
      <c r="AN30" s="193">
        <v>12.5</v>
      </c>
      <c r="AO30" s="193">
        <v>12.5</v>
      </c>
      <c r="AP30" s="193">
        <v>12.5</v>
      </c>
      <c r="AQ30" s="193">
        <v>12.5</v>
      </c>
      <c r="AR30" s="411" t="s">
        <v>4855</v>
      </c>
      <c r="AS30" s="254" t="s">
        <v>4856</v>
      </c>
      <c r="AT30" s="39">
        <f>SUM(AU30:AV30)</f>
        <v>75</v>
      </c>
      <c r="AU30" s="193">
        <v>50</v>
      </c>
      <c r="AV30" s="193">
        <v>25</v>
      </c>
      <c r="AW30" s="254" t="s">
        <v>4582</v>
      </c>
      <c r="AX30" s="254" t="s">
        <v>4261</v>
      </c>
      <c r="AY30" s="66">
        <f>SUM(AZ30:BC30)</f>
        <v>12.5</v>
      </c>
      <c r="AZ30" s="193">
        <v>12.5</v>
      </c>
      <c r="BA30" s="193">
        <v>0</v>
      </c>
      <c r="BB30" s="193">
        <v>0</v>
      </c>
      <c r="BC30" s="193">
        <v>0</v>
      </c>
      <c r="BD30" s="411" t="s">
        <v>4857</v>
      </c>
      <c r="BE30" s="254" t="s">
        <v>4263</v>
      </c>
      <c r="BF30" s="39">
        <f>SUM(BG30:BH30)</f>
        <v>50</v>
      </c>
      <c r="BG30" s="193">
        <v>25</v>
      </c>
      <c r="BH30" s="193">
        <v>25</v>
      </c>
      <c r="BI30" s="254" t="s">
        <v>4858</v>
      </c>
      <c r="BJ30" s="254" t="s">
        <v>4264</v>
      </c>
      <c r="BK30" s="39">
        <f>SUM(BL30:BN30)</f>
        <v>15</v>
      </c>
      <c r="BL30" s="193">
        <v>15</v>
      </c>
      <c r="BM30" s="193">
        <v>0</v>
      </c>
      <c r="BN30" s="193">
        <v>0</v>
      </c>
      <c r="BO30" s="254" t="s">
        <v>4505</v>
      </c>
      <c r="BP30" s="254" t="s">
        <v>4266</v>
      </c>
      <c r="BQ30" s="39">
        <f>SUM(BR30:BT30)</f>
        <v>0</v>
      </c>
      <c r="BR30" s="193">
        <v>0</v>
      </c>
      <c r="BS30" s="193">
        <v>0</v>
      </c>
      <c r="BT30" s="193">
        <v>0</v>
      </c>
      <c r="BU30" s="254" t="s">
        <v>501</v>
      </c>
      <c r="BV30" s="254" t="s">
        <v>102</v>
      </c>
      <c r="BW30" s="39">
        <f>SUM(BX30:BY30)</f>
        <v>0</v>
      </c>
      <c r="BX30" s="193">
        <v>0</v>
      </c>
      <c r="BY30" s="193">
        <v>0</v>
      </c>
      <c r="BZ30" s="254" t="s">
        <v>4270</v>
      </c>
      <c r="CA30" s="254" t="s">
        <v>4271</v>
      </c>
      <c r="CB30" s="39">
        <f>SUM(CC30:CD30)</f>
        <v>0</v>
      </c>
      <c r="CC30" s="193">
        <v>0</v>
      </c>
      <c r="CD30" s="193">
        <v>0</v>
      </c>
      <c r="CE30" s="410" t="s">
        <v>4859</v>
      </c>
      <c r="CF30" s="254" t="s">
        <v>4273</v>
      </c>
      <c r="CG30" s="39">
        <f>SUM(CH30:CJ30)</f>
        <v>15</v>
      </c>
      <c r="CH30" s="193">
        <v>0</v>
      </c>
      <c r="CI30" s="193">
        <v>15</v>
      </c>
      <c r="CJ30" s="193">
        <v>0</v>
      </c>
      <c r="CK30" s="254" t="s">
        <v>4276</v>
      </c>
      <c r="CL30" s="254" t="s">
        <v>4277</v>
      </c>
      <c r="CM30" s="66">
        <f>SUM(CN30:CQ30)</f>
        <v>75</v>
      </c>
      <c r="CN30" s="193">
        <v>25</v>
      </c>
      <c r="CO30" s="193">
        <v>25</v>
      </c>
      <c r="CP30" s="193">
        <v>0</v>
      </c>
      <c r="CQ30" s="193">
        <v>25</v>
      </c>
      <c r="CR30" s="254" t="s">
        <v>4552</v>
      </c>
      <c r="CS30" s="254" t="s">
        <v>4279</v>
      </c>
      <c r="CT30" s="39">
        <f>SUM(CU30:CX30)</f>
        <v>0</v>
      </c>
      <c r="CU30" s="193">
        <v>0</v>
      </c>
      <c r="CV30" s="193">
        <v>0</v>
      </c>
      <c r="CW30" s="193">
        <v>0</v>
      </c>
      <c r="CX30" s="193">
        <v>0</v>
      </c>
      <c r="CY30" s="254" t="s">
        <v>4770</v>
      </c>
      <c r="CZ30" s="254" t="s">
        <v>4281</v>
      </c>
      <c r="DA30" s="39">
        <f>SUM(DB30:DF30)</f>
        <v>20</v>
      </c>
      <c r="DB30" s="193">
        <v>20</v>
      </c>
      <c r="DC30" s="193">
        <v>0</v>
      </c>
      <c r="DD30" s="193">
        <v>0</v>
      </c>
      <c r="DE30" s="193">
        <v>0</v>
      </c>
      <c r="DF30" s="193">
        <v>0</v>
      </c>
      <c r="DG30" s="254" t="s">
        <v>4569</v>
      </c>
      <c r="DH30" s="254" t="s">
        <v>4282</v>
      </c>
      <c r="DI30" s="39">
        <f>SUM(DJ30:DN30)</f>
        <v>70</v>
      </c>
      <c r="DJ30" s="193">
        <v>20</v>
      </c>
      <c r="DK30" s="193">
        <v>20</v>
      </c>
      <c r="DL30" s="193">
        <v>10</v>
      </c>
      <c r="DM30" s="193">
        <v>20</v>
      </c>
      <c r="DN30" s="193">
        <v>0</v>
      </c>
      <c r="DO30" s="254" t="s">
        <v>4517</v>
      </c>
      <c r="DP30" s="254" t="s">
        <v>4285</v>
      </c>
      <c r="DQ30" s="39">
        <f>SUM(DR30:DV30)</f>
        <v>40</v>
      </c>
      <c r="DR30" s="193">
        <v>20</v>
      </c>
      <c r="DS30" s="193">
        <v>0</v>
      </c>
      <c r="DT30" s="193">
        <v>0</v>
      </c>
      <c r="DU30" s="193">
        <v>0</v>
      </c>
      <c r="DV30" s="193">
        <v>20</v>
      </c>
      <c r="DW30" s="254" t="s">
        <v>4521</v>
      </c>
      <c r="DX30" s="254" t="s">
        <v>4287</v>
      </c>
      <c r="DY30" s="66">
        <f>SUM(DZ30:EC30)</f>
        <v>75</v>
      </c>
      <c r="DZ30" s="39">
        <v>25</v>
      </c>
      <c r="EA30" s="193">
        <v>25</v>
      </c>
      <c r="EB30" s="193">
        <v>0</v>
      </c>
      <c r="EC30" s="193">
        <v>25</v>
      </c>
      <c r="ED30" s="254" t="s">
        <v>4288</v>
      </c>
      <c r="EE30" s="254" t="s">
        <v>4289</v>
      </c>
      <c r="EF30" s="39">
        <v>1</v>
      </c>
      <c r="EG30" s="66">
        <f>EH30+EL30+EM30</f>
        <v>0</v>
      </c>
      <c r="EH30" s="39">
        <v>0</v>
      </c>
      <c r="EI30" s="36" t="s">
        <v>1277</v>
      </c>
      <c r="EJ30" s="49" t="s">
        <v>102</v>
      </c>
      <c r="EK30" s="49" t="s">
        <v>4791</v>
      </c>
      <c r="EL30" s="193">
        <v>0</v>
      </c>
      <c r="EM30" s="39">
        <v>0</v>
      </c>
      <c r="EN30" s="49" t="s">
        <v>5063</v>
      </c>
      <c r="EO30" s="410" t="s">
        <v>4432</v>
      </c>
      <c r="EP30" s="39" t="s">
        <v>102</v>
      </c>
      <c r="EQ30" s="39" t="s">
        <v>102</v>
      </c>
      <c r="ER30" s="39" t="s">
        <v>102</v>
      </c>
      <c r="ES30" s="39" t="s">
        <v>102</v>
      </c>
      <c r="ET30" s="39" t="s">
        <v>102</v>
      </c>
      <c r="EU30" s="39" t="s">
        <v>102</v>
      </c>
      <c r="EV30" s="39" t="s">
        <v>102</v>
      </c>
      <c r="EW30" s="39" t="s">
        <v>102</v>
      </c>
      <c r="EX30" s="39" t="s">
        <v>102</v>
      </c>
      <c r="EY30" s="39" t="s">
        <v>102</v>
      </c>
      <c r="EZ30" s="39" t="s">
        <v>102</v>
      </c>
      <c r="FA30" s="39" t="s">
        <v>102</v>
      </c>
      <c r="FB30" s="39" t="s">
        <v>102</v>
      </c>
      <c r="FC30" s="39" t="s">
        <v>102</v>
      </c>
      <c r="FD30" s="39" t="s">
        <v>102</v>
      </c>
      <c r="FE30" s="39" t="s">
        <v>102</v>
      </c>
      <c r="FF30" s="39" t="s">
        <v>102</v>
      </c>
      <c r="FG30" s="39" t="s">
        <v>102</v>
      </c>
      <c r="FH30" s="39" t="s">
        <v>102</v>
      </c>
      <c r="FI30" s="39" t="s">
        <v>102</v>
      </c>
      <c r="FJ30" s="39" t="s">
        <v>102</v>
      </c>
      <c r="FK30" s="39" t="s">
        <v>102</v>
      </c>
      <c r="FL30" s="39" t="s">
        <v>102</v>
      </c>
    </row>
    <row r="31" spans="1:168" s="104" customFormat="1">
      <c r="A31" s="408" t="s">
        <v>2588</v>
      </c>
      <c r="B31" s="370" t="s">
        <v>2590</v>
      </c>
      <c r="C31" s="370" t="s">
        <v>2589</v>
      </c>
      <c r="D31" s="312" t="s">
        <v>3855</v>
      </c>
      <c r="E31" s="336">
        <v>11.15119</v>
      </c>
      <c r="F31" s="302">
        <v>3.2903898148799997</v>
      </c>
      <c r="G31" s="355" t="s">
        <v>63</v>
      </c>
      <c r="H31" s="355" t="s">
        <v>94</v>
      </c>
      <c r="I31" s="311">
        <v>2020</v>
      </c>
      <c r="J31" s="105" t="s">
        <v>2509</v>
      </c>
      <c r="K31" s="39" t="s">
        <v>23</v>
      </c>
      <c r="L31" s="39" t="s">
        <v>23</v>
      </c>
      <c r="M31" s="193" t="s">
        <v>23</v>
      </c>
      <c r="N31" s="193" t="s">
        <v>23</v>
      </c>
      <c r="O31" s="39" t="s">
        <v>4701</v>
      </c>
      <c r="P31" s="193" t="s">
        <v>4701</v>
      </c>
      <c r="Q31" s="193" t="s">
        <v>23</v>
      </c>
      <c r="R31" s="193" t="s">
        <v>23</v>
      </c>
      <c r="S31" s="193" t="s">
        <v>23</v>
      </c>
      <c r="T31" s="193" t="s">
        <v>23</v>
      </c>
      <c r="U31" s="254" t="s">
        <v>3747</v>
      </c>
      <c r="V31" s="254" t="s">
        <v>3003</v>
      </c>
      <c r="W31" s="39" t="s">
        <v>4701</v>
      </c>
      <c r="X31" s="193" t="s">
        <v>4700</v>
      </c>
      <c r="Y31" s="193" t="s">
        <v>4701</v>
      </c>
      <c r="Z31" s="254" t="s">
        <v>4596</v>
      </c>
      <c r="AA31" s="254" t="s">
        <v>4148</v>
      </c>
      <c r="AB31" s="39" t="s">
        <v>23</v>
      </c>
      <c r="AC31" s="193" t="s">
        <v>23</v>
      </c>
      <c r="AD31" s="193" t="s">
        <v>23</v>
      </c>
      <c r="AE31" s="193" t="s">
        <v>23</v>
      </c>
      <c r="AF31" s="193" t="s">
        <v>23</v>
      </c>
      <c r="AG31" s="193" t="s">
        <v>23</v>
      </c>
      <c r="AH31" s="39" t="s">
        <v>4701</v>
      </c>
      <c r="AI31" s="193" t="s">
        <v>4699</v>
      </c>
      <c r="AJ31" s="193" t="s">
        <v>4700</v>
      </c>
      <c r="AK31" s="254" t="s">
        <v>4946</v>
      </c>
      <c r="AL31" s="254" t="s">
        <v>4160</v>
      </c>
      <c r="AM31" s="66" t="s">
        <v>4699</v>
      </c>
      <c r="AN31" s="193" t="s">
        <v>4699</v>
      </c>
      <c r="AO31" s="193" t="s">
        <v>23</v>
      </c>
      <c r="AP31" s="193" t="s">
        <v>23</v>
      </c>
      <c r="AQ31" s="193" t="s">
        <v>4699</v>
      </c>
      <c r="AR31" s="254" t="s">
        <v>4947</v>
      </c>
      <c r="AS31" s="254" t="s">
        <v>3017</v>
      </c>
      <c r="AT31" s="39" t="s">
        <v>4699</v>
      </c>
      <c r="AU31" s="39" t="s">
        <v>4699</v>
      </c>
      <c r="AV31" s="39" t="s">
        <v>4699</v>
      </c>
      <c r="AW31" s="254" t="s">
        <v>4597</v>
      </c>
      <c r="AX31" s="254" t="s">
        <v>3020</v>
      </c>
      <c r="AY31" s="66" t="s">
        <v>4699</v>
      </c>
      <c r="AZ31" s="193" t="s">
        <v>23</v>
      </c>
      <c r="BA31" s="193" t="s">
        <v>4701</v>
      </c>
      <c r="BB31" s="193" t="s">
        <v>4699</v>
      </c>
      <c r="BC31" s="193" t="s">
        <v>23</v>
      </c>
      <c r="BD31" s="254" t="s">
        <v>4174</v>
      </c>
      <c r="BE31" s="254" t="s">
        <v>4175</v>
      </c>
      <c r="BF31" s="39" t="s">
        <v>23</v>
      </c>
      <c r="BG31" s="193" t="s">
        <v>23</v>
      </c>
      <c r="BH31" s="193" t="s">
        <v>23</v>
      </c>
      <c r="BI31" s="193" t="s">
        <v>23</v>
      </c>
      <c r="BJ31" s="193" t="s">
        <v>23</v>
      </c>
      <c r="BK31" s="39" t="s">
        <v>4701</v>
      </c>
      <c r="BL31" s="39" t="s">
        <v>4701</v>
      </c>
      <c r="BM31" s="193" t="s">
        <v>23</v>
      </c>
      <c r="BN31" s="193" t="s">
        <v>23</v>
      </c>
      <c r="BO31" s="254" t="s">
        <v>3029</v>
      </c>
      <c r="BP31" s="254" t="s">
        <v>3030</v>
      </c>
      <c r="BQ31" s="39" t="s">
        <v>23</v>
      </c>
      <c r="BR31" s="193" t="s">
        <v>23</v>
      </c>
      <c r="BS31" s="193" t="s">
        <v>23</v>
      </c>
      <c r="BT31" s="193" t="s">
        <v>23</v>
      </c>
      <c r="BU31" s="193" t="s">
        <v>23</v>
      </c>
      <c r="BV31" s="193" t="s">
        <v>23</v>
      </c>
      <c r="BW31" s="39" t="s">
        <v>4701</v>
      </c>
      <c r="BX31" s="193" t="s">
        <v>4701</v>
      </c>
      <c r="BY31" s="193" t="s">
        <v>4699</v>
      </c>
      <c r="BZ31" s="254" t="s">
        <v>3036</v>
      </c>
      <c r="CA31" s="254" t="s">
        <v>3037</v>
      </c>
      <c r="CB31" s="39" t="s">
        <v>23</v>
      </c>
      <c r="CC31" s="193" t="s">
        <v>23</v>
      </c>
      <c r="CD31" s="193" t="s">
        <v>23</v>
      </c>
      <c r="CE31" s="193" t="s">
        <v>23</v>
      </c>
      <c r="CF31" s="193" t="s">
        <v>23</v>
      </c>
      <c r="CG31" s="39" t="s">
        <v>23</v>
      </c>
      <c r="CH31" s="193" t="s">
        <v>23</v>
      </c>
      <c r="CI31" s="193" t="s">
        <v>23</v>
      </c>
      <c r="CJ31" s="193" t="s">
        <v>23</v>
      </c>
      <c r="CK31" s="193" t="s">
        <v>23</v>
      </c>
      <c r="CL31" s="193" t="s">
        <v>23</v>
      </c>
      <c r="CM31" s="39" t="s">
        <v>23</v>
      </c>
      <c r="CN31" s="193" t="s">
        <v>23</v>
      </c>
      <c r="CO31" s="193" t="s">
        <v>23</v>
      </c>
      <c r="CP31" s="193" t="s">
        <v>23</v>
      </c>
      <c r="CQ31" s="193" t="s">
        <v>23</v>
      </c>
      <c r="CR31" s="193" t="s">
        <v>23</v>
      </c>
      <c r="CS31" s="193" t="s">
        <v>23</v>
      </c>
      <c r="CT31" s="39" t="s">
        <v>4699</v>
      </c>
      <c r="CU31" s="39" t="s">
        <v>4699</v>
      </c>
      <c r="CV31" s="193" t="s">
        <v>23</v>
      </c>
      <c r="CW31" s="193" t="s">
        <v>23</v>
      </c>
      <c r="CX31" s="39" t="s">
        <v>4699</v>
      </c>
      <c r="CY31" s="254" t="s">
        <v>3055</v>
      </c>
      <c r="CZ31" s="254" t="s">
        <v>23</v>
      </c>
      <c r="DA31" s="39" t="s">
        <v>4701</v>
      </c>
      <c r="DB31" s="193" t="s">
        <v>4700</v>
      </c>
      <c r="DC31" s="193" t="s">
        <v>23</v>
      </c>
      <c r="DD31" s="193" t="s">
        <v>23</v>
      </c>
      <c r="DE31" s="193" t="s">
        <v>4699</v>
      </c>
      <c r="DF31" s="193" t="s">
        <v>23</v>
      </c>
      <c r="DG31" s="254" t="s">
        <v>3841</v>
      </c>
      <c r="DH31" s="254" t="s">
        <v>3058</v>
      </c>
      <c r="DI31" s="39" t="s">
        <v>23</v>
      </c>
      <c r="DJ31" s="193" t="s">
        <v>23</v>
      </c>
      <c r="DK31" s="193" t="s">
        <v>23</v>
      </c>
      <c r="DL31" s="193" t="s">
        <v>23</v>
      </c>
      <c r="DM31" s="193" t="s">
        <v>23</v>
      </c>
      <c r="DN31" s="193" t="s">
        <v>23</v>
      </c>
      <c r="DO31" s="193" t="s">
        <v>23</v>
      </c>
      <c r="DP31" s="193" t="s">
        <v>23</v>
      </c>
      <c r="DQ31" s="39" t="s">
        <v>23</v>
      </c>
      <c r="DR31" s="193" t="s">
        <v>23</v>
      </c>
      <c r="DS31" s="193" t="s">
        <v>23</v>
      </c>
      <c r="DT31" s="193" t="s">
        <v>23</v>
      </c>
      <c r="DU31" s="193" t="s">
        <v>23</v>
      </c>
      <c r="DV31" s="193" t="s">
        <v>23</v>
      </c>
      <c r="DW31" s="193" t="s">
        <v>23</v>
      </c>
      <c r="DX31" s="193" t="s">
        <v>23</v>
      </c>
      <c r="DY31" s="66" t="s">
        <v>23</v>
      </c>
      <c r="DZ31" s="66" t="s">
        <v>23</v>
      </c>
      <c r="EA31" s="413" t="s">
        <v>23</v>
      </c>
      <c r="EB31" s="413" t="s">
        <v>23</v>
      </c>
      <c r="EC31" s="413" t="s">
        <v>23</v>
      </c>
      <c r="ED31" s="413" t="s">
        <v>23</v>
      </c>
      <c r="EE31" s="413" t="s">
        <v>23</v>
      </c>
      <c r="EF31" s="39">
        <v>1</v>
      </c>
      <c r="EG31" s="66" t="s">
        <v>4699</v>
      </c>
      <c r="EH31" s="39" t="s">
        <v>4699</v>
      </c>
      <c r="EI31" s="254" t="s">
        <v>4222</v>
      </c>
      <c r="EJ31" s="410" t="s">
        <v>4223</v>
      </c>
      <c r="EK31" s="49" t="s">
        <v>4791</v>
      </c>
      <c r="EL31" s="193" t="s">
        <v>4699</v>
      </c>
      <c r="EM31" s="193" t="s">
        <v>4699</v>
      </c>
      <c r="EN31" s="49" t="s">
        <v>3234</v>
      </c>
      <c r="EO31" s="410" t="s">
        <v>23</v>
      </c>
      <c r="EP31" s="39" t="s">
        <v>102</v>
      </c>
      <c r="EQ31" s="39" t="s">
        <v>102</v>
      </c>
      <c r="ER31" s="39" t="s">
        <v>102</v>
      </c>
      <c r="ES31" s="39" t="s">
        <v>102</v>
      </c>
      <c r="ET31" s="39" t="s">
        <v>102</v>
      </c>
      <c r="EU31" s="39" t="s">
        <v>102</v>
      </c>
      <c r="EV31" s="39" t="s">
        <v>102</v>
      </c>
      <c r="EW31" s="39" t="s">
        <v>102</v>
      </c>
      <c r="EX31" s="39" t="s">
        <v>102</v>
      </c>
      <c r="EY31" s="39" t="s">
        <v>102</v>
      </c>
      <c r="EZ31" s="39" t="s">
        <v>102</v>
      </c>
      <c r="FA31" s="39" t="s">
        <v>102</v>
      </c>
      <c r="FB31" s="39" t="s">
        <v>102</v>
      </c>
      <c r="FC31" s="39" t="s">
        <v>102</v>
      </c>
      <c r="FD31" s="39" t="s">
        <v>102</v>
      </c>
      <c r="FE31" s="39" t="s">
        <v>102</v>
      </c>
      <c r="FF31" s="39" t="s">
        <v>102</v>
      </c>
      <c r="FG31" s="39" t="s">
        <v>102</v>
      </c>
      <c r="FH31" s="39" t="s">
        <v>102</v>
      </c>
      <c r="FI31" s="39" t="s">
        <v>102</v>
      </c>
      <c r="FJ31" s="39" t="s">
        <v>102</v>
      </c>
      <c r="FK31" s="39" t="s">
        <v>102</v>
      </c>
      <c r="FL31" s="39" t="s">
        <v>102</v>
      </c>
    </row>
    <row r="32" spans="1:168" s="68" customFormat="1">
      <c r="A32" s="408" t="s">
        <v>2591</v>
      </c>
      <c r="B32" s="347" t="s">
        <v>2593</v>
      </c>
      <c r="C32" s="347" t="s">
        <v>2592</v>
      </c>
      <c r="D32" s="312" t="s">
        <v>3856</v>
      </c>
      <c r="E32" s="302">
        <v>7.19177</v>
      </c>
      <c r="F32" s="302">
        <v>5.3315437488699997</v>
      </c>
      <c r="G32" s="355" t="s">
        <v>63</v>
      </c>
      <c r="H32" s="355" t="s">
        <v>94</v>
      </c>
      <c r="I32" s="315">
        <v>2016</v>
      </c>
      <c r="J32" s="105" t="s">
        <v>2499</v>
      </c>
      <c r="K32" s="39">
        <f>L32</f>
        <v>100</v>
      </c>
      <c r="L32" s="39">
        <v>100</v>
      </c>
      <c r="M32" s="254" t="s">
        <v>3087</v>
      </c>
      <c r="N32" s="254" t="s">
        <v>3073</v>
      </c>
      <c r="O32" s="39">
        <f>SUM(P32:T32)</f>
        <v>60</v>
      </c>
      <c r="P32" s="193">
        <v>10</v>
      </c>
      <c r="Q32" s="193">
        <v>20</v>
      </c>
      <c r="R32" s="193">
        <v>10</v>
      </c>
      <c r="S32" s="193">
        <v>20</v>
      </c>
      <c r="T32" s="193">
        <v>0</v>
      </c>
      <c r="U32" s="254" t="s">
        <v>3748</v>
      </c>
      <c r="V32" s="254" t="s">
        <v>3091</v>
      </c>
      <c r="W32" s="39">
        <f>SUM(X32:Y32)</f>
        <v>75</v>
      </c>
      <c r="X32" s="193">
        <v>50</v>
      </c>
      <c r="Y32" s="193">
        <v>25</v>
      </c>
      <c r="Z32" s="254" t="s">
        <v>3813</v>
      </c>
      <c r="AA32" s="254" t="s">
        <v>3094</v>
      </c>
      <c r="AB32" s="39">
        <f>SUM(AC32:AE32)</f>
        <v>75</v>
      </c>
      <c r="AC32" s="193">
        <v>30</v>
      </c>
      <c r="AD32" s="193">
        <v>15</v>
      </c>
      <c r="AE32" s="193">
        <v>30</v>
      </c>
      <c r="AF32" s="254" t="s">
        <v>4725</v>
      </c>
      <c r="AG32" s="254" t="s">
        <v>4296</v>
      </c>
      <c r="AH32" s="39">
        <f>SUM(AI32:AJ32)</f>
        <v>75</v>
      </c>
      <c r="AI32" s="193">
        <v>50</v>
      </c>
      <c r="AJ32" s="193">
        <v>25</v>
      </c>
      <c r="AK32" s="254" t="s">
        <v>4860</v>
      </c>
      <c r="AL32" s="254" t="s">
        <v>4300</v>
      </c>
      <c r="AM32" s="66">
        <f>SUM(AN32:AQ32)</f>
        <v>50</v>
      </c>
      <c r="AN32" s="193">
        <v>25</v>
      </c>
      <c r="AO32" s="193">
        <v>12.5</v>
      </c>
      <c r="AP32" s="193">
        <v>0</v>
      </c>
      <c r="AQ32" s="193">
        <v>12.5</v>
      </c>
      <c r="AR32" s="254" t="s">
        <v>4736</v>
      </c>
      <c r="AS32" s="254" t="s">
        <v>4301</v>
      </c>
      <c r="AT32" s="39">
        <f>SUM(AU32:AV32)</f>
        <v>75</v>
      </c>
      <c r="AU32" s="193">
        <v>50</v>
      </c>
      <c r="AV32" s="193">
        <v>25</v>
      </c>
      <c r="AW32" s="407" t="s">
        <v>4583</v>
      </c>
      <c r="AX32" s="254" t="s">
        <v>4303</v>
      </c>
      <c r="AY32" s="66">
        <f>SUM(AZ32:BC32)</f>
        <v>25</v>
      </c>
      <c r="AZ32" s="193">
        <v>12.5</v>
      </c>
      <c r="BA32" s="193">
        <v>12.5</v>
      </c>
      <c r="BB32" s="193">
        <v>0</v>
      </c>
      <c r="BC32" s="193">
        <v>0</v>
      </c>
      <c r="BD32" s="254" t="s">
        <v>4861</v>
      </c>
      <c r="BE32" s="254" t="s">
        <v>4307</v>
      </c>
      <c r="BF32" s="39">
        <f>SUM(BG32:BH32)</f>
        <v>75</v>
      </c>
      <c r="BG32" s="193">
        <v>50</v>
      </c>
      <c r="BH32" s="193">
        <v>25</v>
      </c>
      <c r="BI32" s="407" t="s">
        <v>4491</v>
      </c>
      <c r="BJ32" s="254" t="s">
        <v>4492</v>
      </c>
      <c r="BK32" s="39">
        <f>SUM(BL32:BN32)</f>
        <v>15</v>
      </c>
      <c r="BL32" s="193">
        <v>15</v>
      </c>
      <c r="BM32" s="193">
        <v>0</v>
      </c>
      <c r="BN32" s="193">
        <v>0</v>
      </c>
      <c r="BO32" s="254" t="s">
        <v>3774</v>
      </c>
      <c r="BP32" s="254" t="s">
        <v>3107</v>
      </c>
      <c r="BQ32" s="39">
        <f>SUM(BR32:BT32)</f>
        <v>30</v>
      </c>
      <c r="BR32" s="193">
        <v>15</v>
      </c>
      <c r="BS32" s="193">
        <v>0</v>
      </c>
      <c r="BT32" s="193">
        <v>15</v>
      </c>
      <c r="BU32" s="254" t="s">
        <v>4536</v>
      </c>
      <c r="BV32" s="254" t="s">
        <v>4313</v>
      </c>
      <c r="BW32" s="39">
        <f>SUM(BX32:BY32)</f>
        <v>25</v>
      </c>
      <c r="BX32" s="193">
        <v>25</v>
      </c>
      <c r="BY32" s="193">
        <v>0</v>
      </c>
      <c r="BZ32" s="254" t="s">
        <v>4543</v>
      </c>
      <c r="CA32" s="254" t="s">
        <v>4316</v>
      </c>
      <c r="CB32" s="39">
        <f>SUM(CC32:CD32)</f>
        <v>0</v>
      </c>
      <c r="CC32" s="193">
        <v>0</v>
      </c>
      <c r="CD32" s="193">
        <v>0</v>
      </c>
      <c r="CE32" s="410" t="s">
        <v>4320</v>
      </c>
      <c r="CF32" s="254" t="s">
        <v>3111</v>
      </c>
      <c r="CG32" s="39">
        <f>SUM(CH32:CJ32)</f>
        <v>30</v>
      </c>
      <c r="CH32" s="193">
        <v>0</v>
      </c>
      <c r="CI32" s="193">
        <v>30</v>
      </c>
      <c r="CJ32" s="193">
        <v>0</v>
      </c>
      <c r="CK32" s="254" t="s">
        <v>4323</v>
      </c>
      <c r="CL32" s="254" t="s">
        <v>4324</v>
      </c>
      <c r="CM32" s="66">
        <f>SUM(CN32:CQ32)</f>
        <v>50</v>
      </c>
      <c r="CN32" s="193">
        <v>25</v>
      </c>
      <c r="CO32" s="193">
        <v>25</v>
      </c>
      <c r="CP32" s="193">
        <v>0</v>
      </c>
      <c r="CQ32" s="193">
        <v>0</v>
      </c>
      <c r="CR32" s="254" t="s">
        <v>4553</v>
      </c>
      <c r="CS32" s="254" t="s">
        <v>4327</v>
      </c>
      <c r="CT32" s="39">
        <f>SUM(CU32:CX32)</f>
        <v>0</v>
      </c>
      <c r="CU32" s="193">
        <v>0</v>
      </c>
      <c r="CV32" s="193">
        <v>0</v>
      </c>
      <c r="CW32" s="193">
        <v>0</v>
      </c>
      <c r="CX32" s="193">
        <v>0</v>
      </c>
      <c r="CY32" s="254" t="s">
        <v>678</v>
      </c>
      <c r="CZ32" s="254" t="s">
        <v>102</v>
      </c>
      <c r="DA32" s="39">
        <f>SUM(DB32:DF32)</f>
        <v>20</v>
      </c>
      <c r="DB32" s="193">
        <v>10</v>
      </c>
      <c r="DC32" s="193">
        <v>10</v>
      </c>
      <c r="DD32" s="193">
        <v>0</v>
      </c>
      <c r="DE32" s="193">
        <v>0</v>
      </c>
      <c r="DF32" s="193">
        <v>0</v>
      </c>
      <c r="DG32" s="254" t="s">
        <v>3120</v>
      </c>
      <c r="DH32" s="254" t="s">
        <v>3121</v>
      </c>
      <c r="DI32" s="39">
        <f>SUM(DJ32:DN32)</f>
        <v>90</v>
      </c>
      <c r="DJ32" s="193">
        <v>20</v>
      </c>
      <c r="DK32" s="193">
        <v>20</v>
      </c>
      <c r="DL32" s="193">
        <v>10</v>
      </c>
      <c r="DM32" s="193">
        <v>20</v>
      </c>
      <c r="DN32" s="193">
        <v>20</v>
      </c>
      <c r="DO32" s="254" t="s">
        <v>4862</v>
      </c>
      <c r="DP32" s="254" t="s">
        <v>3123</v>
      </c>
      <c r="DQ32" s="39">
        <f>SUM(DR32:DV32)</f>
        <v>80</v>
      </c>
      <c r="DR32" s="193">
        <v>20</v>
      </c>
      <c r="DS32" s="193">
        <v>20</v>
      </c>
      <c r="DT32" s="193">
        <v>0</v>
      </c>
      <c r="DU32" s="193">
        <v>20</v>
      </c>
      <c r="DV32" s="193">
        <v>20</v>
      </c>
      <c r="DW32" s="254" t="s">
        <v>4339</v>
      </c>
      <c r="DX32" s="254" t="s">
        <v>4340</v>
      </c>
      <c r="DY32" s="66">
        <f>SUM(DZ32:EC32)</f>
        <v>100</v>
      </c>
      <c r="DZ32" s="39">
        <v>25</v>
      </c>
      <c r="EA32" s="193">
        <v>25</v>
      </c>
      <c r="EB32" s="193">
        <v>25</v>
      </c>
      <c r="EC32" s="193">
        <v>25</v>
      </c>
      <c r="ED32" s="254" t="s">
        <v>4863</v>
      </c>
      <c r="EE32" s="254" t="s">
        <v>3129</v>
      </c>
      <c r="EF32" s="39">
        <v>1</v>
      </c>
      <c r="EG32" s="66">
        <f>EH32+EL32+EM32</f>
        <v>18.75</v>
      </c>
      <c r="EH32" s="39">
        <v>0</v>
      </c>
      <c r="EI32" s="36" t="s">
        <v>1277</v>
      </c>
      <c r="EJ32" s="49" t="s">
        <v>23</v>
      </c>
      <c r="EK32" s="49" t="s">
        <v>4791</v>
      </c>
      <c r="EL32" s="193">
        <v>18.75</v>
      </c>
      <c r="EM32" s="39">
        <v>0</v>
      </c>
      <c r="EN32" s="49" t="s">
        <v>5064</v>
      </c>
      <c r="EO32" s="410" t="s">
        <v>4433</v>
      </c>
      <c r="EP32" s="39" t="s">
        <v>102</v>
      </c>
      <c r="EQ32" s="39" t="s">
        <v>102</v>
      </c>
      <c r="ER32" s="39" t="s">
        <v>102</v>
      </c>
      <c r="ES32" s="39" t="s">
        <v>102</v>
      </c>
      <c r="ET32" s="39" t="s">
        <v>102</v>
      </c>
      <c r="EU32" s="39" t="s">
        <v>102</v>
      </c>
      <c r="EV32" s="39" t="s">
        <v>102</v>
      </c>
      <c r="EW32" s="39" t="s">
        <v>102</v>
      </c>
      <c r="EX32" s="39" t="s">
        <v>102</v>
      </c>
      <c r="EY32" s="39" t="s">
        <v>102</v>
      </c>
      <c r="EZ32" s="39" t="s">
        <v>102</v>
      </c>
      <c r="FA32" s="39" t="s">
        <v>102</v>
      </c>
      <c r="FB32" s="39" t="s">
        <v>102</v>
      </c>
      <c r="FC32" s="39" t="s">
        <v>102</v>
      </c>
      <c r="FD32" s="39" t="s">
        <v>102</v>
      </c>
      <c r="FE32" s="39" t="s">
        <v>102</v>
      </c>
      <c r="FF32" s="39" t="s">
        <v>102</v>
      </c>
      <c r="FG32" s="39" t="s">
        <v>102</v>
      </c>
      <c r="FH32" s="39" t="s">
        <v>102</v>
      </c>
      <c r="FI32" s="39" t="s">
        <v>102</v>
      </c>
      <c r="FJ32" s="39" t="s">
        <v>102</v>
      </c>
      <c r="FK32" s="39" t="s">
        <v>102</v>
      </c>
      <c r="FL32" s="39" t="s">
        <v>102</v>
      </c>
    </row>
    <row r="33" spans="1:168" s="104" customFormat="1">
      <c r="A33" s="408" t="s">
        <v>2594</v>
      </c>
      <c r="B33" s="347" t="s">
        <v>2596</v>
      </c>
      <c r="C33" s="347" t="s">
        <v>2595</v>
      </c>
      <c r="D33" s="312" t="s">
        <v>3856</v>
      </c>
      <c r="E33" s="302">
        <v>9.3379999999999992</v>
      </c>
      <c r="F33" s="302">
        <v>4.8898246801500003</v>
      </c>
      <c r="G33" s="355" t="s">
        <v>63</v>
      </c>
      <c r="H33" s="355" t="s">
        <v>94</v>
      </c>
      <c r="I33" s="311">
        <v>2020</v>
      </c>
      <c r="J33" s="36" t="s">
        <v>2509</v>
      </c>
      <c r="K33" s="39" t="s">
        <v>23</v>
      </c>
      <c r="L33" s="39" t="s">
        <v>23</v>
      </c>
      <c r="M33" s="39" t="s">
        <v>23</v>
      </c>
      <c r="N33" s="39" t="s">
        <v>23</v>
      </c>
      <c r="O33" s="39" t="s">
        <v>4700</v>
      </c>
      <c r="P33" s="193" t="s">
        <v>4700</v>
      </c>
      <c r="Q33" s="193" t="s">
        <v>23</v>
      </c>
      <c r="R33" s="193" t="s">
        <v>23</v>
      </c>
      <c r="S33" s="193" t="s">
        <v>23</v>
      </c>
      <c r="T33" s="193" t="s">
        <v>23</v>
      </c>
      <c r="U33" s="254" t="s">
        <v>4469</v>
      </c>
      <c r="V33" s="254" t="s">
        <v>4354</v>
      </c>
      <c r="W33" s="39" t="s">
        <v>4701</v>
      </c>
      <c r="X33" s="193" t="s">
        <v>4701</v>
      </c>
      <c r="Y33" s="193" t="s">
        <v>4701</v>
      </c>
      <c r="Z33" s="254" t="s">
        <v>4525</v>
      </c>
      <c r="AA33" s="254" t="s">
        <v>4355</v>
      </c>
      <c r="AB33" s="39" t="s">
        <v>23</v>
      </c>
      <c r="AC33" s="39" t="s">
        <v>23</v>
      </c>
      <c r="AD33" s="39" t="s">
        <v>23</v>
      </c>
      <c r="AE33" s="39" t="s">
        <v>23</v>
      </c>
      <c r="AF33" s="39" t="s">
        <v>23</v>
      </c>
      <c r="AG33" s="39" t="s">
        <v>23</v>
      </c>
      <c r="AH33" s="39" t="s">
        <v>4701</v>
      </c>
      <c r="AI33" s="193" t="s">
        <v>4699</v>
      </c>
      <c r="AJ33" s="193" t="s">
        <v>4701</v>
      </c>
      <c r="AK33" s="254" t="s">
        <v>4948</v>
      </c>
      <c r="AL33" s="254" t="s">
        <v>4949</v>
      </c>
      <c r="AM33" s="66" t="s">
        <v>4701</v>
      </c>
      <c r="AN33" s="193" t="s">
        <v>4700</v>
      </c>
      <c r="AO33" s="193" t="s">
        <v>23</v>
      </c>
      <c r="AP33" s="193" t="s">
        <v>23</v>
      </c>
      <c r="AQ33" s="193" t="s">
        <v>4701</v>
      </c>
      <c r="AR33" s="254" t="s">
        <v>4742</v>
      </c>
      <c r="AS33" s="254" t="s">
        <v>3269</v>
      </c>
      <c r="AT33" s="39" t="s">
        <v>4699</v>
      </c>
      <c r="AU33" s="39" t="s">
        <v>4699</v>
      </c>
      <c r="AV33" s="39" t="s">
        <v>4699</v>
      </c>
      <c r="AW33" s="254" t="s">
        <v>4950</v>
      </c>
      <c r="AX33" s="254" t="s">
        <v>4360</v>
      </c>
      <c r="AY33" s="66" t="s">
        <v>4701</v>
      </c>
      <c r="AZ33" s="193" t="s">
        <v>23</v>
      </c>
      <c r="BA33" s="193" t="s">
        <v>4699</v>
      </c>
      <c r="BB33" s="193" t="s">
        <v>4701</v>
      </c>
      <c r="BC33" s="193" t="s">
        <v>23</v>
      </c>
      <c r="BD33" s="254" t="s">
        <v>4531</v>
      </c>
      <c r="BE33" s="254" t="s">
        <v>4455</v>
      </c>
      <c r="BF33" s="39" t="s">
        <v>23</v>
      </c>
      <c r="BG33" s="39" t="s">
        <v>23</v>
      </c>
      <c r="BH33" s="39" t="s">
        <v>23</v>
      </c>
      <c r="BI33" s="39" t="s">
        <v>23</v>
      </c>
      <c r="BJ33" s="39" t="s">
        <v>23</v>
      </c>
      <c r="BK33" s="39" t="s">
        <v>4701</v>
      </c>
      <c r="BL33" s="39" t="s">
        <v>4701</v>
      </c>
      <c r="BM33" s="193" t="s">
        <v>23</v>
      </c>
      <c r="BN33" s="193" t="s">
        <v>23</v>
      </c>
      <c r="BO33" s="254" t="s">
        <v>4506</v>
      </c>
      <c r="BP33" s="254" t="s">
        <v>3281</v>
      </c>
      <c r="BQ33" s="39" t="s">
        <v>23</v>
      </c>
      <c r="BR33" s="39" t="s">
        <v>23</v>
      </c>
      <c r="BS33" s="39" t="s">
        <v>23</v>
      </c>
      <c r="BT33" s="39" t="s">
        <v>23</v>
      </c>
      <c r="BU33" s="39" t="s">
        <v>23</v>
      </c>
      <c r="BV33" s="39" t="s">
        <v>23</v>
      </c>
      <c r="BW33" s="39" t="s">
        <v>4700</v>
      </c>
      <c r="BX33" s="193" t="s">
        <v>4700</v>
      </c>
      <c r="BY33" s="193" t="s">
        <v>4700</v>
      </c>
      <c r="BZ33" s="254" t="s">
        <v>4951</v>
      </c>
      <c r="CA33" s="254" t="s">
        <v>3909</v>
      </c>
      <c r="CB33" s="39" t="s">
        <v>23</v>
      </c>
      <c r="CC33" s="39" t="s">
        <v>23</v>
      </c>
      <c r="CD33" s="39" t="s">
        <v>23</v>
      </c>
      <c r="CE33" s="39" t="s">
        <v>23</v>
      </c>
      <c r="CF33" s="39" t="s">
        <v>23</v>
      </c>
      <c r="CG33" s="39" t="s">
        <v>23</v>
      </c>
      <c r="CH33" s="39" t="s">
        <v>23</v>
      </c>
      <c r="CI33" s="39" t="s">
        <v>23</v>
      </c>
      <c r="CJ33" s="39" t="s">
        <v>23</v>
      </c>
      <c r="CK33" s="39" t="s">
        <v>23</v>
      </c>
      <c r="CL33" s="39" t="s">
        <v>23</v>
      </c>
      <c r="CM33" s="39" t="s">
        <v>23</v>
      </c>
      <c r="CN33" s="39" t="s">
        <v>23</v>
      </c>
      <c r="CO33" s="39" t="s">
        <v>23</v>
      </c>
      <c r="CP33" s="39" t="s">
        <v>23</v>
      </c>
      <c r="CQ33" s="39" t="s">
        <v>23</v>
      </c>
      <c r="CR33" s="39" t="s">
        <v>23</v>
      </c>
      <c r="CS33" s="39" t="s">
        <v>23</v>
      </c>
      <c r="CT33" s="39" t="s">
        <v>4701</v>
      </c>
      <c r="CU33" s="39" t="s">
        <v>4699</v>
      </c>
      <c r="CV33" s="39" t="s">
        <v>23</v>
      </c>
      <c r="CW33" s="39" t="s">
        <v>23</v>
      </c>
      <c r="CX33" s="39" t="s">
        <v>4701</v>
      </c>
      <c r="CY33" s="254" t="s">
        <v>4367</v>
      </c>
      <c r="CZ33" s="254" t="s">
        <v>4368</v>
      </c>
      <c r="DA33" s="39" t="s">
        <v>4701</v>
      </c>
      <c r="DB33" s="193" t="s">
        <v>4701</v>
      </c>
      <c r="DC33" s="193" t="s">
        <v>23</v>
      </c>
      <c r="DD33" s="193" t="s">
        <v>23</v>
      </c>
      <c r="DE33" s="193" t="s">
        <v>4699</v>
      </c>
      <c r="DF33" s="193" t="s">
        <v>23</v>
      </c>
      <c r="DG33" s="254" t="s">
        <v>4952</v>
      </c>
      <c r="DH33" s="254" t="s">
        <v>3295</v>
      </c>
      <c r="DI33" s="39" t="s">
        <v>23</v>
      </c>
      <c r="DJ33" s="39" t="s">
        <v>23</v>
      </c>
      <c r="DK33" s="39" t="s">
        <v>23</v>
      </c>
      <c r="DL33" s="39" t="s">
        <v>23</v>
      </c>
      <c r="DM33" s="39" t="s">
        <v>23</v>
      </c>
      <c r="DN33" s="39" t="s">
        <v>23</v>
      </c>
      <c r="DO33" s="39" t="s">
        <v>23</v>
      </c>
      <c r="DP33" s="39" t="s">
        <v>23</v>
      </c>
      <c r="DQ33" s="39" t="s">
        <v>23</v>
      </c>
      <c r="DR33" s="39" t="s">
        <v>23</v>
      </c>
      <c r="DS33" s="39" t="s">
        <v>23</v>
      </c>
      <c r="DT33" s="39" t="s">
        <v>23</v>
      </c>
      <c r="DU33" s="39" t="s">
        <v>23</v>
      </c>
      <c r="DV33" s="39" t="s">
        <v>23</v>
      </c>
      <c r="DW33" s="39" t="s">
        <v>23</v>
      </c>
      <c r="DX33" s="39" t="s">
        <v>23</v>
      </c>
      <c r="DY33" s="66" t="s">
        <v>23</v>
      </c>
      <c r="DZ33" s="66" t="s">
        <v>23</v>
      </c>
      <c r="EA33" s="66" t="s">
        <v>23</v>
      </c>
      <c r="EB33" s="66" t="s">
        <v>23</v>
      </c>
      <c r="EC33" s="66" t="s">
        <v>23</v>
      </c>
      <c r="ED33" s="66" t="s">
        <v>23</v>
      </c>
      <c r="EE33" s="66" t="s">
        <v>23</v>
      </c>
      <c r="EF33" s="39">
        <v>3</v>
      </c>
      <c r="EG33" s="66" t="s">
        <v>4701</v>
      </c>
      <c r="EH33" s="39" t="s">
        <v>4699</v>
      </c>
      <c r="EI33" s="107" t="s">
        <v>4953</v>
      </c>
      <c r="EJ33" s="49" t="s">
        <v>3303</v>
      </c>
      <c r="EK33" s="49" t="s">
        <v>4791</v>
      </c>
      <c r="EL33" s="193" t="s">
        <v>4699</v>
      </c>
      <c r="EM33" s="193" t="s">
        <v>4699</v>
      </c>
      <c r="EN33" s="49" t="s">
        <v>5049</v>
      </c>
      <c r="EO33" s="410" t="s">
        <v>4373</v>
      </c>
      <c r="EP33" s="49" t="s">
        <v>5075</v>
      </c>
      <c r="EQ33" s="193" t="s">
        <v>4700</v>
      </c>
      <c r="ER33" s="193" t="s">
        <v>4700</v>
      </c>
      <c r="ES33" s="193" t="s">
        <v>4699</v>
      </c>
      <c r="ET33" s="410" t="s">
        <v>4375</v>
      </c>
      <c r="EU33" s="410" t="s">
        <v>4376</v>
      </c>
      <c r="EV33" s="49" t="s">
        <v>5084</v>
      </c>
      <c r="EW33" s="39" t="s">
        <v>4699</v>
      </c>
      <c r="EX33" s="39" t="s">
        <v>4700</v>
      </c>
      <c r="EY33" s="39" t="s">
        <v>4699</v>
      </c>
      <c r="EZ33" s="49" t="s">
        <v>4786</v>
      </c>
      <c r="FA33" s="49" t="s">
        <v>3312</v>
      </c>
      <c r="FB33" s="39" t="s">
        <v>102</v>
      </c>
      <c r="FC33" s="39" t="s">
        <v>102</v>
      </c>
      <c r="FD33" s="39" t="s">
        <v>102</v>
      </c>
      <c r="FE33" s="39" t="s">
        <v>102</v>
      </c>
      <c r="FF33" s="39" t="s">
        <v>102</v>
      </c>
      <c r="FG33" s="39" t="s">
        <v>102</v>
      </c>
      <c r="FH33" s="39" t="s">
        <v>102</v>
      </c>
      <c r="FI33" s="39" t="s">
        <v>102</v>
      </c>
      <c r="FJ33" s="39" t="s">
        <v>102</v>
      </c>
      <c r="FK33" s="39" t="s">
        <v>102</v>
      </c>
      <c r="FL33" s="39" t="s">
        <v>102</v>
      </c>
    </row>
    <row r="34" spans="1:168" s="104" customFormat="1">
      <c r="A34" s="408" t="s">
        <v>2598</v>
      </c>
      <c r="B34" s="347" t="s">
        <v>2600</v>
      </c>
      <c r="C34" s="347" t="s">
        <v>2599</v>
      </c>
      <c r="D34" s="312" t="s">
        <v>3856</v>
      </c>
      <c r="E34" s="302">
        <v>3.07185</v>
      </c>
      <c r="F34" s="302">
        <v>8.041636508749999</v>
      </c>
      <c r="G34" s="355" t="s">
        <v>64</v>
      </c>
      <c r="H34" s="355" t="s">
        <v>92</v>
      </c>
      <c r="I34" s="311">
        <v>2020</v>
      </c>
      <c r="J34" s="105" t="s">
        <v>2509</v>
      </c>
      <c r="K34" s="39" t="s">
        <v>23</v>
      </c>
      <c r="L34" s="39" t="s">
        <v>23</v>
      </c>
      <c r="M34" s="193" t="s">
        <v>23</v>
      </c>
      <c r="N34" s="193" t="s">
        <v>23</v>
      </c>
      <c r="O34" s="39" t="s">
        <v>4701</v>
      </c>
      <c r="P34" s="39" t="s">
        <v>4701</v>
      </c>
      <c r="Q34" s="193" t="s">
        <v>23</v>
      </c>
      <c r="R34" s="193" t="s">
        <v>23</v>
      </c>
      <c r="S34" s="193" t="s">
        <v>23</v>
      </c>
      <c r="T34" s="193" t="s">
        <v>23</v>
      </c>
      <c r="U34" s="254" t="s">
        <v>3749</v>
      </c>
      <c r="V34" s="254" t="s">
        <v>3256</v>
      </c>
      <c r="W34" s="39" t="s">
        <v>4701</v>
      </c>
      <c r="X34" s="193" t="s">
        <v>4701</v>
      </c>
      <c r="Y34" s="193" t="s">
        <v>4699</v>
      </c>
      <c r="Z34" s="254" t="s">
        <v>3814</v>
      </c>
      <c r="AA34" s="254" t="s">
        <v>3261</v>
      </c>
      <c r="AB34" s="39" t="s">
        <v>23</v>
      </c>
      <c r="AC34" s="193" t="s">
        <v>23</v>
      </c>
      <c r="AD34" s="193" t="s">
        <v>23</v>
      </c>
      <c r="AE34" s="193" t="s">
        <v>23</v>
      </c>
      <c r="AF34" s="193" t="s">
        <v>23</v>
      </c>
      <c r="AG34" s="193" t="s">
        <v>23</v>
      </c>
      <c r="AH34" s="39" t="s">
        <v>4699</v>
      </c>
      <c r="AI34" s="193" t="s">
        <v>4699</v>
      </c>
      <c r="AJ34" s="193" t="s">
        <v>4699</v>
      </c>
      <c r="AK34" s="254" t="s">
        <v>3683</v>
      </c>
      <c r="AL34" s="254" t="s">
        <v>3265</v>
      </c>
      <c r="AM34" s="66" t="s">
        <v>4699</v>
      </c>
      <c r="AN34" s="193" t="s">
        <v>4699</v>
      </c>
      <c r="AO34" s="193" t="s">
        <v>23</v>
      </c>
      <c r="AP34" s="193" t="s">
        <v>23</v>
      </c>
      <c r="AQ34" s="193" t="s">
        <v>4699</v>
      </c>
      <c r="AR34" s="254" t="s">
        <v>3697</v>
      </c>
      <c r="AS34" s="254" t="s">
        <v>3270</v>
      </c>
      <c r="AT34" s="39" t="s">
        <v>4699</v>
      </c>
      <c r="AU34" s="39" t="s">
        <v>4699</v>
      </c>
      <c r="AV34" s="39" t="s">
        <v>4699</v>
      </c>
      <c r="AW34" s="254" t="s">
        <v>3272</v>
      </c>
      <c r="AX34" s="254" t="s">
        <v>3273</v>
      </c>
      <c r="AY34" s="66" t="s">
        <v>4699</v>
      </c>
      <c r="AZ34" s="193" t="s">
        <v>23</v>
      </c>
      <c r="BA34" s="193" t="s">
        <v>4699</v>
      </c>
      <c r="BB34" s="193" t="s">
        <v>4699</v>
      </c>
      <c r="BC34" s="193" t="s">
        <v>23</v>
      </c>
      <c r="BD34" s="254" t="s">
        <v>2838</v>
      </c>
      <c r="BE34" s="254" t="s">
        <v>3277</v>
      </c>
      <c r="BF34" s="39" t="s">
        <v>23</v>
      </c>
      <c r="BG34" s="193" t="s">
        <v>23</v>
      </c>
      <c r="BH34" s="193" t="s">
        <v>23</v>
      </c>
      <c r="BI34" s="193" t="s">
        <v>23</v>
      </c>
      <c r="BJ34" s="193" t="s">
        <v>23</v>
      </c>
      <c r="BK34" s="39" t="s">
        <v>4699</v>
      </c>
      <c r="BL34" s="193" t="s">
        <v>4699</v>
      </c>
      <c r="BM34" s="193" t="s">
        <v>23</v>
      </c>
      <c r="BN34" s="193" t="s">
        <v>23</v>
      </c>
      <c r="BO34" s="254" t="s">
        <v>3775</v>
      </c>
      <c r="BP34" s="254" t="s">
        <v>3282</v>
      </c>
      <c r="BQ34" s="39" t="s">
        <v>23</v>
      </c>
      <c r="BR34" s="193" t="s">
        <v>23</v>
      </c>
      <c r="BS34" s="193" t="s">
        <v>23</v>
      </c>
      <c r="BT34" s="193" t="s">
        <v>23</v>
      </c>
      <c r="BU34" s="193" t="s">
        <v>23</v>
      </c>
      <c r="BV34" s="193" t="s">
        <v>23</v>
      </c>
      <c r="BW34" s="39" t="s">
        <v>4699</v>
      </c>
      <c r="BX34" s="39" t="s">
        <v>4699</v>
      </c>
      <c r="BY34" s="39" t="s">
        <v>4699</v>
      </c>
      <c r="BZ34" s="254" t="s">
        <v>3287</v>
      </c>
      <c r="CA34" s="254" t="s">
        <v>3288</v>
      </c>
      <c r="CB34" s="39" t="s">
        <v>23</v>
      </c>
      <c r="CC34" s="193" t="s">
        <v>23</v>
      </c>
      <c r="CD34" s="193" t="s">
        <v>23</v>
      </c>
      <c r="CE34" s="193" t="s">
        <v>23</v>
      </c>
      <c r="CF34" s="193" t="s">
        <v>23</v>
      </c>
      <c r="CG34" s="39" t="s">
        <v>23</v>
      </c>
      <c r="CH34" s="193" t="s">
        <v>23</v>
      </c>
      <c r="CI34" s="193" t="s">
        <v>23</v>
      </c>
      <c r="CJ34" s="193" t="s">
        <v>23</v>
      </c>
      <c r="CK34" s="193" t="s">
        <v>23</v>
      </c>
      <c r="CL34" s="193" t="s">
        <v>23</v>
      </c>
      <c r="CM34" s="39" t="s">
        <v>23</v>
      </c>
      <c r="CN34" s="193" t="s">
        <v>23</v>
      </c>
      <c r="CO34" s="193" t="s">
        <v>23</v>
      </c>
      <c r="CP34" s="193" t="s">
        <v>23</v>
      </c>
      <c r="CQ34" s="193" t="s">
        <v>23</v>
      </c>
      <c r="CR34" s="193" t="s">
        <v>23</v>
      </c>
      <c r="CS34" s="193" t="s">
        <v>23</v>
      </c>
      <c r="CT34" s="39" t="s">
        <v>4699</v>
      </c>
      <c r="CU34" s="39" t="s">
        <v>4699</v>
      </c>
      <c r="CV34" s="193" t="s">
        <v>23</v>
      </c>
      <c r="CW34" s="193" t="s">
        <v>23</v>
      </c>
      <c r="CX34" s="193" t="s">
        <v>4699</v>
      </c>
      <c r="CY34" s="254" t="s">
        <v>3291</v>
      </c>
      <c r="CZ34" s="254" t="s">
        <v>3292</v>
      </c>
      <c r="DA34" s="39" t="s">
        <v>4699</v>
      </c>
      <c r="DB34" s="193" t="s">
        <v>4699</v>
      </c>
      <c r="DC34" s="193" t="s">
        <v>23</v>
      </c>
      <c r="DD34" s="193" t="s">
        <v>23</v>
      </c>
      <c r="DE34" s="193" t="s">
        <v>4699</v>
      </c>
      <c r="DF34" s="193" t="s">
        <v>23</v>
      </c>
      <c r="DG34" s="254" t="s">
        <v>3296</v>
      </c>
      <c r="DH34" s="254" t="s">
        <v>3297</v>
      </c>
      <c r="DI34" s="39" t="s">
        <v>23</v>
      </c>
      <c r="DJ34" s="193" t="s">
        <v>23</v>
      </c>
      <c r="DK34" s="193" t="s">
        <v>23</v>
      </c>
      <c r="DL34" s="193" t="s">
        <v>23</v>
      </c>
      <c r="DM34" s="193" t="s">
        <v>23</v>
      </c>
      <c r="DN34" s="193" t="s">
        <v>23</v>
      </c>
      <c r="DO34" s="193" t="s">
        <v>23</v>
      </c>
      <c r="DP34" s="193" t="s">
        <v>23</v>
      </c>
      <c r="DQ34" s="39" t="s">
        <v>23</v>
      </c>
      <c r="DR34" s="193" t="s">
        <v>23</v>
      </c>
      <c r="DS34" s="193" t="s">
        <v>23</v>
      </c>
      <c r="DT34" s="193" t="s">
        <v>23</v>
      </c>
      <c r="DU34" s="193" t="s">
        <v>23</v>
      </c>
      <c r="DV34" s="193" t="s">
        <v>23</v>
      </c>
      <c r="DW34" s="193" t="s">
        <v>23</v>
      </c>
      <c r="DX34" s="193" t="s">
        <v>23</v>
      </c>
      <c r="DY34" s="66" t="s">
        <v>23</v>
      </c>
      <c r="DZ34" s="66" t="s">
        <v>23</v>
      </c>
      <c r="EA34" s="413" t="s">
        <v>23</v>
      </c>
      <c r="EB34" s="413" t="s">
        <v>23</v>
      </c>
      <c r="EC34" s="413" t="s">
        <v>23</v>
      </c>
      <c r="ED34" s="413" t="s">
        <v>23</v>
      </c>
      <c r="EE34" s="413" t="s">
        <v>23</v>
      </c>
      <c r="EF34" s="39">
        <v>1</v>
      </c>
      <c r="EG34" s="66" t="s">
        <v>4699</v>
      </c>
      <c r="EH34" s="39" t="s">
        <v>4699</v>
      </c>
      <c r="EI34" s="36" t="s">
        <v>3304</v>
      </c>
      <c r="EJ34" s="49" t="s">
        <v>3305</v>
      </c>
      <c r="EK34" s="49" t="s">
        <v>4791</v>
      </c>
      <c r="EL34" s="193" t="s">
        <v>4699</v>
      </c>
      <c r="EM34" s="193" t="s">
        <v>4699</v>
      </c>
      <c r="EN34" s="49" t="s">
        <v>5050</v>
      </c>
      <c r="EO34" s="410" t="s">
        <v>3308</v>
      </c>
      <c r="EP34" s="39" t="s">
        <v>102</v>
      </c>
      <c r="EQ34" s="39" t="s">
        <v>102</v>
      </c>
      <c r="ER34" s="39" t="s">
        <v>102</v>
      </c>
      <c r="ES34" s="39" t="s">
        <v>102</v>
      </c>
      <c r="ET34" s="39" t="s">
        <v>102</v>
      </c>
      <c r="EU34" s="39" t="s">
        <v>102</v>
      </c>
      <c r="EV34" s="39" t="s">
        <v>102</v>
      </c>
      <c r="EW34" s="39" t="s">
        <v>102</v>
      </c>
      <c r="EX34" s="39" t="s">
        <v>102</v>
      </c>
      <c r="EY34" s="39" t="s">
        <v>102</v>
      </c>
      <c r="EZ34" s="39" t="s">
        <v>102</v>
      </c>
      <c r="FA34" s="39" t="s">
        <v>102</v>
      </c>
      <c r="FB34" s="39" t="s">
        <v>102</v>
      </c>
      <c r="FC34" s="39" t="s">
        <v>102</v>
      </c>
      <c r="FD34" s="39" t="s">
        <v>102</v>
      </c>
      <c r="FE34" s="39" t="s">
        <v>102</v>
      </c>
      <c r="FF34" s="39" t="s">
        <v>102</v>
      </c>
      <c r="FG34" s="39" t="s">
        <v>102</v>
      </c>
      <c r="FH34" s="39" t="s">
        <v>102</v>
      </c>
      <c r="FI34" s="39" t="s">
        <v>102</v>
      </c>
      <c r="FJ34" s="39" t="s">
        <v>102</v>
      </c>
      <c r="FK34" s="39" t="s">
        <v>102</v>
      </c>
      <c r="FL34" s="39" t="s">
        <v>102</v>
      </c>
    </row>
    <row r="35" spans="1:168" s="104" customFormat="1">
      <c r="A35" s="408" t="s">
        <v>2601</v>
      </c>
      <c r="B35" s="370" t="s">
        <v>2603</v>
      </c>
      <c r="C35" s="370" t="s">
        <v>2602</v>
      </c>
      <c r="D35" s="312" t="s">
        <v>3855</v>
      </c>
      <c r="E35" s="336">
        <v>8.2854299999999999</v>
      </c>
      <c r="F35" s="302">
        <v>6.3059426481161198</v>
      </c>
      <c r="G35" s="355" t="s">
        <v>2604</v>
      </c>
      <c r="H35" s="105" t="s">
        <v>2605</v>
      </c>
      <c r="I35" s="311">
        <v>2020</v>
      </c>
      <c r="J35" s="105" t="s">
        <v>2509</v>
      </c>
      <c r="K35" s="39" t="s">
        <v>23</v>
      </c>
      <c r="L35" s="39" t="s">
        <v>23</v>
      </c>
      <c r="M35" s="39" t="s">
        <v>23</v>
      </c>
      <c r="N35" s="39" t="s">
        <v>23</v>
      </c>
      <c r="O35" s="39" t="s">
        <v>4700</v>
      </c>
      <c r="P35" s="39" t="s">
        <v>4700</v>
      </c>
      <c r="Q35" s="193" t="s">
        <v>23</v>
      </c>
      <c r="R35" s="193" t="s">
        <v>23</v>
      </c>
      <c r="S35" s="193" t="s">
        <v>23</v>
      </c>
      <c r="T35" s="193" t="s">
        <v>23</v>
      </c>
      <c r="U35" s="254" t="s">
        <v>3257</v>
      </c>
      <c r="V35" s="254" t="s">
        <v>3258</v>
      </c>
      <c r="W35" s="39" t="s">
        <v>4701</v>
      </c>
      <c r="X35" s="193" t="s">
        <v>4701</v>
      </c>
      <c r="Y35" s="193" t="s">
        <v>4701</v>
      </c>
      <c r="Z35" s="254" t="s">
        <v>4479</v>
      </c>
      <c r="AA35" s="254" t="s">
        <v>4356</v>
      </c>
      <c r="AB35" s="39" t="s">
        <v>23</v>
      </c>
      <c r="AC35" s="39" t="s">
        <v>23</v>
      </c>
      <c r="AD35" s="39" t="s">
        <v>23</v>
      </c>
      <c r="AE35" s="39" t="s">
        <v>23</v>
      </c>
      <c r="AF35" s="39" t="s">
        <v>23</v>
      </c>
      <c r="AG35" s="39" t="s">
        <v>23</v>
      </c>
      <c r="AH35" s="39" t="s">
        <v>4701</v>
      </c>
      <c r="AI35" s="193" t="s">
        <v>4701</v>
      </c>
      <c r="AJ35" s="193" t="s">
        <v>4699</v>
      </c>
      <c r="AK35" s="254" t="s">
        <v>4357</v>
      </c>
      <c r="AL35" s="254" t="s">
        <v>4358</v>
      </c>
      <c r="AM35" s="66" t="s">
        <v>4700</v>
      </c>
      <c r="AN35" s="193" t="s">
        <v>4700</v>
      </c>
      <c r="AO35" s="193" t="s">
        <v>23</v>
      </c>
      <c r="AP35" s="193" t="s">
        <v>23</v>
      </c>
      <c r="AQ35" s="193" t="s">
        <v>4700</v>
      </c>
      <c r="AR35" s="254" t="s">
        <v>4743</v>
      </c>
      <c r="AS35" s="254" t="s">
        <v>4359</v>
      </c>
      <c r="AT35" s="39" t="s">
        <v>4701</v>
      </c>
      <c r="AU35" s="193" t="s">
        <v>4700</v>
      </c>
      <c r="AV35" s="193" t="s">
        <v>4699</v>
      </c>
      <c r="AW35" s="254" t="s">
        <v>4361</v>
      </c>
      <c r="AX35" s="254" t="s">
        <v>4362</v>
      </c>
      <c r="AY35" s="66" t="s">
        <v>4701</v>
      </c>
      <c r="AZ35" s="193" t="s">
        <v>23</v>
      </c>
      <c r="BA35" s="193" t="s">
        <v>4701</v>
      </c>
      <c r="BB35" s="193" t="s">
        <v>4699</v>
      </c>
      <c r="BC35" s="193" t="s">
        <v>23</v>
      </c>
      <c r="BD35" s="254" t="s">
        <v>4954</v>
      </c>
      <c r="BE35" s="254" t="s">
        <v>4363</v>
      </c>
      <c r="BF35" s="39" t="s">
        <v>23</v>
      </c>
      <c r="BG35" s="39" t="s">
        <v>23</v>
      </c>
      <c r="BH35" s="39" t="s">
        <v>23</v>
      </c>
      <c r="BI35" s="39" t="s">
        <v>23</v>
      </c>
      <c r="BJ35" s="39" t="s">
        <v>23</v>
      </c>
      <c r="BK35" s="39" t="s">
        <v>4700</v>
      </c>
      <c r="BL35" s="193" t="s">
        <v>4700</v>
      </c>
      <c r="BM35" s="193" t="s">
        <v>23</v>
      </c>
      <c r="BN35" s="193" t="s">
        <v>23</v>
      </c>
      <c r="BO35" s="254" t="s">
        <v>4364</v>
      </c>
      <c r="BP35" s="254" t="s">
        <v>4365</v>
      </c>
      <c r="BQ35" s="39" t="s">
        <v>23</v>
      </c>
      <c r="BR35" s="39" t="s">
        <v>23</v>
      </c>
      <c r="BS35" s="39" t="s">
        <v>23</v>
      </c>
      <c r="BT35" s="39" t="s">
        <v>23</v>
      </c>
      <c r="BU35" s="39" t="s">
        <v>23</v>
      </c>
      <c r="BV35" s="39" t="s">
        <v>23</v>
      </c>
      <c r="BW35" s="39" t="s">
        <v>4699</v>
      </c>
      <c r="BX35" s="39" t="s">
        <v>4699</v>
      </c>
      <c r="BY35" s="39" t="s">
        <v>4699</v>
      </c>
      <c r="BZ35" s="254" t="s">
        <v>4955</v>
      </c>
      <c r="CA35" s="254" t="s">
        <v>4366</v>
      </c>
      <c r="CB35" s="39" t="s">
        <v>23</v>
      </c>
      <c r="CC35" s="39" t="s">
        <v>23</v>
      </c>
      <c r="CD35" s="39" t="s">
        <v>23</v>
      </c>
      <c r="CE35" s="39" t="s">
        <v>23</v>
      </c>
      <c r="CF35" s="39" t="s">
        <v>23</v>
      </c>
      <c r="CG35" s="39" t="s">
        <v>23</v>
      </c>
      <c r="CH35" s="39" t="s">
        <v>23</v>
      </c>
      <c r="CI35" s="39" t="s">
        <v>23</v>
      </c>
      <c r="CJ35" s="39" t="s">
        <v>23</v>
      </c>
      <c r="CK35" s="39" t="s">
        <v>23</v>
      </c>
      <c r="CL35" s="39" t="s">
        <v>23</v>
      </c>
      <c r="CM35" s="39" t="s">
        <v>23</v>
      </c>
      <c r="CN35" s="39" t="s">
        <v>23</v>
      </c>
      <c r="CO35" s="39" t="s">
        <v>23</v>
      </c>
      <c r="CP35" s="39" t="s">
        <v>23</v>
      </c>
      <c r="CQ35" s="39" t="s">
        <v>23</v>
      </c>
      <c r="CR35" s="39" t="s">
        <v>23</v>
      </c>
      <c r="CS35" s="39" t="s">
        <v>23</v>
      </c>
      <c r="CT35" s="39" t="s">
        <v>4699</v>
      </c>
      <c r="CU35" s="39" t="s">
        <v>4699</v>
      </c>
      <c r="CV35" s="193" t="s">
        <v>23</v>
      </c>
      <c r="CW35" s="193" t="s">
        <v>23</v>
      </c>
      <c r="CX35" s="193" t="s">
        <v>4699</v>
      </c>
      <c r="CY35" s="254" t="s">
        <v>4369</v>
      </c>
      <c r="CZ35" s="254" t="s">
        <v>4370</v>
      </c>
      <c r="DA35" s="39" t="s">
        <v>4701</v>
      </c>
      <c r="DB35" s="193" t="s">
        <v>4700</v>
      </c>
      <c r="DC35" s="193" t="s">
        <v>23</v>
      </c>
      <c r="DD35" s="193" t="s">
        <v>23</v>
      </c>
      <c r="DE35" s="193" t="s">
        <v>4699</v>
      </c>
      <c r="DF35" s="193" t="s">
        <v>23</v>
      </c>
      <c r="DG35" s="254" t="s">
        <v>3298</v>
      </c>
      <c r="DH35" s="254" t="s">
        <v>3299</v>
      </c>
      <c r="DI35" s="39" t="s">
        <v>23</v>
      </c>
      <c r="DJ35" s="39" t="s">
        <v>23</v>
      </c>
      <c r="DK35" s="39" t="s">
        <v>23</v>
      </c>
      <c r="DL35" s="39" t="s">
        <v>23</v>
      </c>
      <c r="DM35" s="39" t="s">
        <v>23</v>
      </c>
      <c r="DN35" s="39" t="s">
        <v>23</v>
      </c>
      <c r="DO35" s="39" t="s">
        <v>23</v>
      </c>
      <c r="DP35" s="39" t="s">
        <v>23</v>
      </c>
      <c r="DQ35" s="39" t="s">
        <v>23</v>
      </c>
      <c r="DR35" s="39" t="s">
        <v>23</v>
      </c>
      <c r="DS35" s="39" t="s">
        <v>23</v>
      </c>
      <c r="DT35" s="39" t="s">
        <v>23</v>
      </c>
      <c r="DU35" s="39" t="s">
        <v>23</v>
      </c>
      <c r="DV35" s="39" t="s">
        <v>23</v>
      </c>
      <c r="DW35" s="39" t="s">
        <v>23</v>
      </c>
      <c r="DX35" s="39" t="s">
        <v>23</v>
      </c>
      <c r="DY35" s="66" t="s">
        <v>23</v>
      </c>
      <c r="DZ35" s="66" t="s">
        <v>23</v>
      </c>
      <c r="EA35" s="66" t="s">
        <v>23</v>
      </c>
      <c r="EB35" s="66" t="s">
        <v>23</v>
      </c>
      <c r="EC35" s="66" t="s">
        <v>23</v>
      </c>
      <c r="ED35" s="66" t="s">
        <v>23</v>
      </c>
      <c r="EE35" s="66" t="s">
        <v>23</v>
      </c>
      <c r="EF35" s="39">
        <v>1</v>
      </c>
      <c r="EG35" s="66" t="s">
        <v>4699</v>
      </c>
      <c r="EH35" s="39" t="s">
        <v>4699</v>
      </c>
      <c r="EI35" s="254" t="s">
        <v>4371</v>
      </c>
      <c r="EJ35" s="410" t="s">
        <v>4372</v>
      </c>
      <c r="EK35" s="49" t="s">
        <v>4791</v>
      </c>
      <c r="EL35" s="193" t="s">
        <v>4699</v>
      </c>
      <c r="EM35" s="193" t="s">
        <v>4699</v>
      </c>
      <c r="EN35" s="250" t="s">
        <v>5051</v>
      </c>
      <c r="EO35" s="410" t="s">
        <v>4374</v>
      </c>
      <c r="EP35" s="39" t="s">
        <v>102</v>
      </c>
      <c r="EQ35" s="39" t="s">
        <v>102</v>
      </c>
      <c r="ER35" s="39" t="s">
        <v>102</v>
      </c>
      <c r="ES35" s="39" t="s">
        <v>102</v>
      </c>
      <c r="ET35" s="39" t="s">
        <v>102</v>
      </c>
      <c r="EU35" s="39" t="s">
        <v>102</v>
      </c>
      <c r="EV35" s="39" t="s">
        <v>102</v>
      </c>
      <c r="EW35" s="39" t="s">
        <v>102</v>
      </c>
      <c r="EX35" s="39" t="s">
        <v>102</v>
      </c>
      <c r="EY35" s="39" t="s">
        <v>102</v>
      </c>
      <c r="EZ35" s="39" t="s">
        <v>102</v>
      </c>
      <c r="FA35" s="39" t="s">
        <v>102</v>
      </c>
      <c r="FB35" s="39" t="s">
        <v>102</v>
      </c>
      <c r="FC35" s="39" t="s">
        <v>102</v>
      </c>
      <c r="FD35" s="39" t="s">
        <v>102</v>
      </c>
      <c r="FE35" s="39" t="s">
        <v>102</v>
      </c>
      <c r="FF35" s="39" t="s">
        <v>102</v>
      </c>
      <c r="FG35" s="39" t="s">
        <v>102</v>
      </c>
      <c r="FH35" s="39" t="s">
        <v>102</v>
      </c>
      <c r="FI35" s="39" t="s">
        <v>102</v>
      </c>
      <c r="FJ35" s="39" t="s">
        <v>102</v>
      </c>
      <c r="FK35" s="39" t="s">
        <v>102</v>
      </c>
      <c r="FL35" s="39" t="s">
        <v>102</v>
      </c>
    </row>
    <row r="36" spans="1:168" s="104" customFormat="1">
      <c r="A36" s="408" t="s">
        <v>2606</v>
      </c>
      <c r="B36" s="347" t="s">
        <v>2608</v>
      </c>
      <c r="C36" s="347" t="s">
        <v>2607</v>
      </c>
      <c r="D36" s="312" t="s">
        <v>3856</v>
      </c>
      <c r="E36" s="302">
        <v>3.9573100000000001</v>
      </c>
      <c r="F36" s="302">
        <v>3.0602488772567269</v>
      </c>
      <c r="G36" s="355" t="s">
        <v>2609</v>
      </c>
      <c r="H36" s="355" t="s">
        <v>93</v>
      </c>
      <c r="I36" s="311">
        <v>2018</v>
      </c>
      <c r="J36" s="105" t="s">
        <v>2705</v>
      </c>
      <c r="K36" s="39" t="s">
        <v>23</v>
      </c>
      <c r="L36" s="39" t="s">
        <v>23</v>
      </c>
      <c r="M36" s="193" t="s">
        <v>23</v>
      </c>
      <c r="N36" s="193" t="s">
        <v>23</v>
      </c>
      <c r="O36" s="39" t="s">
        <v>4701</v>
      </c>
      <c r="P36" s="193" t="s">
        <v>4701</v>
      </c>
      <c r="Q36" s="193" t="s">
        <v>23</v>
      </c>
      <c r="R36" s="193" t="s">
        <v>23</v>
      </c>
      <c r="S36" s="193" t="s">
        <v>23</v>
      </c>
      <c r="T36" s="193" t="s">
        <v>23</v>
      </c>
      <c r="U36" s="254" t="s">
        <v>4718</v>
      </c>
      <c r="V36" s="254" t="s">
        <v>3630</v>
      </c>
      <c r="W36" s="39" t="s">
        <v>4701</v>
      </c>
      <c r="X36" s="193" t="s">
        <v>4700</v>
      </c>
      <c r="Y36" s="193" t="s">
        <v>4699</v>
      </c>
      <c r="Z36" s="254" t="s">
        <v>3633</v>
      </c>
      <c r="AA36" s="254" t="s">
        <v>3634</v>
      </c>
      <c r="AB36" s="39" t="s">
        <v>23</v>
      </c>
      <c r="AC36" s="193" t="s">
        <v>23</v>
      </c>
      <c r="AD36" s="193" t="s">
        <v>23</v>
      </c>
      <c r="AE36" s="193" t="s">
        <v>23</v>
      </c>
      <c r="AF36" s="193" t="s">
        <v>23</v>
      </c>
      <c r="AG36" s="193" t="s">
        <v>23</v>
      </c>
      <c r="AH36" s="39" t="s">
        <v>4699</v>
      </c>
      <c r="AI36" s="39" t="s">
        <v>4699</v>
      </c>
      <c r="AJ36" s="39" t="s">
        <v>4699</v>
      </c>
      <c r="AK36" s="407" t="s">
        <v>4413</v>
      </c>
      <c r="AL36" s="254" t="s">
        <v>4414</v>
      </c>
      <c r="AM36" s="66" t="s">
        <v>4699</v>
      </c>
      <c r="AN36" s="193" t="s">
        <v>4699</v>
      </c>
      <c r="AO36" s="193" t="s">
        <v>23</v>
      </c>
      <c r="AP36" s="193" t="s">
        <v>23</v>
      </c>
      <c r="AQ36" s="193" t="s">
        <v>4699</v>
      </c>
      <c r="AR36" s="254" t="s">
        <v>3694</v>
      </c>
      <c r="AS36" s="254" t="s">
        <v>3641</v>
      </c>
      <c r="AT36" s="39" t="s">
        <v>4699</v>
      </c>
      <c r="AU36" s="39" t="s">
        <v>4699</v>
      </c>
      <c r="AV36" s="39" t="s">
        <v>4699</v>
      </c>
      <c r="AW36" s="254" t="s">
        <v>3644</v>
      </c>
      <c r="AX36" s="254" t="s">
        <v>102</v>
      </c>
      <c r="AY36" s="66" t="s">
        <v>4701</v>
      </c>
      <c r="AZ36" s="193" t="s">
        <v>23</v>
      </c>
      <c r="BA36" s="193" t="s">
        <v>4701</v>
      </c>
      <c r="BB36" s="193" t="s">
        <v>4699</v>
      </c>
      <c r="BC36" s="193" t="s">
        <v>23</v>
      </c>
      <c r="BD36" s="254" t="s">
        <v>3718</v>
      </c>
      <c r="BE36" s="254" t="s">
        <v>3649</v>
      </c>
      <c r="BF36" s="39" t="s">
        <v>23</v>
      </c>
      <c r="BG36" s="193" t="s">
        <v>23</v>
      </c>
      <c r="BH36" s="193" t="s">
        <v>23</v>
      </c>
      <c r="BI36" s="193" t="s">
        <v>23</v>
      </c>
      <c r="BJ36" s="193" t="s">
        <v>23</v>
      </c>
      <c r="BK36" s="39" t="s">
        <v>4699</v>
      </c>
      <c r="BL36" s="193" t="s">
        <v>4699</v>
      </c>
      <c r="BM36" s="193" t="s">
        <v>23</v>
      </c>
      <c r="BN36" s="193" t="s">
        <v>23</v>
      </c>
      <c r="BO36" s="254" t="s">
        <v>4507</v>
      </c>
      <c r="BP36" s="254" t="s">
        <v>3653</v>
      </c>
      <c r="BQ36" s="39" t="s">
        <v>23</v>
      </c>
      <c r="BR36" s="193" t="s">
        <v>23</v>
      </c>
      <c r="BS36" s="193" t="s">
        <v>23</v>
      </c>
      <c r="BT36" s="193" t="s">
        <v>23</v>
      </c>
      <c r="BU36" s="193" t="s">
        <v>23</v>
      </c>
      <c r="BV36" s="193" t="s">
        <v>23</v>
      </c>
      <c r="BW36" s="39" t="s">
        <v>4699</v>
      </c>
      <c r="BX36" s="39" t="s">
        <v>4699</v>
      </c>
      <c r="BY36" s="39" t="s">
        <v>4699</v>
      </c>
      <c r="BZ36" s="254" t="s">
        <v>3654</v>
      </c>
      <c r="CA36" s="254" t="s">
        <v>3655</v>
      </c>
      <c r="CB36" s="39" t="s">
        <v>23</v>
      </c>
      <c r="CC36" s="193" t="s">
        <v>23</v>
      </c>
      <c r="CD36" s="193" t="s">
        <v>23</v>
      </c>
      <c r="CE36" s="193" t="s">
        <v>23</v>
      </c>
      <c r="CF36" s="193" t="s">
        <v>23</v>
      </c>
      <c r="CG36" s="39" t="s">
        <v>23</v>
      </c>
      <c r="CH36" s="193" t="s">
        <v>23</v>
      </c>
      <c r="CI36" s="193" t="s">
        <v>23</v>
      </c>
      <c r="CJ36" s="193" t="s">
        <v>23</v>
      </c>
      <c r="CK36" s="193" t="s">
        <v>23</v>
      </c>
      <c r="CL36" s="193" t="s">
        <v>23</v>
      </c>
      <c r="CM36" s="39" t="s">
        <v>23</v>
      </c>
      <c r="CN36" s="193" t="s">
        <v>23</v>
      </c>
      <c r="CO36" s="193" t="s">
        <v>23</v>
      </c>
      <c r="CP36" s="193" t="s">
        <v>23</v>
      </c>
      <c r="CQ36" s="193" t="s">
        <v>23</v>
      </c>
      <c r="CR36" s="193" t="s">
        <v>23</v>
      </c>
      <c r="CS36" s="193" t="s">
        <v>23</v>
      </c>
      <c r="CT36" s="39" t="s">
        <v>4701</v>
      </c>
      <c r="CU36" s="193" t="s">
        <v>4699</v>
      </c>
      <c r="CV36" s="193" t="s">
        <v>23</v>
      </c>
      <c r="CW36" s="193" t="s">
        <v>23</v>
      </c>
      <c r="CX36" s="193" t="s">
        <v>4701</v>
      </c>
      <c r="CY36" s="254" t="s">
        <v>3663</v>
      </c>
      <c r="CZ36" s="254" t="s">
        <v>3664</v>
      </c>
      <c r="DA36" s="39" t="s">
        <v>4699</v>
      </c>
      <c r="DB36" s="193" t="s">
        <v>4699</v>
      </c>
      <c r="DC36" s="193" t="s">
        <v>23</v>
      </c>
      <c r="DD36" s="193" t="s">
        <v>23</v>
      </c>
      <c r="DE36" s="193" t="s">
        <v>4699</v>
      </c>
      <c r="DF36" s="193" t="s">
        <v>23</v>
      </c>
      <c r="DG36" s="254" t="s">
        <v>701</v>
      </c>
      <c r="DH36" s="254" t="s">
        <v>102</v>
      </c>
      <c r="DI36" s="39" t="s">
        <v>23</v>
      </c>
      <c r="DJ36" s="193" t="s">
        <v>23</v>
      </c>
      <c r="DK36" s="193" t="s">
        <v>23</v>
      </c>
      <c r="DL36" s="193" t="s">
        <v>23</v>
      </c>
      <c r="DM36" s="193" t="s">
        <v>23</v>
      </c>
      <c r="DN36" s="193" t="s">
        <v>23</v>
      </c>
      <c r="DO36" s="193" t="s">
        <v>23</v>
      </c>
      <c r="DP36" s="193" t="s">
        <v>23</v>
      </c>
      <c r="DQ36" s="39" t="s">
        <v>23</v>
      </c>
      <c r="DR36" s="193" t="s">
        <v>23</v>
      </c>
      <c r="DS36" s="193" t="s">
        <v>23</v>
      </c>
      <c r="DT36" s="193" t="s">
        <v>23</v>
      </c>
      <c r="DU36" s="193" t="s">
        <v>23</v>
      </c>
      <c r="DV36" s="193" t="s">
        <v>23</v>
      </c>
      <c r="DW36" s="193" t="s">
        <v>23</v>
      </c>
      <c r="DX36" s="193" t="s">
        <v>23</v>
      </c>
      <c r="DY36" s="66" t="s">
        <v>23</v>
      </c>
      <c r="DZ36" s="66" t="s">
        <v>23</v>
      </c>
      <c r="EA36" s="413" t="s">
        <v>23</v>
      </c>
      <c r="EB36" s="413" t="s">
        <v>23</v>
      </c>
      <c r="EC36" s="413" t="s">
        <v>23</v>
      </c>
      <c r="ED36" s="413" t="s">
        <v>23</v>
      </c>
      <c r="EE36" s="413" t="s">
        <v>23</v>
      </c>
      <c r="EF36" s="39">
        <v>1</v>
      </c>
      <c r="EG36" s="66" t="s">
        <v>4699</v>
      </c>
      <c r="EH36" s="39" t="s">
        <v>4699</v>
      </c>
      <c r="EI36" s="36" t="s">
        <v>1277</v>
      </c>
      <c r="EJ36" s="49" t="s">
        <v>23</v>
      </c>
      <c r="EK36" s="49" t="s">
        <v>4791</v>
      </c>
      <c r="EL36" s="193" t="s">
        <v>4699</v>
      </c>
      <c r="EM36" s="193" t="s">
        <v>4699</v>
      </c>
      <c r="EN36" s="49" t="s">
        <v>3234</v>
      </c>
      <c r="EO36" s="49" t="s">
        <v>23</v>
      </c>
      <c r="EP36" s="39" t="s">
        <v>102</v>
      </c>
      <c r="EQ36" s="39" t="s">
        <v>102</v>
      </c>
      <c r="ER36" s="39" t="s">
        <v>102</v>
      </c>
      <c r="ES36" s="39" t="s">
        <v>102</v>
      </c>
      <c r="ET36" s="39" t="s">
        <v>102</v>
      </c>
      <c r="EU36" s="39" t="s">
        <v>102</v>
      </c>
      <c r="EV36" s="39" t="s">
        <v>102</v>
      </c>
      <c r="EW36" s="39" t="s">
        <v>102</v>
      </c>
      <c r="EX36" s="39" t="s">
        <v>102</v>
      </c>
      <c r="EY36" s="39" t="s">
        <v>102</v>
      </c>
      <c r="EZ36" s="39" t="s">
        <v>102</v>
      </c>
      <c r="FA36" s="39" t="s">
        <v>102</v>
      </c>
      <c r="FB36" s="39" t="s">
        <v>102</v>
      </c>
      <c r="FC36" s="39" t="s">
        <v>102</v>
      </c>
      <c r="FD36" s="39" t="s">
        <v>102</v>
      </c>
      <c r="FE36" s="39" t="s">
        <v>102</v>
      </c>
      <c r="FF36" s="39" t="s">
        <v>102</v>
      </c>
      <c r="FG36" s="39" t="s">
        <v>102</v>
      </c>
      <c r="FH36" s="39" t="s">
        <v>102</v>
      </c>
      <c r="FI36" s="39" t="s">
        <v>102</v>
      </c>
      <c r="FJ36" s="39" t="s">
        <v>102</v>
      </c>
      <c r="FK36" s="39" t="s">
        <v>102</v>
      </c>
      <c r="FL36" s="39" t="s">
        <v>102</v>
      </c>
    </row>
    <row r="37" spans="1:168" s="104" customFormat="1">
      <c r="A37" s="408" t="s">
        <v>2610</v>
      </c>
      <c r="B37" s="370" t="s">
        <v>2612</v>
      </c>
      <c r="C37" s="347" t="s">
        <v>2611</v>
      </c>
      <c r="D37" s="312" t="s">
        <v>3856</v>
      </c>
      <c r="E37" s="302">
        <v>19.91621</v>
      </c>
      <c r="F37" s="336">
        <v>41.859990053874462</v>
      </c>
      <c r="G37" s="355" t="s">
        <v>2528</v>
      </c>
      <c r="H37" s="355" t="s">
        <v>94</v>
      </c>
      <c r="I37" s="315">
        <v>2016</v>
      </c>
      <c r="J37" s="105" t="s">
        <v>2499</v>
      </c>
      <c r="K37" s="39">
        <f>L37</f>
        <v>100</v>
      </c>
      <c r="L37" s="39">
        <v>100</v>
      </c>
      <c r="M37" s="254" t="s">
        <v>2921</v>
      </c>
      <c r="N37" s="254" t="s">
        <v>2922</v>
      </c>
      <c r="O37" s="39">
        <f>SUM(P37:T37)</f>
        <v>100</v>
      </c>
      <c r="P37" s="193">
        <v>20</v>
      </c>
      <c r="Q37" s="193">
        <v>20</v>
      </c>
      <c r="R37" s="193">
        <v>20</v>
      </c>
      <c r="S37" s="193">
        <v>20</v>
      </c>
      <c r="T37" s="193">
        <v>20</v>
      </c>
      <c r="U37" s="254" t="s">
        <v>4000</v>
      </c>
      <c r="V37" s="254" t="s">
        <v>4864</v>
      </c>
      <c r="W37" s="39">
        <f>SUM(X37:Y37)</f>
        <v>100</v>
      </c>
      <c r="X37" s="193">
        <v>50</v>
      </c>
      <c r="Y37" s="193">
        <v>50</v>
      </c>
      <c r="Z37" s="254" t="s">
        <v>4720</v>
      </c>
      <c r="AA37" s="254" t="s">
        <v>4004</v>
      </c>
      <c r="AB37" s="39">
        <f>SUM(AC37:AE37)</f>
        <v>100</v>
      </c>
      <c r="AC37" s="193">
        <v>30</v>
      </c>
      <c r="AD37" s="193">
        <v>30</v>
      </c>
      <c r="AE37" s="193">
        <v>40</v>
      </c>
      <c r="AF37" s="254" t="s">
        <v>4726</v>
      </c>
      <c r="AG37" s="254" t="s">
        <v>4009</v>
      </c>
      <c r="AH37" s="39">
        <f>SUM(AI37:AJ37)</f>
        <v>50</v>
      </c>
      <c r="AI37" s="193">
        <v>0</v>
      </c>
      <c r="AJ37" s="193">
        <v>50</v>
      </c>
      <c r="AK37" s="254" t="s">
        <v>4865</v>
      </c>
      <c r="AL37" s="254" t="s">
        <v>4010</v>
      </c>
      <c r="AM37" s="66">
        <f>SUM(AN37:AQ37)</f>
        <v>87.5</v>
      </c>
      <c r="AN37" s="193">
        <v>25</v>
      </c>
      <c r="AO37" s="193">
        <v>25</v>
      </c>
      <c r="AP37" s="193">
        <v>12.5</v>
      </c>
      <c r="AQ37" s="193">
        <v>25</v>
      </c>
      <c r="AR37" s="254" t="s">
        <v>4866</v>
      </c>
      <c r="AS37" s="254" t="s">
        <v>4012</v>
      </c>
      <c r="AT37" s="39">
        <f>SUM(AU37:AV37)</f>
        <v>100</v>
      </c>
      <c r="AU37" s="193">
        <v>50</v>
      </c>
      <c r="AV37" s="193">
        <v>50</v>
      </c>
      <c r="AW37" s="254" t="s">
        <v>4867</v>
      </c>
      <c r="AX37" s="254" t="s">
        <v>2940</v>
      </c>
      <c r="AY37" s="66">
        <f>SUM(AZ37:BC37)</f>
        <v>50</v>
      </c>
      <c r="AZ37" s="193">
        <v>12.5</v>
      </c>
      <c r="BA37" s="193">
        <v>12.5</v>
      </c>
      <c r="BB37" s="193">
        <v>12.5</v>
      </c>
      <c r="BC37" s="193">
        <v>12.5</v>
      </c>
      <c r="BD37" s="411" t="s">
        <v>4752</v>
      </c>
      <c r="BE37" s="254" t="s">
        <v>4015</v>
      </c>
      <c r="BF37" s="39">
        <f>SUM(BG37:BH37)</f>
        <v>100</v>
      </c>
      <c r="BG37" s="193">
        <v>50</v>
      </c>
      <c r="BH37" s="193">
        <v>50</v>
      </c>
      <c r="BI37" s="254" t="s">
        <v>4758</v>
      </c>
      <c r="BJ37" s="254" t="s">
        <v>4019</v>
      </c>
      <c r="BK37" s="39">
        <f>SUM(BL37:BN37)</f>
        <v>100</v>
      </c>
      <c r="BL37" s="193">
        <v>30</v>
      </c>
      <c r="BM37" s="193">
        <v>30</v>
      </c>
      <c r="BN37" s="193">
        <v>40</v>
      </c>
      <c r="BO37" s="254" t="s">
        <v>4760</v>
      </c>
      <c r="BP37" s="254" t="s">
        <v>4024</v>
      </c>
      <c r="BQ37" s="39">
        <f>SUM(BR37:BT37)</f>
        <v>100</v>
      </c>
      <c r="BR37" s="193">
        <v>30</v>
      </c>
      <c r="BS37" s="193">
        <v>30</v>
      </c>
      <c r="BT37" s="193">
        <v>40</v>
      </c>
      <c r="BU37" s="254" t="s">
        <v>2953</v>
      </c>
      <c r="BV37" s="254" t="s">
        <v>2954</v>
      </c>
      <c r="BW37" s="39">
        <f>SUM(BX37:BY37)</f>
        <v>100</v>
      </c>
      <c r="BX37" s="193">
        <v>50</v>
      </c>
      <c r="BY37" s="193">
        <v>50</v>
      </c>
      <c r="BZ37" s="254" t="s">
        <v>4868</v>
      </c>
      <c r="CA37" s="254" t="s">
        <v>2956</v>
      </c>
      <c r="CB37" s="39">
        <f>SUM(CC37:CD37)</f>
        <v>100</v>
      </c>
      <c r="CC37" s="193">
        <v>50</v>
      </c>
      <c r="CD37" s="193">
        <v>50</v>
      </c>
      <c r="CE37" s="410" t="s">
        <v>4869</v>
      </c>
      <c r="CF37" s="254" t="s">
        <v>2958</v>
      </c>
      <c r="CG37" s="39">
        <f>SUM(CH37:CJ37)</f>
        <v>100</v>
      </c>
      <c r="CH37" s="193">
        <v>30</v>
      </c>
      <c r="CI37" s="193">
        <v>30</v>
      </c>
      <c r="CJ37" s="193">
        <v>40</v>
      </c>
      <c r="CK37" s="254" t="s">
        <v>4764</v>
      </c>
      <c r="CL37" s="254" t="s">
        <v>4036</v>
      </c>
      <c r="CM37" s="66">
        <f>SUM(CN37:CQ37)</f>
        <v>75</v>
      </c>
      <c r="CN37" s="193">
        <v>25</v>
      </c>
      <c r="CO37" s="193">
        <v>25</v>
      </c>
      <c r="CP37" s="193">
        <v>0</v>
      </c>
      <c r="CQ37" s="193">
        <v>25</v>
      </c>
      <c r="CR37" s="254" t="s">
        <v>4041</v>
      </c>
      <c r="CS37" s="254" t="s">
        <v>4042</v>
      </c>
      <c r="CT37" s="39">
        <f>SUM(CU37:CX37)</f>
        <v>50</v>
      </c>
      <c r="CU37" s="193">
        <v>25</v>
      </c>
      <c r="CV37" s="193">
        <v>0</v>
      </c>
      <c r="CW37" s="193">
        <v>0</v>
      </c>
      <c r="CX37" s="193">
        <v>25</v>
      </c>
      <c r="CY37" s="254" t="s">
        <v>4870</v>
      </c>
      <c r="CZ37" s="254" t="s">
        <v>4046</v>
      </c>
      <c r="DA37" s="39">
        <f>SUM(DB37:DF37)</f>
        <v>80</v>
      </c>
      <c r="DB37" s="193">
        <v>20</v>
      </c>
      <c r="DC37" s="193">
        <v>20</v>
      </c>
      <c r="DD37" s="193">
        <v>0</v>
      </c>
      <c r="DE37" s="193">
        <v>20</v>
      </c>
      <c r="DF37" s="193">
        <v>20</v>
      </c>
      <c r="DG37" s="254" t="s">
        <v>2959</v>
      </c>
      <c r="DH37" s="254" t="s">
        <v>2960</v>
      </c>
      <c r="DI37" s="39">
        <f>SUM(DJ37:DN37)</f>
        <v>100</v>
      </c>
      <c r="DJ37" s="193">
        <v>20</v>
      </c>
      <c r="DK37" s="193">
        <v>20</v>
      </c>
      <c r="DL37" s="193">
        <v>20</v>
      </c>
      <c r="DM37" s="193">
        <v>20</v>
      </c>
      <c r="DN37" s="193">
        <v>20</v>
      </c>
      <c r="DO37" s="254" t="s">
        <v>4871</v>
      </c>
      <c r="DP37" s="254" t="s">
        <v>4872</v>
      </c>
      <c r="DQ37" s="39">
        <f>SUM(DR37:DV37)</f>
        <v>100</v>
      </c>
      <c r="DR37" s="193">
        <v>20</v>
      </c>
      <c r="DS37" s="193">
        <v>20</v>
      </c>
      <c r="DT37" s="193">
        <v>20</v>
      </c>
      <c r="DU37" s="193">
        <v>20</v>
      </c>
      <c r="DV37" s="193">
        <v>20</v>
      </c>
      <c r="DW37" s="254" t="s">
        <v>4873</v>
      </c>
      <c r="DX37" s="254" t="s">
        <v>4055</v>
      </c>
      <c r="DY37" s="66">
        <f>SUM(DZ37:EC37)</f>
        <v>100</v>
      </c>
      <c r="DZ37" s="39">
        <v>25</v>
      </c>
      <c r="EA37" s="193">
        <v>25</v>
      </c>
      <c r="EB37" s="193">
        <v>25</v>
      </c>
      <c r="EC37" s="193">
        <v>25</v>
      </c>
      <c r="ED37" s="254" t="s">
        <v>3804</v>
      </c>
      <c r="EE37" s="254" t="s">
        <v>2969</v>
      </c>
      <c r="EF37" s="39">
        <v>2</v>
      </c>
      <c r="EG37" s="66">
        <f>((EH37+EL37+EM37)+(EH37+EQ37+ER37+ES37))/2</f>
        <v>68.75</v>
      </c>
      <c r="EH37" s="39">
        <v>25</v>
      </c>
      <c r="EI37" s="36" t="s">
        <v>2973</v>
      </c>
      <c r="EJ37" s="49" t="s">
        <v>2974</v>
      </c>
      <c r="EK37" s="49" t="s">
        <v>4791</v>
      </c>
      <c r="EL37" s="193">
        <v>37.5</v>
      </c>
      <c r="EM37" s="39">
        <v>0</v>
      </c>
      <c r="EN37" s="49" t="s">
        <v>5065</v>
      </c>
      <c r="EO37" s="410" t="s">
        <v>4063</v>
      </c>
      <c r="EP37" s="49" t="s">
        <v>5076</v>
      </c>
      <c r="EQ37" s="39">
        <v>25</v>
      </c>
      <c r="ER37" s="39">
        <v>12.5</v>
      </c>
      <c r="ES37" s="193">
        <v>12.5</v>
      </c>
      <c r="ET37" s="415" t="s">
        <v>4784</v>
      </c>
      <c r="EU37" s="410" t="s">
        <v>4067</v>
      </c>
      <c r="EV37" s="39" t="s">
        <v>102</v>
      </c>
      <c r="EW37" s="39" t="s">
        <v>102</v>
      </c>
      <c r="EX37" s="39" t="s">
        <v>102</v>
      </c>
      <c r="EY37" s="39" t="s">
        <v>102</v>
      </c>
      <c r="EZ37" s="39" t="s">
        <v>102</v>
      </c>
      <c r="FA37" s="39" t="s">
        <v>102</v>
      </c>
      <c r="FB37" s="39" t="s">
        <v>102</v>
      </c>
      <c r="FC37" s="39" t="s">
        <v>102</v>
      </c>
      <c r="FD37" s="39" t="s">
        <v>102</v>
      </c>
      <c r="FE37" s="39" t="s">
        <v>102</v>
      </c>
      <c r="FF37" s="39" t="s">
        <v>102</v>
      </c>
      <c r="FG37" s="39" t="s">
        <v>102</v>
      </c>
      <c r="FH37" s="39" t="s">
        <v>102</v>
      </c>
      <c r="FI37" s="39" t="s">
        <v>102</v>
      </c>
      <c r="FJ37" s="39" t="s">
        <v>102</v>
      </c>
      <c r="FK37" s="39" t="s">
        <v>102</v>
      </c>
      <c r="FL37" s="39" t="s">
        <v>102</v>
      </c>
    </row>
    <row r="38" spans="1:168" s="104" customFormat="1">
      <c r="A38" s="408" t="s">
        <v>2613</v>
      </c>
      <c r="B38" s="347" t="s">
        <v>2615</v>
      </c>
      <c r="C38" s="347" t="s">
        <v>2614</v>
      </c>
      <c r="D38" s="312" t="s">
        <v>2707</v>
      </c>
      <c r="E38" s="302">
        <v>172.79814000000002</v>
      </c>
      <c r="F38" s="302">
        <v>238.18747185737098</v>
      </c>
      <c r="G38" s="355" t="s">
        <v>2574</v>
      </c>
      <c r="H38" s="355" t="s">
        <v>93</v>
      </c>
      <c r="I38" s="311">
        <v>2018</v>
      </c>
      <c r="J38" s="105" t="s">
        <v>2499</v>
      </c>
      <c r="K38" s="39">
        <f>L38</f>
        <v>100</v>
      </c>
      <c r="L38" s="39">
        <v>100</v>
      </c>
      <c r="M38" s="36" t="s">
        <v>2996</v>
      </c>
      <c r="N38" s="36" t="s">
        <v>2997</v>
      </c>
      <c r="O38" s="39">
        <f>SUM(P38:T38)</f>
        <v>70</v>
      </c>
      <c r="P38" s="193">
        <v>20</v>
      </c>
      <c r="Q38" s="193">
        <v>20</v>
      </c>
      <c r="R38" s="193">
        <v>0</v>
      </c>
      <c r="S38" s="193">
        <v>10</v>
      </c>
      <c r="T38" s="193">
        <v>20</v>
      </c>
      <c r="U38" s="254" t="s">
        <v>3750</v>
      </c>
      <c r="V38" s="254" t="s">
        <v>3004</v>
      </c>
      <c r="W38" s="39">
        <f>SUM(X38:Y38)</f>
        <v>50</v>
      </c>
      <c r="X38" s="193">
        <v>25</v>
      </c>
      <c r="Y38" s="193">
        <v>25</v>
      </c>
      <c r="Z38" s="254" t="s">
        <v>3007</v>
      </c>
      <c r="AA38" s="254" t="s">
        <v>3008</v>
      </c>
      <c r="AB38" s="39">
        <f>SUM(AC38:AE38)</f>
        <v>15</v>
      </c>
      <c r="AC38" s="193">
        <v>0</v>
      </c>
      <c r="AD38" s="193">
        <v>15</v>
      </c>
      <c r="AE38" s="193">
        <v>0</v>
      </c>
      <c r="AF38" s="254" t="s">
        <v>3782</v>
      </c>
      <c r="AG38" s="254" t="s">
        <v>3012</v>
      </c>
      <c r="AH38" s="39">
        <f>SUM(AI38:AJ38)</f>
        <v>0</v>
      </c>
      <c r="AI38" s="193">
        <v>0</v>
      </c>
      <c r="AJ38" s="193">
        <v>0</v>
      </c>
      <c r="AK38" s="254" t="s">
        <v>3684</v>
      </c>
      <c r="AL38" s="254" t="s">
        <v>3014</v>
      </c>
      <c r="AM38" s="66">
        <f>SUM(AN38:AQ38)</f>
        <v>0</v>
      </c>
      <c r="AN38" s="193">
        <v>0</v>
      </c>
      <c r="AO38" s="193">
        <v>0</v>
      </c>
      <c r="AP38" s="193">
        <v>0</v>
      </c>
      <c r="AQ38" s="193">
        <v>0</v>
      </c>
      <c r="AR38" s="407" t="s">
        <v>4447</v>
      </c>
      <c r="AS38" s="254" t="s">
        <v>4446</v>
      </c>
      <c r="AT38" s="39">
        <f>SUM(AU38:AV38)</f>
        <v>50</v>
      </c>
      <c r="AU38" s="193">
        <v>50</v>
      </c>
      <c r="AV38" s="193">
        <v>0</v>
      </c>
      <c r="AW38" s="254" t="s">
        <v>3021</v>
      </c>
      <c r="AX38" s="254" t="s">
        <v>3022</v>
      </c>
      <c r="AY38" s="66">
        <f>SUM(AZ38:BC38)</f>
        <v>12.5</v>
      </c>
      <c r="AZ38" s="193">
        <v>12.5</v>
      </c>
      <c r="BA38" s="193">
        <v>0</v>
      </c>
      <c r="BB38" s="193">
        <v>0</v>
      </c>
      <c r="BC38" s="193">
        <v>0</v>
      </c>
      <c r="BD38" s="254" t="s">
        <v>4874</v>
      </c>
      <c r="BE38" s="254" t="s">
        <v>3701</v>
      </c>
      <c r="BF38" s="39">
        <f>SUM(BG38:BH38)</f>
        <v>25</v>
      </c>
      <c r="BG38" s="193">
        <v>0</v>
      </c>
      <c r="BH38" s="193">
        <v>25</v>
      </c>
      <c r="BI38" s="254" t="s">
        <v>4493</v>
      </c>
      <c r="BJ38" s="254" t="s">
        <v>3026</v>
      </c>
      <c r="BK38" s="39">
        <f>SUM(BL38:BN38)</f>
        <v>0</v>
      </c>
      <c r="BL38" s="193">
        <v>0</v>
      </c>
      <c r="BM38" s="193">
        <v>0</v>
      </c>
      <c r="BN38" s="193">
        <v>0</v>
      </c>
      <c r="BO38" s="254" t="s">
        <v>688</v>
      </c>
      <c r="BP38" s="254" t="s">
        <v>23</v>
      </c>
      <c r="BQ38" s="39">
        <f>SUM(BR38:BT38)</f>
        <v>0</v>
      </c>
      <c r="BR38" s="193">
        <v>0</v>
      </c>
      <c r="BS38" s="193">
        <v>0</v>
      </c>
      <c r="BT38" s="193">
        <v>0</v>
      </c>
      <c r="BU38" s="254" t="s">
        <v>3031</v>
      </c>
      <c r="BV38" s="254" t="s">
        <v>3032</v>
      </c>
      <c r="BW38" s="39">
        <f>SUM(BX38:BY38)</f>
        <v>0</v>
      </c>
      <c r="BX38" s="193">
        <v>0</v>
      </c>
      <c r="BY38" s="193">
        <v>0</v>
      </c>
      <c r="BZ38" s="411" t="s">
        <v>3038</v>
      </c>
      <c r="CA38" s="254" t="s">
        <v>3039</v>
      </c>
      <c r="CB38" s="39">
        <f>SUM(CC38:CD38)</f>
        <v>0</v>
      </c>
      <c r="CC38" s="193">
        <v>0</v>
      </c>
      <c r="CD38" s="193">
        <v>0</v>
      </c>
      <c r="CE38" s="410" t="s">
        <v>972</v>
      </c>
      <c r="CF38" s="254" t="s">
        <v>23</v>
      </c>
      <c r="CG38" s="39">
        <f>SUM(CH38:CJ38)</f>
        <v>15</v>
      </c>
      <c r="CH38" s="193">
        <v>0</v>
      </c>
      <c r="CI38" s="193">
        <v>15</v>
      </c>
      <c r="CJ38" s="193">
        <v>0</v>
      </c>
      <c r="CK38" s="254" t="s">
        <v>3045</v>
      </c>
      <c r="CL38" s="254" t="s">
        <v>3046</v>
      </c>
      <c r="CM38" s="66">
        <f>SUM(CN38:CQ38)</f>
        <v>12.5</v>
      </c>
      <c r="CN38" s="193">
        <v>0</v>
      </c>
      <c r="CO38" s="193">
        <v>12.5</v>
      </c>
      <c r="CP38" s="193">
        <v>0</v>
      </c>
      <c r="CQ38" s="193">
        <v>0</v>
      </c>
      <c r="CR38" s="254" t="s">
        <v>3049</v>
      </c>
      <c r="CS38" s="254" t="s">
        <v>3050</v>
      </c>
      <c r="CT38" s="39">
        <f>SUM(CU38:CX38)</f>
        <v>0</v>
      </c>
      <c r="CU38" s="193">
        <v>0</v>
      </c>
      <c r="CV38" s="193">
        <v>0</v>
      </c>
      <c r="CW38" s="193">
        <v>0</v>
      </c>
      <c r="CX38" s="193">
        <v>0</v>
      </c>
      <c r="CY38" s="254" t="s">
        <v>678</v>
      </c>
      <c r="CZ38" s="254" t="s">
        <v>23</v>
      </c>
      <c r="DA38" s="39">
        <f>SUM(DB38:DF38)</f>
        <v>0</v>
      </c>
      <c r="DB38" s="193">
        <v>0</v>
      </c>
      <c r="DC38" s="193">
        <v>0</v>
      </c>
      <c r="DD38" s="193">
        <v>0</v>
      </c>
      <c r="DE38" s="193">
        <v>0</v>
      </c>
      <c r="DF38" s="193">
        <v>0</v>
      </c>
      <c r="DG38" s="254" t="s">
        <v>708</v>
      </c>
      <c r="DH38" s="254" t="s">
        <v>23</v>
      </c>
      <c r="DI38" s="39">
        <f>SUM(DJ38:DN38)</f>
        <v>20</v>
      </c>
      <c r="DJ38" s="193">
        <v>0</v>
      </c>
      <c r="DK38" s="193">
        <v>10</v>
      </c>
      <c r="DL38" s="193">
        <v>0</v>
      </c>
      <c r="DM38" s="193">
        <v>10</v>
      </c>
      <c r="DN38" s="193">
        <v>0</v>
      </c>
      <c r="DO38" s="254" t="s">
        <v>3787</v>
      </c>
      <c r="DP38" s="254" t="s">
        <v>3788</v>
      </c>
      <c r="DQ38" s="39">
        <f>SUM(DR38:DV38)</f>
        <v>0</v>
      </c>
      <c r="DR38" s="193">
        <v>0</v>
      </c>
      <c r="DS38" s="193">
        <v>0</v>
      </c>
      <c r="DT38" s="193">
        <v>0</v>
      </c>
      <c r="DU38" s="193">
        <v>0</v>
      </c>
      <c r="DV38" s="193">
        <v>0</v>
      </c>
      <c r="DW38" s="407" t="s">
        <v>4875</v>
      </c>
      <c r="DX38" s="254" t="s">
        <v>3065</v>
      </c>
      <c r="DY38" s="66">
        <f>SUM(DZ38:EC38)</f>
        <v>62.5</v>
      </c>
      <c r="DZ38" s="39">
        <v>12.5</v>
      </c>
      <c r="EA38" s="193">
        <v>25</v>
      </c>
      <c r="EB38" s="193">
        <v>25</v>
      </c>
      <c r="EC38" s="193">
        <v>0</v>
      </c>
      <c r="ED38" s="254" t="s">
        <v>3805</v>
      </c>
      <c r="EE38" s="254" t="s">
        <v>3068</v>
      </c>
      <c r="EF38" s="39">
        <v>1</v>
      </c>
      <c r="EG38" s="66">
        <f>EH38+EL38+EM38</f>
        <v>0</v>
      </c>
      <c r="EH38" s="39">
        <v>0</v>
      </c>
      <c r="EI38" s="36" t="s">
        <v>1277</v>
      </c>
      <c r="EJ38" s="49" t="s">
        <v>23</v>
      </c>
      <c r="EK38" s="49" t="s">
        <v>4791</v>
      </c>
      <c r="EL38" s="193">
        <v>0</v>
      </c>
      <c r="EM38" s="39">
        <v>0</v>
      </c>
      <c r="EN38" s="49" t="s">
        <v>4607</v>
      </c>
      <c r="EO38" s="410" t="s">
        <v>23</v>
      </c>
      <c r="EP38" s="39" t="s">
        <v>102</v>
      </c>
      <c r="EQ38" s="39" t="s">
        <v>102</v>
      </c>
      <c r="ER38" s="39" t="s">
        <v>102</v>
      </c>
      <c r="ES38" s="39" t="s">
        <v>102</v>
      </c>
      <c r="ET38" s="39" t="s">
        <v>102</v>
      </c>
      <c r="EU38" s="39" t="s">
        <v>102</v>
      </c>
      <c r="EV38" s="39" t="s">
        <v>102</v>
      </c>
      <c r="EW38" s="39" t="s">
        <v>102</v>
      </c>
      <c r="EX38" s="39" t="s">
        <v>102</v>
      </c>
      <c r="EY38" s="39" t="s">
        <v>102</v>
      </c>
      <c r="EZ38" s="39" t="s">
        <v>102</v>
      </c>
      <c r="FA38" s="39" t="s">
        <v>102</v>
      </c>
      <c r="FB38" s="39" t="s">
        <v>102</v>
      </c>
      <c r="FC38" s="39" t="s">
        <v>102</v>
      </c>
      <c r="FD38" s="39" t="s">
        <v>102</v>
      </c>
      <c r="FE38" s="39" t="s">
        <v>102</v>
      </c>
      <c r="FF38" s="39" t="s">
        <v>102</v>
      </c>
      <c r="FG38" s="39" t="s">
        <v>102</v>
      </c>
      <c r="FH38" s="39" t="s">
        <v>102</v>
      </c>
      <c r="FI38" s="39" t="s">
        <v>102</v>
      </c>
      <c r="FJ38" s="39" t="s">
        <v>102</v>
      </c>
      <c r="FK38" s="39" t="s">
        <v>102</v>
      </c>
      <c r="FL38" s="39" t="s">
        <v>102</v>
      </c>
    </row>
    <row r="39" spans="1:168" s="68" customFormat="1">
      <c r="A39" s="408" t="s">
        <v>2616</v>
      </c>
      <c r="B39" s="370" t="s">
        <v>2618</v>
      </c>
      <c r="C39" s="370" t="s">
        <v>2617</v>
      </c>
      <c r="D39" s="312" t="s">
        <v>3855</v>
      </c>
      <c r="E39" s="336">
        <v>7.6221099999999993</v>
      </c>
      <c r="F39" s="336">
        <v>2.0010161757000002</v>
      </c>
      <c r="G39" s="355" t="s">
        <v>63</v>
      </c>
      <c r="H39" s="355" t="s">
        <v>94</v>
      </c>
      <c r="I39" s="311">
        <v>2020</v>
      </c>
      <c r="J39" s="105" t="s">
        <v>2509</v>
      </c>
      <c r="K39" s="39" t="s">
        <v>23</v>
      </c>
      <c r="L39" s="39" t="s">
        <v>23</v>
      </c>
      <c r="M39" s="39" t="s">
        <v>23</v>
      </c>
      <c r="N39" s="39" t="s">
        <v>23</v>
      </c>
      <c r="O39" s="39" t="s">
        <v>4700</v>
      </c>
      <c r="P39" s="39" t="s">
        <v>4700</v>
      </c>
      <c r="Q39" s="193" t="s">
        <v>23</v>
      </c>
      <c r="R39" s="193" t="s">
        <v>23</v>
      </c>
      <c r="S39" s="193" t="s">
        <v>23</v>
      </c>
      <c r="T39" s="193" t="s">
        <v>23</v>
      </c>
      <c r="U39" s="254" t="s">
        <v>3751</v>
      </c>
      <c r="V39" s="254" t="s">
        <v>3259</v>
      </c>
      <c r="W39" s="39" t="s">
        <v>4701</v>
      </c>
      <c r="X39" s="193" t="s">
        <v>4701</v>
      </c>
      <c r="Y39" s="193" t="s">
        <v>4699</v>
      </c>
      <c r="Z39" s="254" t="s">
        <v>4956</v>
      </c>
      <c r="AA39" s="254" t="s">
        <v>3262</v>
      </c>
      <c r="AB39" s="39" t="s">
        <v>23</v>
      </c>
      <c r="AC39" s="39" t="s">
        <v>23</v>
      </c>
      <c r="AD39" s="39" t="s">
        <v>23</v>
      </c>
      <c r="AE39" s="39" t="s">
        <v>23</v>
      </c>
      <c r="AF39" s="39" t="s">
        <v>23</v>
      </c>
      <c r="AG39" s="39" t="s">
        <v>23</v>
      </c>
      <c r="AH39" s="39" t="s">
        <v>4699</v>
      </c>
      <c r="AI39" s="193" t="s">
        <v>4699</v>
      </c>
      <c r="AJ39" s="193" t="s">
        <v>4699</v>
      </c>
      <c r="AK39" s="254" t="s">
        <v>4424</v>
      </c>
      <c r="AL39" s="254" t="s">
        <v>3266</v>
      </c>
      <c r="AM39" s="66" t="s">
        <v>4701</v>
      </c>
      <c r="AN39" s="193" t="s">
        <v>4701</v>
      </c>
      <c r="AO39" s="193" t="s">
        <v>23</v>
      </c>
      <c r="AP39" s="193" t="s">
        <v>23</v>
      </c>
      <c r="AQ39" s="193" t="s">
        <v>4699</v>
      </c>
      <c r="AR39" s="411" t="s">
        <v>4441</v>
      </c>
      <c r="AS39" s="254" t="s">
        <v>4440</v>
      </c>
      <c r="AT39" s="39" t="s">
        <v>4699</v>
      </c>
      <c r="AU39" s="193" t="s">
        <v>4699</v>
      </c>
      <c r="AV39" s="193" t="s">
        <v>4699</v>
      </c>
      <c r="AW39" s="254" t="s">
        <v>4584</v>
      </c>
      <c r="AX39" s="254" t="s">
        <v>3274</v>
      </c>
      <c r="AY39" s="66" t="s">
        <v>4699</v>
      </c>
      <c r="AZ39" s="193" t="s">
        <v>23</v>
      </c>
      <c r="BA39" s="193" t="s">
        <v>4699</v>
      </c>
      <c r="BB39" s="193" t="s">
        <v>4699</v>
      </c>
      <c r="BC39" s="193" t="s">
        <v>23</v>
      </c>
      <c r="BD39" s="254" t="s">
        <v>3278</v>
      </c>
      <c r="BE39" s="254" t="s">
        <v>3279</v>
      </c>
      <c r="BF39" s="39" t="s">
        <v>23</v>
      </c>
      <c r="BG39" s="39" t="s">
        <v>23</v>
      </c>
      <c r="BH39" s="39" t="s">
        <v>23</v>
      </c>
      <c r="BI39" s="39" t="s">
        <v>23</v>
      </c>
      <c r="BJ39" s="39" t="s">
        <v>23</v>
      </c>
      <c r="BK39" s="39" t="s">
        <v>4701</v>
      </c>
      <c r="BL39" s="193" t="s">
        <v>4701</v>
      </c>
      <c r="BM39" s="193" t="s">
        <v>23</v>
      </c>
      <c r="BN39" s="193" t="s">
        <v>23</v>
      </c>
      <c r="BO39" s="254" t="s">
        <v>3283</v>
      </c>
      <c r="BP39" s="254" t="s">
        <v>3284</v>
      </c>
      <c r="BQ39" s="39" t="s">
        <v>23</v>
      </c>
      <c r="BR39" s="39" t="s">
        <v>23</v>
      </c>
      <c r="BS39" s="39" t="s">
        <v>23</v>
      </c>
      <c r="BT39" s="39" t="s">
        <v>23</v>
      </c>
      <c r="BU39" s="39" t="s">
        <v>23</v>
      </c>
      <c r="BV39" s="39" t="s">
        <v>23</v>
      </c>
      <c r="BW39" s="39" t="s">
        <v>4699</v>
      </c>
      <c r="BX39" s="39" t="s">
        <v>4699</v>
      </c>
      <c r="BY39" s="39" t="s">
        <v>4699</v>
      </c>
      <c r="BZ39" s="254" t="s">
        <v>3289</v>
      </c>
      <c r="CA39" s="254" t="s">
        <v>3290</v>
      </c>
      <c r="CB39" s="39" t="s">
        <v>23</v>
      </c>
      <c r="CC39" s="39" t="s">
        <v>23</v>
      </c>
      <c r="CD39" s="39" t="s">
        <v>23</v>
      </c>
      <c r="CE39" s="39" t="s">
        <v>23</v>
      </c>
      <c r="CF39" s="39" t="s">
        <v>23</v>
      </c>
      <c r="CG39" s="39" t="s">
        <v>23</v>
      </c>
      <c r="CH39" s="39" t="s">
        <v>23</v>
      </c>
      <c r="CI39" s="39" t="s">
        <v>23</v>
      </c>
      <c r="CJ39" s="39" t="s">
        <v>23</v>
      </c>
      <c r="CK39" s="39" t="s">
        <v>23</v>
      </c>
      <c r="CL39" s="39" t="s">
        <v>23</v>
      </c>
      <c r="CM39" s="39" t="s">
        <v>23</v>
      </c>
      <c r="CN39" s="39" t="s">
        <v>23</v>
      </c>
      <c r="CO39" s="39" t="s">
        <v>23</v>
      </c>
      <c r="CP39" s="39" t="s">
        <v>23</v>
      </c>
      <c r="CQ39" s="39" t="s">
        <v>23</v>
      </c>
      <c r="CR39" s="39" t="s">
        <v>23</v>
      </c>
      <c r="CS39" s="39" t="s">
        <v>23</v>
      </c>
      <c r="CT39" s="39" t="s">
        <v>4699</v>
      </c>
      <c r="CU39" s="39" t="s">
        <v>4699</v>
      </c>
      <c r="CV39" s="193" t="s">
        <v>23</v>
      </c>
      <c r="CW39" s="193" t="s">
        <v>23</v>
      </c>
      <c r="CX39" s="193" t="s">
        <v>4699</v>
      </c>
      <c r="CY39" s="254" t="s">
        <v>2862</v>
      </c>
      <c r="CZ39" s="254" t="s">
        <v>3293</v>
      </c>
      <c r="DA39" s="39" t="s">
        <v>4699</v>
      </c>
      <c r="DB39" s="193" t="s">
        <v>4699</v>
      </c>
      <c r="DC39" s="193" t="s">
        <v>23</v>
      </c>
      <c r="DD39" s="193" t="s">
        <v>23</v>
      </c>
      <c r="DE39" s="193" t="s">
        <v>4699</v>
      </c>
      <c r="DF39" s="193" t="s">
        <v>23</v>
      </c>
      <c r="DG39" s="254" t="s">
        <v>3300</v>
      </c>
      <c r="DH39" s="254" t="s">
        <v>3301</v>
      </c>
      <c r="DI39" s="39" t="s">
        <v>23</v>
      </c>
      <c r="DJ39" s="39" t="s">
        <v>23</v>
      </c>
      <c r="DK39" s="39" t="s">
        <v>23</v>
      </c>
      <c r="DL39" s="39" t="s">
        <v>23</v>
      </c>
      <c r="DM39" s="39" t="s">
        <v>23</v>
      </c>
      <c r="DN39" s="39" t="s">
        <v>23</v>
      </c>
      <c r="DO39" s="39" t="s">
        <v>23</v>
      </c>
      <c r="DP39" s="39" t="s">
        <v>23</v>
      </c>
      <c r="DQ39" s="39" t="s">
        <v>23</v>
      </c>
      <c r="DR39" s="39" t="s">
        <v>23</v>
      </c>
      <c r="DS39" s="39" t="s">
        <v>23</v>
      </c>
      <c r="DT39" s="39" t="s">
        <v>23</v>
      </c>
      <c r="DU39" s="39" t="s">
        <v>23</v>
      </c>
      <c r="DV39" s="39" t="s">
        <v>23</v>
      </c>
      <c r="DW39" s="39" t="s">
        <v>23</v>
      </c>
      <c r="DX39" s="39" t="s">
        <v>23</v>
      </c>
      <c r="DY39" s="66" t="s">
        <v>23</v>
      </c>
      <c r="DZ39" s="66" t="s">
        <v>23</v>
      </c>
      <c r="EA39" s="66" t="s">
        <v>23</v>
      </c>
      <c r="EB39" s="66" t="s">
        <v>23</v>
      </c>
      <c r="EC39" s="66" t="s">
        <v>23</v>
      </c>
      <c r="ED39" s="66" t="s">
        <v>23</v>
      </c>
      <c r="EE39" s="66" t="s">
        <v>23</v>
      </c>
      <c r="EF39" s="39">
        <v>1</v>
      </c>
      <c r="EG39" s="66" t="s">
        <v>4699</v>
      </c>
      <c r="EH39" s="39" t="s">
        <v>4699</v>
      </c>
      <c r="EI39" s="36" t="s">
        <v>3306</v>
      </c>
      <c r="EJ39" s="49" t="s">
        <v>3284</v>
      </c>
      <c r="EK39" s="49" t="s">
        <v>4791</v>
      </c>
      <c r="EL39" s="193" t="s">
        <v>4699</v>
      </c>
      <c r="EM39" s="193" t="s">
        <v>4699</v>
      </c>
      <c r="EN39" s="249" t="s">
        <v>3309</v>
      </c>
      <c r="EO39" s="410" t="s">
        <v>3310</v>
      </c>
      <c r="EP39" s="39" t="s">
        <v>102</v>
      </c>
      <c r="EQ39" s="39" t="s">
        <v>102</v>
      </c>
      <c r="ER39" s="39" t="s">
        <v>102</v>
      </c>
      <c r="ES39" s="39" t="s">
        <v>102</v>
      </c>
      <c r="ET39" s="39" t="s">
        <v>102</v>
      </c>
      <c r="EU39" s="39" t="s">
        <v>102</v>
      </c>
      <c r="EV39" s="39" t="s">
        <v>102</v>
      </c>
      <c r="EW39" s="39" t="s">
        <v>102</v>
      </c>
      <c r="EX39" s="39" t="s">
        <v>102</v>
      </c>
      <c r="EY39" s="39" t="s">
        <v>102</v>
      </c>
      <c r="EZ39" s="39" t="s">
        <v>102</v>
      </c>
      <c r="FA39" s="39" t="s">
        <v>102</v>
      </c>
      <c r="FB39" s="39" t="s">
        <v>102</v>
      </c>
      <c r="FC39" s="39" t="s">
        <v>102</v>
      </c>
      <c r="FD39" s="39" t="s">
        <v>102</v>
      </c>
      <c r="FE39" s="39" t="s">
        <v>102</v>
      </c>
      <c r="FF39" s="39" t="s">
        <v>102</v>
      </c>
      <c r="FG39" s="39" t="s">
        <v>102</v>
      </c>
      <c r="FH39" s="39" t="s">
        <v>102</v>
      </c>
      <c r="FI39" s="39" t="s">
        <v>102</v>
      </c>
      <c r="FJ39" s="39" t="s">
        <v>102</v>
      </c>
      <c r="FK39" s="39" t="s">
        <v>102</v>
      </c>
      <c r="FL39" s="39" t="s">
        <v>102</v>
      </c>
    </row>
    <row r="40" spans="1:168" s="68" customFormat="1">
      <c r="A40" s="408" t="s">
        <v>2619</v>
      </c>
      <c r="B40" s="347" t="s">
        <v>2621</v>
      </c>
      <c r="C40" s="347" t="s">
        <v>2620</v>
      </c>
      <c r="D40" s="361" t="s">
        <v>3855</v>
      </c>
      <c r="E40" s="302">
        <v>5.9005200000000002</v>
      </c>
      <c r="F40" s="302">
        <v>2.3566404917598676</v>
      </c>
      <c r="G40" s="355" t="s">
        <v>2525</v>
      </c>
      <c r="H40" s="355" t="s">
        <v>93</v>
      </c>
      <c r="I40" s="311">
        <v>2020</v>
      </c>
      <c r="J40" s="105" t="s">
        <v>2509</v>
      </c>
      <c r="K40" s="39" t="s">
        <v>23</v>
      </c>
      <c r="L40" s="39" t="s">
        <v>23</v>
      </c>
      <c r="M40" s="39" t="s">
        <v>23</v>
      </c>
      <c r="N40" s="39" t="s">
        <v>23</v>
      </c>
      <c r="O40" s="39" t="s">
        <v>4700</v>
      </c>
      <c r="P40" s="39" t="s">
        <v>4700</v>
      </c>
      <c r="Q40" s="193" t="s">
        <v>23</v>
      </c>
      <c r="R40" s="193" t="s">
        <v>23</v>
      </c>
      <c r="S40" s="193" t="s">
        <v>23</v>
      </c>
      <c r="T40" s="193" t="s">
        <v>23</v>
      </c>
      <c r="U40" s="254" t="s">
        <v>4470</v>
      </c>
      <c r="V40" s="254" t="s">
        <v>3631</v>
      </c>
      <c r="W40" s="39" t="s">
        <v>4700</v>
      </c>
      <c r="X40" s="193" t="s">
        <v>4700</v>
      </c>
      <c r="Y40" s="193" t="s">
        <v>4700</v>
      </c>
      <c r="Z40" s="254" t="s">
        <v>4722</v>
      </c>
      <c r="AA40" s="254" t="s">
        <v>3635</v>
      </c>
      <c r="AB40" s="39" t="s">
        <v>23</v>
      </c>
      <c r="AC40" s="39" t="s">
        <v>23</v>
      </c>
      <c r="AD40" s="39" t="s">
        <v>23</v>
      </c>
      <c r="AE40" s="39" t="s">
        <v>23</v>
      </c>
      <c r="AF40" s="39" t="s">
        <v>23</v>
      </c>
      <c r="AG40" s="39" t="s">
        <v>23</v>
      </c>
      <c r="AH40" s="39" t="s">
        <v>4700</v>
      </c>
      <c r="AI40" s="193" t="s">
        <v>4700</v>
      </c>
      <c r="AJ40" s="193" t="s">
        <v>4700</v>
      </c>
      <c r="AK40" s="411" t="s">
        <v>4957</v>
      </c>
      <c r="AL40" s="254" t="s">
        <v>4430</v>
      </c>
      <c r="AM40" s="66" t="s">
        <v>4700</v>
      </c>
      <c r="AN40" s="193" t="s">
        <v>4700</v>
      </c>
      <c r="AO40" s="193" t="s">
        <v>23</v>
      </c>
      <c r="AP40" s="193" t="s">
        <v>23</v>
      </c>
      <c r="AQ40" s="193" t="s">
        <v>4700</v>
      </c>
      <c r="AR40" s="254" t="s">
        <v>4744</v>
      </c>
      <c r="AS40" s="254" t="s">
        <v>3642</v>
      </c>
      <c r="AT40" s="39" t="s">
        <v>4701</v>
      </c>
      <c r="AU40" s="193" t="s">
        <v>4700</v>
      </c>
      <c r="AV40" s="193" t="s">
        <v>4701</v>
      </c>
      <c r="AW40" s="254" t="s">
        <v>4958</v>
      </c>
      <c r="AX40" s="254" t="s">
        <v>3645</v>
      </c>
      <c r="AY40" s="66" t="s">
        <v>4701</v>
      </c>
      <c r="AZ40" s="193" t="s">
        <v>23</v>
      </c>
      <c r="BA40" s="193" t="s">
        <v>4701</v>
      </c>
      <c r="BB40" s="193" t="s">
        <v>4701</v>
      </c>
      <c r="BC40" s="193" t="s">
        <v>23</v>
      </c>
      <c r="BD40" s="254" t="s">
        <v>4756</v>
      </c>
      <c r="BE40" s="254" t="s">
        <v>3719</v>
      </c>
      <c r="BF40" s="39" t="s">
        <v>23</v>
      </c>
      <c r="BG40" s="39" t="s">
        <v>23</v>
      </c>
      <c r="BH40" s="39" t="s">
        <v>23</v>
      </c>
      <c r="BI40" s="39" t="s">
        <v>23</v>
      </c>
      <c r="BJ40" s="39" t="s">
        <v>23</v>
      </c>
      <c r="BK40" s="39" t="s">
        <v>4701</v>
      </c>
      <c r="BL40" s="193" t="s">
        <v>4701</v>
      </c>
      <c r="BM40" s="193" t="s">
        <v>23</v>
      </c>
      <c r="BN40" s="193" t="s">
        <v>23</v>
      </c>
      <c r="BO40" s="254" t="s">
        <v>4508</v>
      </c>
      <c r="BP40" s="254" t="s">
        <v>4509</v>
      </c>
      <c r="BQ40" s="39" t="s">
        <v>23</v>
      </c>
      <c r="BR40" s="39" t="s">
        <v>23</v>
      </c>
      <c r="BS40" s="39" t="s">
        <v>23</v>
      </c>
      <c r="BT40" s="39" t="s">
        <v>23</v>
      </c>
      <c r="BU40" s="39" t="s">
        <v>23</v>
      </c>
      <c r="BV40" s="39" t="s">
        <v>23</v>
      </c>
      <c r="BW40" s="39" t="s">
        <v>4701</v>
      </c>
      <c r="BX40" s="193" t="s">
        <v>4701</v>
      </c>
      <c r="BY40" s="193" t="s">
        <v>4699</v>
      </c>
      <c r="BZ40" s="254" t="s">
        <v>3906</v>
      </c>
      <c r="CA40" s="254" t="s">
        <v>3656</v>
      </c>
      <c r="CB40" s="39" t="s">
        <v>23</v>
      </c>
      <c r="CC40" s="39" t="s">
        <v>23</v>
      </c>
      <c r="CD40" s="39" t="s">
        <v>23</v>
      </c>
      <c r="CE40" s="39" t="s">
        <v>23</v>
      </c>
      <c r="CF40" s="39" t="s">
        <v>23</v>
      </c>
      <c r="CG40" s="39" t="s">
        <v>23</v>
      </c>
      <c r="CH40" s="39" t="s">
        <v>23</v>
      </c>
      <c r="CI40" s="39" t="s">
        <v>23</v>
      </c>
      <c r="CJ40" s="39" t="s">
        <v>23</v>
      </c>
      <c r="CK40" s="39" t="s">
        <v>23</v>
      </c>
      <c r="CL40" s="39" t="s">
        <v>23</v>
      </c>
      <c r="CM40" s="39" t="s">
        <v>23</v>
      </c>
      <c r="CN40" s="39" t="s">
        <v>23</v>
      </c>
      <c r="CO40" s="39" t="s">
        <v>23</v>
      </c>
      <c r="CP40" s="39" t="s">
        <v>23</v>
      </c>
      <c r="CQ40" s="39" t="s">
        <v>23</v>
      </c>
      <c r="CR40" s="39" t="s">
        <v>23</v>
      </c>
      <c r="CS40" s="39" t="s">
        <v>23</v>
      </c>
      <c r="CT40" s="39" t="s">
        <v>4701</v>
      </c>
      <c r="CU40" s="193" t="s">
        <v>4701</v>
      </c>
      <c r="CV40" s="193" t="s">
        <v>23</v>
      </c>
      <c r="CW40" s="193" t="s">
        <v>23</v>
      </c>
      <c r="CX40" s="193" t="s">
        <v>4701</v>
      </c>
      <c r="CY40" s="254" t="s">
        <v>4771</v>
      </c>
      <c r="CZ40" s="254" t="s">
        <v>3665</v>
      </c>
      <c r="DA40" s="39" t="s">
        <v>4701</v>
      </c>
      <c r="DB40" s="193" t="s">
        <v>4700</v>
      </c>
      <c r="DC40" s="193" t="s">
        <v>23</v>
      </c>
      <c r="DD40" s="193" t="s">
        <v>23</v>
      </c>
      <c r="DE40" s="193" t="s">
        <v>4699</v>
      </c>
      <c r="DF40" s="193" t="s">
        <v>23</v>
      </c>
      <c r="DG40" s="254" t="s">
        <v>3668</v>
      </c>
      <c r="DH40" s="254" t="s">
        <v>3669</v>
      </c>
      <c r="DI40" s="39" t="s">
        <v>23</v>
      </c>
      <c r="DJ40" s="39" t="s">
        <v>23</v>
      </c>
      <c r="DK40" s="39" t="s">
        <v>23</v>
      </c>
      <c r="DL40" s="39" t="s">
        <v>23</v>
      </c>
      <c r="DM40" s="39" t="s">
        <v>23</v>
      </c>
      <c r="DN40" s="39" t="s">
        <v>23</v>
      </c>
      <c r="DO40" s="39" t="s">
        <v>23</v>
      </c>
      <c r="DP40" s="39" t="s">
        <v>23</v>
      </c>
      <c r="DQ40" s="39" t="s">
        <v>23</v>
      </c>
      <c r="DR40" s="39" t="s">
        <v>23</v>
      </c>
      <c r="DS40" s="39" t="s">
        <v>23</v>
      </c>
      <c r="DT40" s="39" t="s">
        <v>23</v>
      </c>
      <c r="DU40" s="39" t="s">
        <v>23</v>
      </c>
      <c r="DV40" s="39" t="s">
        <v>23</v>
      </c>
      <c r="DW40" s="39" t="s">
        <v>23</v>
      </c>
      <c r="DX40" s="39" t="s">
        <v>23</v>
      </c>
      <c r="DY40" s="66" t="s">
        <v>23</v>
      </c>
      <c r="DZ40" s="66" t="s">
        <v>23</v>
      </c>
      <c r="EA40" s="66" t="s">
        <v>23</v>
      </c>
      <c r="EB40" s="66" t="s">
        <v>23</v>
      </c>
      <c r="EC40" s="66" t="s">
        <v>23</v>
      </c>
      <c r="ED40" s="66" t="s">
        <v>23</v>
      </c>
      <c r="EE40" s="66" t="s">
        <v>23</v>
      </c>
      <c r="EF40" s="39">
        <v>2</v>
      </c>
      <c r="EG40" s="66" t="s">
        <v>4701</v>
      </c>
      <c r="EH40" s="39" t="s">
        <v>4700</v>
      </c>
      <c r="EI40" s="36" t="s">
        <v>4783</v>
      </c>
      <c r="EJ40" s="49" t="s">
        <v>3675</v>
      </c>
      <c r="EK40" s="49" t="s">
        <v>4791</v>
      </c>
      <c r="EL40" s="193" t="s">
        <v>4701</v>
      </c>
      <c r="EM40" s="193" t="s">
        <v>4701</v>
      </c>
      <c r="EN40" s="249" t="s">
        <v>5052</v>
      </c>
      <c r="EO40" s="410" t="s">
        <v>4456</v>
      </c>
      <c r="EP40" s="49" t="s">
        <v>5077</v>
      </c>
      <c r="EQ40" s="39" t="s">
        <v>4699</v>
      </c>
      <c r="ER40" s="39" t="s">
        <v>4699</v>
      </c>
      <c r="ES40" s="39" t="s">
        <v>4699</v>
      </c>
      <c r="ET40" s="49" t="s">
        <v>4959</v>
      </c>
      <c r="EU40" s="49" t="s">
        <v>3676</v>
      </c>
      <c r="EV40" s="39" t="s">
        <v>102</v>
      </c>
      <c r="EW40" s="39" t="s">
        <v>102</v>
      </c>
      <c r="EX40" s="39" t="s">
        <v>102</v>
      </c>
      <c r="EY40" s="39" t="s">
        <v>102</v>
      </c>
      <c r="EZ40" s="39" t="s">
        <v>102</v>
      </c>
      <c r="FA40" s="39" t="s">
        <v>102</v>
      </c>
      <c r="FB40" s="39" t="s">
        <v>102</v>
      </c>
      <c r="FC40" s="39" t="s">
        <v>102</v>
      </c>
      <c r="FD40" s="39" t="s">
        <v>102</v>
      </c>
      <c r="FE40" s="39" t="s">
        <v>102</v>
      </c>
      <c r="FF40" s="39" t="s">
        <v>102</v>
      </c>
      <c r="FG40" s="39" t="s">
        <v>102</v>
      </c>
      <c r="FH40" s="39" t="s">
        <v>102</v>
      </c>
      <c r="FI40" s="39" t="s">
        <v>102</v>
      </c>
      <c r="FJ40" s="39" t="s">
        <v>102</v>
      </c>
      <c r="FK40" s="39" t="s">
        <v>102</v>
      </c>
      <c r="FL40" s="39" t="s">
        <v>102</v>
      </c>
    </row>
    <row r="41" spans="1:168" s="68" customFormat="1">
      <c r="A41" s="408" t="s">
        <v>2622</v>
      </c>
      <c r="B41" s="370" t="s">
        <v>2624</v>
      </c>
      <c r="C41" s="370" t="s">
        <v>2623</v>
      </c>
      <c r="D41" s="312" t="s">
        <v>2707</v>
      </c>
      <c r="E41" s="336">
        <v>9.663590000000001</v>
      </c>
      <c r="F41" s="302">
        <v>10.0499170736</v>
      </c>
      <c r="G41" s="355" t="s">
        <v>2625</v>
      </c>
      <c r="H41" s="105" t="s">
        <v>93</v>
      </c>
      <c r="I41" s="311">
        <v>2020</v>
      </c>
      <c r="J41" s="105" t="s">
        <v>2509</v>
      </c>
      <c r="K41" s="39" t="s">
        <v>23</v>
      </c>
      <c r="L41" s="39" t="s">
        <v>23</v>
      </c>
      <c r="M41" s="39" t="s">
        <v>23</v>
      </c>
      <c r="N41" s="39" t="s">
        <v>23</v>
      </c>
      <c r="O41" s="39" t="s">
        <v>4700</v>
      </c>
      <c r="P41" s="39" t="s">
        <v>4700</v>
      </c>
      <c r="Q41" s="193" t="s">
        <v>23</v>
      </c>
      <c r="R41" s="193" t="s">
        <v>23</v>
      </c>
      <c r="S41" s="193" t="s">
        <v>23</v>
      </c>
      <c r="T41" s="193" t="s">
        <v>23</v>
      </c>
      <c r="U41" s="254" t="s">
        <v>3752</v>
      </c>
      <c r="V41" s="254" t="s">
        <v>3260</v>
      </c>
      <c r="W41" s="39" t="s">
        <v>4699</v>
      </c>
      <c r="X41" s="193" t="s">
        <v>4699</v>
      </c>
      <c r="Y41" s="193" t="s">
        <v>4699</v>
      </c>
      <c r="Z41" s="254" t="s">
        <v>3263</v>
      </c>
      <c r="AA41" s="254" t="s">
        <v>3264</v>
      </c>
      <c r="AB41" s="39" t="s">
        <v>23</v>
      </c>
      <c r="AC41" s="39" t="s">
        <v>23</v>
      </c>
      <c r="AD41" s="39" t="s">
        <v>23</v>
      </c>
      <c r="AE41" s="39" t="s">
        <v>23</v>
      </c>
      <c r="AF41" s="39" t="s">
        <v>23</v>
      </c>
      <c r="AG41" s="39" t="s">
        <v>23</v>
      </c>
      <c r="AH41" s="39" t="s">
        <v>4699</v>
      </c>
      <c r="AI41" s="193" t="s">
        <v>4699</v>
      </c>
      <c r="AJ41" s="193" t="s">
        <v>4699</v>
      </c>
      <c r="AK41" s="254" t="s">
        <v>3267</v>
      </c>
      <c r="AL41" s="254" t="s">
        <v>3268</v>
      </c>
      <c r="AM41" s="66" t="s">
        <v>4699</v>
      </c>
      <c r="AN41" s="193" t="s">
        <v>4699</v>
      </c>
      <c r="AO41" s="193" t="s">
        <v>23</v>
      </c>
      <c r="AP41" s="193" t="s">
        <v>23</v>
      </c>
      <c r="AQ41" s="193" t="s">
        <v>4699</v>
      </c>
      <c r="AR41" s="254" t="s">
        <v>3696</v>
      </c>
      <c r="AS41" s="254" t="s">
        <v>3271</v>
      </c>
      <c r="AT41" s="39" t="s">
        <v>4699</v>
      </c>
      <c r="AU41" s="193" t="s">
        <v>4699</v>
      </c>
      <c r="AV41" s="193" t="s">
        <v>4699</v>
      </c>
      <c r="AW41" s="254" t="s">
        <v>3275</v>
      </c>
      <c r="AX41" s="254" t="s">
        <v>3276</v>
      </c>
      <c r="AY41" s="66" t="s">
        <v>4699</v>
      </c>
      <c r="AZ41" s="193" t="s">
        <v>23</v>
      </c>
      <c r="BA41" s="193" t="s">
        <v>4699</v>
      </c>
      <c r="BB41" s="193" t="s">
        <v>4699</v>
      </c>
      <c r="BC41" s="193" t="s">
        <v>23</v>
      </c>
      <c r="BD41" s="254" t="s">
        <v>972</v>
      </c>
      <c r="BE41" s="254" t="s">
        <v>3280</v>
      </c>
      <c r="BF41" s="39" t="s">
        <v>23</v>
      </c>
      <c r="BG41" s="39" t="s">
        <v>23</v>
      </c>
      <c r="BH41" s="39" t="s">
        <v>23</v>
      </c>
      <c r="BI41" s="39" t="s">
        <v>23</v>
      </c>
      <c r="BJ41" s="39" t="s">
        <v>23</v>
      </c>
      <c r="BK41" s="39" t="s">
        <v>4701</v>
      </c>
      <c r="BL41" s="193" t="s">
        <v>4701</v>
      </c>
      <c r="BM41" s="193" t="s">
        <v>23</v>
      </c>
      <c r="BN41" s="193" t="s">
        <v>23</v>
      </c>
      <c r="BO41" s="254" t="s">
        <v>3285</v>
      </c>
      <c r="BP41" s="254" t="s">
        <v>3286</v>
      </c>
      <c r="BQ41" s="39" t="s">
        <v>23</v>
      </c>
      <c r="BR41" s="39" t="s">
        <v>23</v>
      </c>
      <c r="BS41" s="39" t="s">
        <v>23</v>
      </c>
      <c r="BT41" s="39" t="s">
        <v>23</v>
      </c>
      <c r="BU41" s="39" t="s">
        <v>23</v>
      </c>
      <c r="BV41" s="39" t="s">
        <v>23</v>
      </c>
      <c r="BW41" s="39" t="s">
        <v>4699</v>
      </c>
      <c r="BX41" s="193" t="s">
        <v>4699</v>
      </c>
      <c r="BY41" s="193" t="s">
        <v>4699</v>
      </c>
      <c r="BZ41" s="254" t="s">
        <v>972</v>
      </c>
      <c r="CA41" s="254" t="s">
        <v>3280</v>
      </c>
      <c r="CB41" s="39" t="s">
        <v>23</v>
      </c>
      <c r="CC41" s="39" t="s">
        <v>23</v>
      </c>
      <c r="CD41" s="39" t="s">
        <v>23</v>
      </c>
      <c r="CE41" s="39" t="s">
        <v>23</v>
      </c>
      <c r="CF41" s="39" t="s">
        <v>23</v>
      </c>
      <c r="CG41" s="39" t="s">
        <v>23</v>
      </c>
      <c r="CH41" s="39" t="s">
        <v>23</v>
      </c>
      <c r="CI41" s="39" t="s">
        <v>23</v>
      </c>
      <c r="CJ41" s="39" t="s">
        <v>23</v>
      </c>
      <c r="CK41" s="39" t="s">
        <v>23</v>
      </c>
      <c r="CL41" s="39" t="s">
        <v>23</v>
      </c>
      <c r="CM41" s="39" t="s">
        <v>23</v>
      </c>
      <c r="CN41" s="39" t="s">
        <v>23</v>
      </c>
      <c r="CO41" s="39" t="s">
        <v>23</v>
      </c>
      <c r="CP41" s="39" t="s">
        <v>23</v>
      </c>
      <c r="CQ41" s="39" t="s">
        <v>23</v>
      </c>
      <c r="CR41" s="39" t="s">
        <v>23</v>
      </c>
      <c r="CS41" s="39" t="s">
        <v>23</v>
      </c>
      <c r="CT41" s="39" t="s">
        <v>4699</v>
      </c>
      <c r="CU41" s="193" t="s">
        <v>4699</v>
      </c>
      <c r="CV41" s="193" t="s">
        <v>23</v>
      </c>
      <c r="CW41" s="193" t="s">
        <v>23</v>
      </c>
      <c r="CX41" s="193" t="s">
        <v>4699</v>
      </c>
      <c r="CY41" s="254" t="s">
        <v>2862</v>
      </c>
      <c r="CZ41" s="254" t="s">
        <v>3294</v>
      </c>
      <c r="DA41" s="39" t="s">
        <v>4701</v>
      </c>
      <c r="DB41" s="193" t="s">
        <v>4701</v>
      </c>
      <c r="DC41" s="193" t="s">
        <v>23</v>
      </c>
      <c r="DD41" s="193" t="s">
        <v>23</v>
      </c>
      <c r="DE41" s="193" t="s">
        <v>4699</v>
      </c>
      <c r="DF41" s="193" t="s">
        <v>23</v>
      </c>
      <c r="DG41" s="254" t="s">
        <v>3842</v>
      </c>
      <c r="DH41" s="254" t="s">
        <v>3302</v>
      </c>
      <c r="DI41" s="39" t="s">
        <v>23</v>
      </c>
      <c r="DJ41" s="39" t="s">
        <v>23</v>
      </c>
      <c r="DK41" s="39" t="s">
        <v>23</v>
      </c>
      <c r="DL41" s="39" t="s">
        <v>23</v>
      </c>
      <c r="DM41" s="39" t="s">
        <v>23</v>
      </c>
      <c r="DN41" s="39" t="s">
        <v>23</v>
      </c>
      <c r="DO41" s="39" t="s">
        <v>23</v>
      </c>
      <c r="DP41" s="39" t="s">
        <v>23</v>
      </c>
      <c r="DQ41" s="39" t="s">
        <v>23</v>
      </c>
      <c r="DR41" s="39" t="s">
        <v>23</v>
      </c>
      <c r="DS41" s="39" t="s">
        <v>23</v>
      </c>
      <c r="DT41" s="39" t="s">
        <v>23</v>
      </c>
      <c r="DU41" s="39" t="s">
        <v>23</v>
      </c>
      <c r="DV41" s="39" t="s">
        <v>23</v>
      </c>
      <c r="DW41" s="39" t="s">
        <v>23</v>
      </c>
      <c r="DX41" s="39" t="s">
        <v>23</v>
      </c>
      <c r="DY41" s="66" t="s">
        <v>23</v>
      </c>
      <c r="DZ41" s="66" t="s">
        <v>23</v>
      </c>
      <c r="EA41" s="66" t="s">
        <v>23</v>
      </c>
      <c r="EB41" s="66" t="s">
        <v>23</v>
      </c>
      <c r="EC41" s="66" t="s">
        <v>23</v>
      </c>
      <c r="ED41" s="66" t="s">
        <v>23</v>
      </c>
      <c r="EE41" s="66" t="s">
        <v>23</v>
      </c>
      <c r="EF41" s="39">
        <v>1</v>
      </c>
      <c r="EG41" s="66" t="s">
        <v>4699</v>
      </c>
      <c r="EH41" s="39" t="s">
        <v>4699</v>
      </c>
      <c r="EI41" s="36" t="s">
        <v>2766</v>
      </c>
      <c r="EJ41" s="49" t="s">
        <v>3307</v>
      </c>
      <c r="EK41" s="49" t="s">
        <v>4791</v>
      </c>
      <c r="EL41" s="193" t="s">
        <v>4699</v>
      </c>
      <c r="EM41" s="193" t="s">
        <v>4699</v>
      </c>
      <c r="EN41" s="49" t="s">
        <v>3311</v>
      </c>
      <c r="EO41" s="410" t="s">
        <v>23</v>
      </c>
      <c r="EP41" s="39" t="s">
        <v>102</v>
      </c>
      <c r="EQ41" s="39" t="s">
        <v>102</v>
      </c>
      <c r="ER41" s="39" t="s">
        <v>102</v>
      </c>
      <c r="ES41" s="39" t="s">
        <v>102</v>
      </c>
      <c r="ET41" s="39" t="s">
        <v>102</v>
      </c>
      <c r="EU41" s="39" t="s">
        <v>102</v>
      </c>
      <c r="EV41" s="39" t="s">
        <v>102</v>
      </c>
      <c r="EW41" s="39" t="s">
        <v>102</v>
      </c>
      <c r="EX41" s="39" t="s">
        <v>102</v>
      </c>
      <c r="EY41" s="39" t="s">
        <v>102</v>
      </c>
      <c r="EZ41" s="39" t="s">
        <v>102</v>
      </c>
      <c r="FA41" s="39" t="s">
        <v>102</v>
      </c>
      <c r="FB41" s="39" t="s">
        <v>102</v>
      </c>
      <c r="FC41" s="39" t="s">
        <v>102</v>
      </c>
      <c r="FD41" s="39" t="s">
        <v>102</v>
      </c>
      <c r="FE41" s="39" t="s">
        <v>102</v>
      </c>
      <c r="FF41" s="39" t="s">
        <v>102</v>
      </c>
      <c r="FG41" s="39" t="s">
        <v>102</v>
      </c>
      <c r="FH41" s="39" t="s">
        <v>102</v>
      </c>
      <c r="FI41" s="39" t="s">
        <v>102</v>
      </c>
      <c r="FJ41" s="39" t="s">
        <v>102</v>
      </c>
      <c r="FK41" s="39" t="s">
        <v>102</v>
      </c>
      <c r="FL41" s="39" t="s">
        <v>102</v>
      </c>
    </row>
    <row r="42" spans="1:168" s="104" customFormat="1">
      <c r="A42" s="408" t="s">
        <v>2626</v>
      </c>
      <c r="B42" s="347" t="s">
        <v>2628</v>
      </c>
      <c r="C42" s="347" t="s">
        <v>2627</v>
      </c>
      <c r="D42" s="312" t="s">
        <v>3856</v>
      </c>
      <c r="E42" s="302">
        <v>4.0681500000000002</v>
      </c>
      <c r="F42" s="302">
        <v>2.049940983543117</v>
      </c>
      <c r="G42" s="355" t="s">
        <v>2629</v>
      </c>
      <c r="H42" s="355" t="s">
        <v>2630</v>
      </c>
      <c r="I42" s="311">
        <v>2018</v>
      </c>
      <c r="J42" s="105" t="s">
        <v>2704</v>
      </c>
      <c r="K42" s="39">
        <f>L42</f>
        <v>100</v>
      </c>
      <c r="L42" s="39">
        <v>100</v>
      </c>
      <c r="M42" s="254" t="s">
        <v>3354</v>
      </c>
      <c r="N42" s="254" t="s">
        <v>3355</v>
      </c>
      <c r="O42" s="39">
        <f>SUM(P42:T42)</f>
        <v>70</v>
      </c>
      <c r="P42" s="193">
        <v>10</v>
      </c>
      <c r="Q42" s="193">
        <v>20</v>
      </c>
      <c r="R42" s="193">
        <v>20</v>
      </c>
      <c r="S42" s="193">
        <v>20</v>
      </c>
      <c r="T42" s="193">
        <v>0</v>
      </c>
      <c r="U42" s="254" t="s">
        <v>3753</v>
      </c>
      <c r="V42" s="254" t="s">
        <v>3754</v>
      </c>
      <c r="W42" s="39">
        <f>SUM(X42:Y42)</f>
        <v>0</v>
      </c>
      <c r="X42" s="193">
        <v>0</v>
      </c>
      <c r="Y42" s="193">
        <v>0</v>
      </c>
      <c r="Z42" s="254" t="s">
        <v>3362</v>
      </c>
      <c r="AA42" s="254" t="s">
        <v>3363</v>
      </c>
      <c r="AB42" s="39">
        <f>SUM(AC42:AE42)</f>
        <v>45</v>
      </c>
      <c r="AC42" s="193">
        <v>30</v>
      </c>
      <c r="AD42" s="193">
        <v>15</v>
      </c>
      <c r="AE42" s="193">
        <v>0</v>
      </c>
      <c r="AF42" s="254" t="s">
        <v>4792</v>
      </c>
      <c r="AG42" s="254" t="s">
        <v>3370</v>
      </c>
      <c r="AH42" s="39">
        <f>SUM(AI42:AJ42)</f>
        <v>25</v>
      </c>
      <c r="AI42" s="193">
        <v>0</v>
      </c>
      <c r="AJ42" s="193">
        <v>25</v>
      </c>
      <c r="AK42" s="254" t="s">
        <v>4422</v>
      </c>
      <c r="AL42" s="254" t="s">
        <v>3377</v>
      </c>
      <c r="AM42" s="66">
        <f>SUM(AN42:AQ42)</f>
        <v>12.5</v>
      </c>
      <c r="AN42" s="193">
        <v>0</v>
      </c>
      <c r="AO42" s="193">
        <v>12.5</v>
      </c>
      <c r="AP42" s="193">
        <v>0</v>
      </c>
      <c r="AQ42" s="193">
        <v>0</v>
      </c>
      <c r="AR42" s="254" t="s">
        <v>3700</v>
      </c>
      <c r="AS42" s="254" t="s">
        <v>3699</v>
      </c>
      <c r="AT42" s="39">
        <f>SUM(AU42:AV42)</f>
        <v>25</v>
      </c>
      <c r="AU42" s="193">
        <v>25</v>
      </c>
      <c r="AV42" s="193">
        <v>0</v>
      </c>
      <c r="AW42" s="254" t="s">
        <v>3385</v>
      </c>
      <c r="AX42" s="254" t="s">
        <v>3386</v>
      </c>
      <c r="AY42" s="66">
        <f>SUM(AZ42:BC42)</f>
        <v>12.5</v>
      </c>
      <c r="AZ42" s="193">
        <v>12.5</v>
      </c>
      <c r="BA42" s="193">
        <v>0</v>
      </c>
      <c r="BB42" s="193">
        <v>0</v>
      </c>
      <c r="BC42" s="193">
        <v>0</v>
      </c>
      <c r="BD42" s="254" t="s">
        <v>3390</v>
      </c>
      <c r="BE42" s="254" t="s">
        <v>3391</v>
      </c>
      <c r="BF42" s="39">
        <f>SUM(BG42:BH42)</f>
        <v>50</v>
      </c>
      <c r="BG42" s="193">
        <v>25</v>
      </c>
      <c r="BH42" s="193">
        <v>25</v>
      </c>
      <c r="BI42" s="254" t="s">
        <v>3765</v>
      </c>
      <c r="BJ42" s="254" t="s">
        <v>3398</v>
      </c>
      <c r="BK42" s="39">
        <f>SUM(BL42:BN42)</f>
        <v>15</v>
      </c>
      <c r="BL42" s="193">
        <v>15</v>
      </c>
      <c r="BM42" s="193">
        <v>0</v>
      </c>
      <c r="BN42" s="193">
        <v>0</v>
      </c>
      <c r="BO42" s="254" t="s">
        <v>3776</v>
      </c>
      <c r="BP42" s="254" t="s">
        <v>4793</v>
      </c>
      <c r="BQ42" s="39">
        <f>SUM(BR42:BT42)</f>
        <v>0</v>
      </c>
      <c r="BR42" s="193">
        <v>0</v>
      </c>
      <c r="BS42" s="193">
        <v>0</v>
      </c>
      <c r="BT42" s="193">
        <v>0</v>
      </c>
      <c r="BU42" s="254" t="s">
        <v>995</v>
      </c>
      <c r="BV42" s="254" t="s">
        <v>23</v>
      </c>
      <c r="BW42" s="39">
        <f>SUM(BX42:BY42)</f>
        <v>0</v>
      </c>
      <c r="BX42" s="193">
        <v>0</v>
      </c>
      <c r="BY42" s="193">
        <v>0</v>
      </c>
      <c r="BZ42" s="254" t="s">
        <v>701</v>
      </c>
      <c r="CA42" s="254" t="s">
        <v>23</v>
      </c>
      <c r="CB42" s="39">
        <f>SUM(CC42:CD42)</f>
        <v>0</v>
      </c>
      <c r="CC42" s="193">
        <v>0</v>
      </c>
      <c r="CD42" s="193">
        <v>0</v>
      </c>
      <c r="CE42" s="410" t="s">
        <v>972</v>
      </c>
      <c r="CF42" s="254" t="s">
        <v>23</v>
      </c>
      <c r="CG42" s="39">
        <f>SUM(CH42:CJ42)</f>
        <v>15</v>
      </c>
      <c r="CH42" s="193">
        <v>0</v>
      </c>
      <c r="CI42" s="193">
        <v>15</v>
      </c>
      <c r="CJ42" s="193">
        <v>0</v>
      </c>
      <c r="CK42" s="254" t="s">
        <v>4794</v>
      </c>
      <c r="CL42" s="254" t="s">
        <v>3420</v>
      </c>
      <c r="CM42" s="66">
        <f>SUM(CN42:CQ42)</f>
        <v>0</v>
      </c>
      <c r="CN42" s="193">
        <v>0</v>
      </c>
      <c r="CO42" s="193">
        <v>0</v>
      </c>
      <c r="CP42" s="193">
        <v>0</v>
      </c>
      <c r="CQ42" s="193">
        <v>0</v>
      </c>
      <c r="CR42" s="254" t="s">
        <v>712</v>
      </c>
      <c r="CS42" s="254" t="s">
        <v>23</v>
      </c>
      <c r="CT42" s="39">
        <f>SUM(CU42:CX42)</f>
        <v>0</v>
      </c>
      <c r="CU42" s="193">
        <v>0</v>
      </c>
      <c r="CV42" s="193">
        <v>0</v>
      </c>
      <c r="CW42" s="193">
        <v>0</v>
      </c>
      <c r="CX42" s="193">
        <v>0</v>
      </c>
      <c r="CY42" s="254" t="s">
        <v>678</v>
      </c>
      <c r="CZ42" s="254" t="s">
        <v>23</v>
      </c>
      <c r="DA42" s="39">
        <f>SUM(DB42:DF42)</f>
        <v>20</v>
      </c>
      <c r="DB42" s="193">
        <v>20</v>
      </c>
      <c r="DC42" s="193">
        <v>0</v>
      </c>
      <c r="DD42" s="193">
        <v>0</v>
      </c>
      <c r="DE42" s="193">
        <v>0</v>
      </c>
      <c r="DF42" s="193">
        <v>0</v>
      </c>
      <c r="DG42" s="254" t="s">
        <v>3427</v>
      </c>
      <c r="DH42" s="254" t="s">
        <v>3428</v>
      </c>
      <c r="DI42" s="39">
        <f>SUM(DJ42:DN42)</f>
        <v>10</v>
      </c>
      <c r="DJ42" s="193">
        <v>0</v>
      </c>
      <c r="DK42" s="193">
        <v>0</v>
      </c>
      <c r="DL42" s="193">
        <v>10</v>
      </c>
      <c r="DM42" s="193">
        <v>0</v>
      </c>
      <c r="DN42" s="193">
        <v>0</v>
      </c>
      <c r="DO42" s="254" t="s">
        <v>3437</v>
      </c>
      <c r="DP42" s="254" t="s">
        <v>3438</v>
      </c>
      <c r="DQ42" s="39">
        <f>SUM(DR42:DV42)</f>
        <v>10</v>
      </c>
      <c r="DR42" s="193">
        <v>0</v>
      </c>
      <c r="DS42" s="193">
        <v>0</v>
      </c>
      <c r="DT42" s="193">
        <v>0</v>
      </c>
      <c r="DU42" s="193">
        <v>0</v>
      </c>
      <c r="DV42" s="193">
        <v>10</v>
      </c>
      <c r="DW42" s="254" t="s">
        <v>3447</v>
      </c>
      <c r="DX42" s="254" t="s">
        <v>3448</v>
      </c>
      <c r="DY42" s="66">
        <f>SUM(DZ42:EC42)</f>
        <v>25</v>
      </c>
      <c r="DZ42" s="193">
        <v>25</v>
      </c>
      <c r="EA42" s="193">
        <v>0</v>
      </c>
      <c r="EB42" s="193">
        <v>0</v>
      </c>
      <c r="EC42" s="193">
        <v>0</v>
      </c>
      <c r="ED42" s="254" t="s">
        <v>3806</v>
      </c>
      <c r="EE42" s="254" t="s">
        <v>3456</v>
      </c>
      <c r="EF42" s="39">
        <v>1</v>
      </c>
      <c r="EG42" s="66">
        <f>EH42+EL42+EM42</f>
        <v>0</v>
      </c>
      <c r="EH42" s="39">
        <v>0</v>
      </c>
      <c r="EI42" s="36" t="s">
        <v>3708</v>
      </c>
      <c r="EJ42" s="49" t="s">
        <v>3459</v>
      </c>
      <c r="EK42" s="49" t="s">
        <v>4791</v>
      </c>
      <c r="EL42" s="193">
        <v>0</v>
      </c>
      <c r="EM42" s="39">
        <v>0</v>
      </c>
      <c r="EN42" s="410" t="s">
        <v>4607</v>
      </c>
      <c r="EO42" s="410" t="s">
        <v>23</v>
      </c>
      <c r="EP42" s="39" t="s">
        <v>102</v>
      </c>
      <c r="EQ42" s="39" t="s">
        <v>102</v>
      </c>
      <c r="ER42" s="39" t="s">
        <v>102</v>
      </c>
      <c r="ES42" s="39" t="s">
        <v>102</v>
      </c>
      <c r="ET42" s="39" t="s">
        <v>102</v>
      </c>
      <c r="EU42" s="39" t="s">
        <v>102</v>
      </c>
      <c r="EV42" s="39" t="s">
        <v>102</v>
      </c>
      <c r="EW42" s="39" t="s">
        <v>102</v>
      </c>
      <c r="EX42" s="39" t="s">
        <v>102</v>
      </c>
      <c r="EY42" s="39" t="s">
        <v>102</v>
      </c>
      <c r="EZ42" s="39" t="s">
        <v>102</v>
      </c>
      <c r="FA42" s="39" t="s">
        <v>102</v>
      </c>
      <c r="FB42" s="39" t="s">
        <v>102</v>
      </c>
      <c r="FC42" s="39" t="s">
        <v>102</v>
      </c>
      <c r="FD42" s="39" t="s">
        <v>102</v>
      </c>
      <c r="FE42" s="39" t="s">
        <v>102</v>
      </c>
      <c r="FF42" s="39" t="s">
        <v>102</v>
      </c>
      <c r="FG42" s="39" t="s">
        <v>102</v>
      </c>
      <c r="FH42" s="39" t="s">
        <v>102</v>
      </c>
      <c r="FI42" s="39" t="s">
        <v>102</v>
      </c>
      <c r="FJ42" s="39" t="s">
        <v>102</v>
      </c>
      <c r="FK42" s="39" t="s">
        <v>102</v>
      </c>
      <c r="FL42" s="39" t="s">
        <v>102</v>
      </c>
    </row>
    <row r="43" spans="1:168" s="104" customFormat="1">
      <c r="A43" s="408" t="s">
        <v>2631</v>
      </c>
      <c r="B43" s="347" t="s">
        <v>2633</v>
      </c>
      <c r="C43" s="347" t="s">
        <v>2632</v>
      </c>
      <c r="D43" s="312" t="s">
        <v>3855</v>
      </c>
      <c r="E43" s="302">
        <v>9.3109500000000001</v>
      </c>
      <c r="F43" s="302">
        <v>8.6457977777007997</v>
      </c>
      <c r="G43" s="355" t="s">
        <v>2525</v>
      </c>
      <c r="H43" s="355" t="s">
        <v>93</v>
      </c>
      <c r="I43" s="311">
        <v>2020</v>
      </c>
      <c r="J43" s="105" t="s">
        <v>2509</v>
      </c>
      <c r="K43" s="39" t="s">
        <v>23</v>
      </c>
      <c r="L43" s="39" t="s">
        <v>23</v>
      </c>
      <c r="M43" s="39" t="s">
        <v>23</v>
      </c>
      <c r="N43" s="39" t="s">
        <v>23</v>
      </c>
      <c r="O43" s="39" t="s">
        <v>4700</v>
      </c>
      <c r="P43" s="39" t="s">
        <v>4700</v>
      </c>
      <c r="Q43" s="39" t="s">
        <v>23</v>
      </c>
      <c r="R43" s="39" t="s">
        <v>23</v>
      </c>
      <c r="S43" s="39" t="s">
        <v>23</v>
      </c>
      <c r="T43" s="39" t="s">
        <v>23</v>
      </c>
      <c r="U43" s="254" t="s">
        <v>2796</v>
      </c>
      <c r="V43" s="254" t="s">
        <v>2797</v>
      </c>
      <c r="W43" s="39" t="s">
        <v>4701</v>
      </c>
      <c r="X43" s="193" t="s">
        <v>4700</v>
      </c>
      <c r="Y43" s="193" t="s">
        <v>4701</v>
      </c>
      <c r="Z43" s="254" t="s">
        <v>3815</v>
      </c>
      <c r="AA43" s="254" t="s">
        <v>2805</v>
      </c>
      <c r="AB43" s="39" t="s">
        <v>23</v>
      </c>
      <c r="AC43" s="39" t="s">
        <v>23</v>
      </c>
      <c r="AD43" s="39" t="s">
        <v>23</v>
      </c>
      <c r="AE43" s="39" t="s">
        <v>23</v>
      </c>
      <c r="AF43" s="39" t="s">
        <v>23</v>
      </c>
      <c r="AG43" s="39" t="s">
        <v>23</v>
      </c>
      <c r="AH43" s="39" t="s">
        <v>4701</v>
      </c>
      <c r="AI43" s="39" t="s">
        <v>4700</v>
      </c>
      <c r="AJ43" s="39" t="s">
        <v>4701</v>
      </c>
      <c r="AK43" s="36" t="s">
        <v>3678</v>
      </c>
      <c r="AL43" s="36" t="s">
        <v>2814</v>
      </c>
      <c r="AM43" s="66" t="s">
        <v>4701</v>
      </c>
      <c r="AN43" s="39" t="s">
        <v>4700</v>
      </c>
      <c r="AO43" s="39" t="s">
        <v>23</v>
      </c>
      <c r="AP43" s="39" t="s">
        <v>23</v>
      </c>
      <c r="AQ43" s="39" t="s">
        <v>4701</v>
      </c>
      <c r="AR43" s="36" t="s">
        <v>4960</v>
      </c>
      <c r="AS43" s="36" t="s">
        <v>2822</v>
      </c>
      <c r="AT43" s="39" t="s">
        <v>4701</v>
      </c>
      <c r="AU43" s="193" t="s">
        <v>4700</v>
      </c>
      <c r="AV43" s="193" t="s">
        <v>4701</v>
      </c>
      <c r="AW43" s="254" t="s">
        <v>2829</v>
      </c>
      <c r="AX43" s="254" t="s">
        <v>2830</v>
      </c>
      <c r="AY43" s="66" t="s">
        <v>4701</v>
      </c>
      <c r="AZ43" s="39" t="s">
        <v>23</v>
      </c>
      <c r="BA43" s="39" t="s">
        <v>4701</v>
      </c>
      <c r="BB43" s="39" t="s">
        <v>4699</v>
      </c>
      <c r="BC43" s="39" t="s">
        <v>23</v>
      </c>
      <c r="BD43" s="36" t="s">
        <v>3709</v>
      </c>
      <c r="BE43" s="36" t="s">
        <v>2837</v>
      </c>
      <c r="BF43" s="39" t="s">
        <v>23</v>
      </c>
      <c r="BG43" s="39" t="s">
        <v>23</v>
      </c>
      <c r="BH43" s="39" t="s">
        <v>23</v>
      </c>
      <c r="BI43" s="39" t="s">
        <v>23</v>
      </c>
      <c r="BJ43" s="39" t="s">
        <v>23</v>
      </c>
      <c r="BK43" s="39" t="s">
        <v>4701</v>
      </c>
      <c r="BL43" s="193" t="s">
        <v>4701</v>
      </c>
      <c r="BM43" s="39" t="s">
        <v>23</v>
      </c>
      <c r="BN43" s="39" t="s">
        <v>23</v>
      </c>
      <c r="BO43" s="36" t="s">
        <v>3777</v>
      </c>
      <c r="BP43" s="36" t="s">
        <v>2845</v>
      </c>
      <c r="BQ43" s="39" t="s">
        <v>23</v>
      </c>
      <c r="BR43" s="39" t="s">
        <v>23</v>
      </c>
      <c r="BS43" s="39" t="s">
        <v>23</v>
      </c>
      <c r="BT43" s="39" t="s">
        <v>23</v>
      </c>
      <c r="BU43" s="39" t="s">
        <v>23</v>
      </c>
      <c r="BV43" s="39" t="s">
        <v>23</v>
      </c>
      <c r="BW43" s="39" t="s">
        <v>4701</v>
      </c>
      <c r="BX43" s="39" t="s">
        <v>4700</v>
      </c>
      <c r="BY43" s="39" t="s">
        <v>4701</v>
      </c>
      <c r="BZ43" s="36" t="s">
        <v>3907</v>
      </c>
      <c r="CA43" s="36" t="s">
        <v>3908</v>
      </c>
      <c r="CB43" s="39" t="s">
        <v>23</v>
      </c>
      <c r="CC43" s="39" t="s">
        <v>23</v>
      </c>
      <c r="CD43" s="39" t="s">
        <v>23</v>
      </c>
      <c r="CE43" s="39" t="s">
        <v>23</v>
      </c>
      <c r="CF43" s="39" t="s">
        <v>23</v>
      </c>
      <c r="CG43" s="39" t="s">
        <v>23</v>
      </c>
      <c r="CH43" s="39" t="s">
        <v>23</v>
      </c>
      <c r="CI43" s="39" t="s">
        <v>23</v>
      </c>
      <c r="CJ43" s="39" t="s">
        <v>23</v>
      </c>
      <c r="CK43" s="39" t="s">
        <v>23</v>
      </c>
      <c r="CL43" s="39" t="s">
        <v>23</v>
      </c>
      <c r="CM43" s="39" t="s">
        <v>23</v>
      </c>
      <c r="CN43" s="39" t="s">
        <v>23</v>
      </c>
      <c r="CO43" s="39" t="s">
        <v>23</v>
      </c>
      <c r="CP43" s="39" t="s">
        <v>23</v>
      </c>
      <c r="CQ43" s="39" t="s">
        <v>23</v>
      </c>
      <c r="CR43" s="39" t="s">
        <v>23</v>
      </c>
      <c r="CS43" s="39" t="s">
        <v>23</v>
      </c>
      <c r="CT43" s="39" t="s">
        <v>4701</v>
      </c>
      <c r="CU43" s="39" t="s">
        <v>4700</v>
      </c>
      <c r="CV43" s="39" t="s">
        <v>23</v>
      </c>
      <c r="CW43" s="39" t="s">
        <v>23</v>
      </c>
      <c r="CX43" s="39" t="s">
        <v>4701</v>
      </c>
      <c r="CY43" s="36" t="s">
        <v>3924</v>
      </c>
      <c r="CZ43" s="36" t="s">
        <v>3925</v>
      </c>
      <c r="DA43" s="39" t="s">
        <v>4701</v>
      </c>
      <c r="DB43" s="39" t="s">
        <v>4701</v>
      </c>
      <c r="DC43" s="39" t="s">
        <v>23</v>
      </c>
      <c r="DD43" s="39" t="s">
        <v>23</v>
      </c>
      <c r="DE43" s="193" t="s">
        <v>4699</v>
      </c>
      <c r="DF43" s="39" t="s">
        <v>23</v>
      </c>
      <c r="DG43" s="36" t="s">
        <v>4961</v>
      </c>
      <c r="DH43" s="36" t="s">
        <v>2864</v>
      </c>
      <c r="DI43" s="39" t="s">
        <v>23</v>
      </c>
      <c r="DJ43" s="39" t="s">
        <v>23</v>
      </c>
      <c r="DK43" s="39" t="s">
        <v>23</v>
      </c>
      <c r="DL43" s="39" t="s">
        <v>23</v>
      </c>
      <c r="DM43" s="39" t="s">
        <v>23</v>
      </c>
      <c r="DN43" s="39" t="s">
        <v>23</v>
      </c>
      <c r="DO43" s="39" t="s">
        <v>23</v>
      </c>
      <c r="DP43" s="39" t="s">
        <v>23</v>
      </c>
      <c r="DQ43" s="39" t="s">
        <v>23</v>
      </c>
      <c r="DR43" s="39" t="s">
        <v>23</v>
      </c>
      <c r="DS43" s="39" t="s">
        <v>23</v>
      </c>
      <c r="DT43" s="39" t="s">
        <v>23</v>
      </c>
      <c r="DU43" s="39" t="s">
        <v>23</v>
      </c>
      <c r="DV43" s="39" t="s">
        <v>23</v>
      </c>
      <c r="DW43" s="39" t="s">
        <v>23</v>
      </c>
      <c r="DX43" s="39" t="s">
        <v>23</v>
      </c>
      <c r="DY43" s="66" t="s">
        <v>23</v>
      </c>
      <c r="DZ43" s="66" t="s">
        <v>23</v>
      </c>
      <c r="EA43" s="66" t="s">
        <v>23</v>
      </c>
      <c r="EB43" s="66" t="s">
        <v>23</v>
      </c>
      <c r="EC43" s="66" t="s">
        <v>23</v>
      </c>
      <c r="ED43" s="66" t="s">
        <v>23</v>
      </c>
      <c r="EE43" s="66" t="s">
        <v>23</v>
      </c>
      <c r="EF43" s="39">
        <v>3</v>
      </c>
      <c r="EG43" s="66" t="s">
        <v>4701</v>
      </c>
      <c r="EH43" s="39" t="s">
        <v>4699</v>
      </c>
      <c r="EI43" s="36" t="s">
        <v>4962</v>
      </c>
      <c r="EJ43" s="49" t="s">
        <v>2868</v>
      </c>
      <c r="EK43" s="49" t="s">
        <v>4791</v>
      </c>
      <c r="EL43" s="193" t="s">
        <v>4700</v>
      </c>
      <c r="EM43" s="193" t="s">
        <v>4699</v>
      </c>
      <c r="EN43" s="49" t="s">
        <v>5053</v>
      </c>
      <c r="EO43" s="410" t="s">
        <v>2874</v>
      </c>
      <c r="EP43" s="49" t="s">
        <v>5092</v>
      </c>
      <c r="EQ43" s="39" t="s">
        <v>4699</v>
      </c>
      <c r="ER43" s="39" t="s">
        <v>4699</v>
      </c>
      <c r="ES43" s="39" t="s">
        <v>4699</v>
      </c>
      <c r="ET43" s="49" t="s">
        <v>2875</v>
      </c>
      <c r="EU43" s="49" t="s">
        <v>2876</v>
      </c>
      <c r="EV43" s="39" t="s">
        <v>102</v>
      </c>
      <c r="EW43" s="39" t="s">
        <v>102</v>
      </c>
      <c r="EX43" s="39" t="s">
        <v>102</v>
      </c>
      <c r="EY43" s="39" t="s">
        <v>102</v>
      </c>
      <c r="EZ43" s="39" t="s">
        <v>102</v>
      </c>
      <c r="FA43" s="39" t="s">
        <v>102</v>
      </c>
      <c r="FB43" s="39" t="s">
        <v>102</v>
      </c>
      <c r="FC43" s="39" t="s">
        <v>102</v>
      </c>
      <c r="FD43" s="39" t="s">
        <v>102</v>
      </c>
      <c r="FE43" s="39" t="s">
        <v>102</v>
      </c>
      <c r="FF43" s="39" t="s">
        <v>102</v>
      </c>
      <c r="FG43" s="39" t="s">
        <v>102</v>
      </c>
      <c r="FH43" s="49" t="s">
        <v>5088</v>
      </c>
      <c r="FI43" s="39" t="s">
        <v>4699</v>
      </c>
      <c r="FJ43" s="39" t="s">
        <v>4699</v>
      </c>
      <c r="FK43" s="49" t="s">
        <v>3715</v>
      </c>
      <c r="FL43" s="49" t="s">
        <v>2877</v>
      </c>
    </row>
    <row r="44" spans="1:168" s="104" customFormat="1">
      <c r="A44" s="408" t="s">
        <v>2634</v>
      </c>
      <c r="B44" s="347" t="s">
        <v>2636</v>
      </c>
      <c r="C44" s="347" t="s">
        <v>2635</v>
      </c>
      <c r="D44" s="312" t="s">
        <v>2706</v>
      </c>
      <c r="E44" s="302">
        <v>134.92166</v>
      </c>
      <c r="F44" s="302">
        <v>153.53982987807001</v>
      </c>
      <c r="G44" s="355" t="s">
        <v>63</v>
      </c>
      <c r="H44" s="355" t="s">
        <v>94</v>
      </c>
      <c r="I44" s="315">
        <v>2016</v>
      </c>
      <c r="J44" s="105" t="s">
        <v>2499</v>
      </c>
      <c r="K44" s="39">
        <f>L44</f>
        <v>100</v>
      </c>
      <c r="L44" s="39">
        <v>100</v>
      </c>
      <c r="M44" s="254" t="s">
        <v>3145</v>
      </c>
      <c r="N44" s="254" t="s">
        <v>3134</v>
      </c>
      <c r="O44" s="39">
        <f>SUM(P44:T44)</f>
        <v>100</v>
      </c>
      <c r="P44" s="193">
        <v>20</v>
      </c>
      <c r="Q44" s="193">
        <v>20</v>
      </c>
      <c r="R44" s="193">
        <v>20</v>
      </c>
      <c r="S44" s="193">
        <v>20</v>
      </c>
      <c r="T44" s="193">
        <v>20</v>
      </c>
      <c r="U44" s="254" t="s">
        <v>4471</v>
      </c>
      <c r="V44" s="254" t="s">
        <v>4139</v>
      </c>
      <c r="W44" s="39">
        <f>SUM(X44:Y44)</f>
        <v>75</v>
      </c>
      <c r="X44" s="193">
        <v>50</v>
      </c>
      <c r="Y44" s="193">
        <v>25</v>
      </c>
      <c r="Z44" s="254" t="s">
        <v>4149</v>
      </c>
      <c r="AA44" s="254" t="s">
        <v>4150</v>
      </c>
      <c r="AB44" s="39">
        <f>SUM(AC44:AE44)</f>
        <v>75</v>
      </c>
      <c r="AC44" s="193">
        <v>30</v>
      </c>
      <c r="AD44" s="193">
        <v>15</v>
      </c>
      <c r="AE44" s="193">
        <v>30</v>
      </c>
      <c r="AF44" s="254" t="s">
        <v>4482</v>
      </c>
      <c r="AG44" s="254" t="s">
        <v>4156</v>
      </c>
      <c r="AH44" s="39">
        <f>SUM(AI44:AJ44)</f>
        <v>75</v>
      </c>
      <c r="AI44" s="193">
        <v>25</v>
      </c>
      <c r="AJ44" s="193">
        <v>50</v>
      </c>
      <c r="AK44" s="411" t="s">
        <v>4617</v>
      </c>
      <c r="AL44" s="254" t="s">
        <v>4460</v>
      </c>
      <c r="AM44" s="66">
        <f>SUM(AN44:AQ44)</f>
        <v>75</v>
      </c>
      <c r="AN44" s="193">
        <v>25</v>
      </c>
      <c r="AO44" s="193">
        <v>25</v>
      </c>
      <c r="AP44" s="193">
        <v>0</v>
      </c>
      <c r="AQ44" s="193">
        <v>25</v>
      </c>
      <c r="AR44" s="254" t="s">
        <v>4737</v>
      </c>
      <c r="AS44" s="254" t="s">
        <v>4600</v>
      </c>
      <c r="AT44" s="39">
        <f>SUM(AU44:AV44)</f>
        <v>50</v>
      </c>
      <c r="AU44" s="193">
        <v>50</v>
      </c>
      <c r="AV44" s="193">
        <v>0</v>
      </c>
      <c r="AW44" s="254" t="s">
        <v>4876</v>
      </c>
      <c r="AX44" s="254" t="s">
        <v>3149</v>
      </c>
      <c r="AY44" s="66">
        <f>SUM(AZ44:BC44)</f>
        <v>50</v>
      </c>
      <c r="AZ44" s="193">
        <v>12.5</v>
      </c>
      <c r="BA44" s="193">
        <v>12.5</v>
      </c>
      <c r="BB44" s="193">
        <v>12.5</v>
      </c>
      <c r="BC44" s="193">
        <v>12.5</v>
      </c>
      <c r="BD44" s="411" t="s">
        <v>4877</v>
      </c>
      <c r="BE44" s="254" t="s">
        <v>4176</v>
      </c>
      <c r="BF44" s="39">
        <f>SUM(BG44:BH44)</f>
        <v>50</v>
      </c>
      <c r="BG44" s="193">
        <v>25</v>
      </c>
      <c r="BH44" s="193">
        <v>25</v>
      </c>
      <c r="BI44" s="254" t="s">
        <v>3766</v>
      </c>
      <c r="BJ44" s="254" t="s">
        <v>3151</v>
      </c>
      <c r="BK44" s="39">
        <f>SUM(BL44:BN44)</f>
        <v>45</v>
      </c>
      <c r="BL44" s="193">
        <v>15</v>
      </c>
      <c r="BM44" s="193">
        <v>30</v>
      </c>
      <c r="BN44" s="193">
        <v>0</v>
      </c>
      <c r="BO44" s="254" t="s">
        <v>4181</v>
      </c>
      <c r="BP44" s="254" t="s">
        <v>4182</v>
      </c>
      <c r="BQ44" s="39">
        <f>SUM(BR44:BT44)</f>
        <v>60</v>
      </c>
      <c r="BR44" s="193">
        <v>15</v>
      </c>
      <c r="BS44" s="193">
        <v>30</v>
      </c>
      <c r="BT44" s="193">
        <v>15</v>
      </c>
      <c r="BU44" s="254" t="s">
        <v>4537</v>
      </c>
      <c r="BV44" s="254" t="s">
        <v>4185</v>
      </c>
      <c r="BW44" s="39">
        <f>SUM(BX44:BY44)</f>
        <v>100</v>
      </c>
      <c r="BX44" s="193">
        <v>50</v>
      </c>
      <c r="BY44" s="193">
        <v>50</v>
      </c>
      <c r="BZ44" s="254" t="s">
        <v>4878</v>
      </c>
      <c r="CA44" s="254" t="s">
        <v>4190</v>
      </c>
      <c r="CB44" s="39">
        <f>SUM(CC44:CD44)</f>
        <v>75</v>
      </c>
      <c r="CC44" s="193">
        <v>25</v>
      </c>
      <c r="CD44" s="193">
        <v>50</v>
      </c>
      <c r="CE44" s="410" t="s">
        <v>4879</v>
      </c>
      <c r="CF44" s="254" t="s">
        <v>4194</v>
      </c>
      <c r="CG44" s="39">
        <f>SUM(CH44:CJ44)</f>
        <v>45</v>
      </c>
      <c r="CH44" s="193">
        <v>30</v>
      </c>
      <c r="CI44" s="193">
        <v>15</v>
      </c>
      <c r="CJ44" s="193">
        <v>0</v>
      </c>
      <c r="CK44" s="254" t="s">
        <v>4880</v>
      </c>
      <c r="CL44" s="254" t="s">
        <v>4201</v>
      </c>
      <c r="CM44" s="66">
        <f>SUM(CN44:CQ44)</f>
        <v>50</v>
      </c>
      <c r="CN44" s="193">
        <v>25</v>
      </c>
      <c r="CO44" s="193">
        <v>25</v>
      </c>
      <c r="CP44" s="193">
        <v>0</v>
      </c>
      <c r="CQ44" s="193">
        <v>0</v>
      </c>
      <c r="CR44" s="254" t="s">
        <v>4203</v>
      </c>
      <c r="CS44" s="254" t="s">
        <v>4204</v>
      </c>
      <c r="CT44" s="39">
        <f>SUM(CU44:CX44)</f>
        <v>25</v>
      </c>
      <c r="CU44" s="193">
        <v>25</v>
      </c>
      <c r="CV44" s="193">
        <v>0</v>
      </c>
      <c r="CW44" s="193">
        <v>0</v>
      </c>
      <c r="CX44" s="193">
        <v>0</v>
      </c>
      <c r="CY44" s="254" t="s">
        <v>4881</v>
      </c>
      <c r="CZ44" s="254" t="s">
        <v>4205</v>
      </c>
      <c r="DA44" s="39">
        <f>SUM(DB44:DF44)</f>
        <v>40</v>
      </c>
      <c r="DB44" s="193">
        <v>20</v>
      </c>
      <c r="DC44" s="193">
        <v>20</v>
      </c>
      <c r="DD44" s="193">
        <v>0</v>
      </c>
      <c r="DE44" s="193">
        <v>0</v>
      </c>
      <c r="DF44" s="193">
        <v>0</v>
      </c>
      <c r="DG44" s="254" t="s">
        <v>4570</v>
      </c>
      <c r="DH44" s="254" t="s">
        <v>3160</v>
      </c>
      <c r="DI44" s="39">
        <f>SUM(DJ44:DN44)</f>
        <v>90</v>
      </c>
      <c r="DJ44" s="193">
        <v>20</v>
      </c>
      <c r="DK44" s="193">
        <v>20</v>
      </c>
      <c r="DL44" s="193">
        <v>10</v>
      </c>
      <c r="DM44" s="193">
        <v>20</v>
      </c>
      <c r="DN44" s="193">
        <v>20</v>
      </c>
      <c r="DO44" s="254" t="s">
        <v>4212</v>
      </c>
      <c r="DP44" s="254" t="s">
        <v>4213</v>
      </c>
      <c r="DQ44" s="39">
        <f>SUM(DR44:DV44)</f>
        <v>50</v>
      </c>
      <c r="DR44" s="193">
        <v>20</v>
      </c>
      <c r="DS44" s="193">
        <v>0</v>
      </c>
      <c r="DT44" s="193">
        <v>0</v>
      </c>
      <c r="DU44" s="193">
        <v>10</v>
      </c>
      <c r="DV44" s="193">
        <v>20</v>
      </c>
      <c r="DW44" s="254" t="s">
        <v>4779</v>
      </c>
      <c r="DX44" s="254" t="s">
        <v>4216</v>
      </c>
      <c r="DY44" s="66">
        <f>SUM(DZ44:EC44)</f>
        <v>100</v>
      </c>
      <c r="DZ44" s="39">
        <v>25</v>
      </c>
      <c r="EA44" s="193">
        <v>25</v>
      </c>
      <c r="EB44" s="193">
        <v>25</v>
      </c>
      <c r="EC44" s="193">
        <v>25</v>
      </c>
      <c r="ED44" s="254" t="s">
        <v>4219</v>
      </c>
      <c r="EE44" s="254" t="s">
        <v>4882</v>
      </c>
      <c r="EF44" s="39">
        <v>2</v>
      </c>
      <c r="EG44" s="66">
        <f>((EH44+EL44+EM44)+(EH44+EQ44+ER44+ES44))/2</f>
        <v>15.625</v>
      </c>
      <c r="EH44" s="39">
        <v>0</v>
      </c>
      <c r="EI44" s="254" t="s">
        <v>4224</v>
      </c>
      <c r="EJ44" s="410" t="s">
        <v>4225</v>
      </c>
      <c r="EK44" s="49" t="s">
        <v>4791</v>
      </c>
      <c r="EL44" s="193">
        <v>18.75</v>
      </c>
      <c r="EM44" s="193">
        <v>0</v>
      </c>
      <c r="EN44" s="49" t="s">
        <v>5040</v>
      </c>
      <c r="EO44" s="410" t="s">
        <v>4601</v>
      </c>
      <c r="EP44" s="49" t="s">
        <v>5093</v>
      </c>
      <c r="EQ44" s="39">
        <v>0</v>
      </c>
      <c r="ER44" s="39">
        <v>12.5</v>
      </c>
      <c r="ES44" s="39">
        <v>0</v>
      </c>
      <c r="ET44" s="36" t="s">
        <v>3704</v>
      </c>
      <c r="EU44" s="49" t="s">
        <v>3167</v>
      </c>
      <c r="EV44" s="39" t="s">
        <v>102</v>
      </c>
      <c r="EW44" s="39" t="s">
        <v>102</v>
      </c>
      <c r="EX44" s="39" t="s">
        <v>102</v>
      </c>
      <c r="EY44" s="39" t="s">
        <v>102</v>
      </c>
      <c r="EZ44" s="39" t="s">
        <v>102</v>
      </c>
      <c r="FA44" s="39" t="s">
        <v>102</v>
      </c>
      <c r="FB44" s="39" t="s">
        <v>102</v>
      </c>
      <c r="FC44" s="39" t="s">
        <v>102</v>
      </c>
      <c r="FD44" s="39" t="s">
        <v>102</v>
      </c>
      <c r="FE44" s="39" t="s">
        <v>102</v>
      </c>
      <c r="FF44" s="39" t="s">
        <v>102</v>
      </c>
      <c r="FG44" s="39" t="s">
        <v>102</v>
      </c>
      <c r="FH44" s="39" t="s">
        <v>102</v>
      </c>
      <c r="FI44" s="39" t="s">
        <v>102</v>
      </c>
      <c r="FJ44" s="39" t="s">
        <v>102</v>
      </c>
      <c r="FK44" s="39" t="s">
        <v>102</v>
      </c>
      <c r="FL44" s="39" t="s">
        <v>102</v>
      </c>
    </row>
    <row r="45" spans="1:168" s="104" customFormat="1">
      <c r="A45" s="408" t="s">
        <v>2637</v>
      </c>
      <c r="B45" s="347" t="s">
        <v>2639</v>
      </c>
      <c r="C45" s="347" t="s">
        <v>2638</v>
      </c>
      <c r="D45" s="312" t="s">
        <v>3855</v>
      </c>
      <c r="E45" s="302">
        <v>7.4655100000000001</v>
      </c>
      <c r="F45" s="302">
        <v>2.3649148414800001</v>
      </c>
      <c r="G45" s="355" t="s">
        <v>63</v>
      </c>
      <c r="H45" s="355" t="s">
        <v>94</v>
      </c>
      <c r="I45" s="311">
        <v>2020</v>
      </c>
      <c r="J45" s="105" t="s">
        <v>2509</v>
      </c>
      <c r="K45" s="39" t="s">
        <v>23</v>
      </c>
      <c r="L45" s="39" t="s">
        <v>23</v>
      </c>
      <c r="M45" s="39" t="s">
        <v>23</v>
      </c>
      <c r="N45" s="39" t="s">
        <v>23</v>
      </c>
      <c r="O45" s="39" t="s">
        <v>4700</v>
      </c>
      <c r="P45" s="39" t="s">
        <v>4700</v>
      </c>
      <c r="Q45" s="193" t="s">
        <v>23</v>
      </c>
      <c r="R45" s="193" t="s">
        <v>23</v>
      </c>
      <c r="S45" s="193" t="s">
        <v>23</v>
      </c>
      <c r="T45" s="193" t="s">
        <v>23</v>
      </c>
      <c r="U45" s="254" t="s">
        <v>2798</v>
      </c>
      <c r="V45" s="254" t="s">
        <v>2799</v>
      </c>
      <c r="W45" s="39" t="s">
        <v>4701</v>
      </c>
      <c r="X45" s="193" t="s">
        <v>4700</v>
      </c>
      <c r="Y45" s="193" t="s">
        <v>4699</v>
      </c>
      <c r="Z45" s="254" t="s">
        <v>2806</v>
      </c>
      <c r="AA45" s="254" t="s">
        <v>2807</v>
      </c>
      <c r="AB45" s="39" t="s">
        <v>23</v>
      </c>
      <c r="AC45" s="39" t="s">
        <v>23</v>
      </c>
      <c r="AD45" s="39" t="s">
        <v>23</v>
      </c>
      <c r="AE45" s="39" t="s">
        <v>23</v>
      </c>
      <c r="AF45" s="39" t="s">
        <v>23</v>
      </c>
      <c r="AG45" s="39" t="s">
        <v>23</v>
      </c>
      <c r="AH45" s="39" t="s">
        <v>4699</v>
      </c>
      <c r="AI45" s="193" t="s">
        <v>4699</v>
      </c>
      <c r="AJ45" s="193" t="s">
        <v>4699</v>
      </c>
      <c r="AK45" s="254" t="s">
        <v>2815</v>
      </c>
      <c r="AL45" s="254" t="s">
        <v>2816</v>
      </c>
      <c r="AM45" s="66" t="s">
        <v>4701</v>
      </c>
      <c r="AN45" s="193" t="s">
        <v>4701</v>
      </c>
      <c r="AO45" s="193" t="s">
        <v>23</v>
      </c>
      <c r="AP45" s="193" t="s">
        <v>23</v>
      </c>
      <c r="AQ45" s="193" t="s">
        <v>4699</v>
      </c>
      <c r="AR45" s="411" t="s">
        <v>4963</v>
      </c>
      <c r="AS45" s="254" t="s">
        <v>2823</v>
      </c>
      <c r="AT45" s="39" t="s">
        <v>4699</v>
      </c>
      <c r="AU45" s="193" t="s">
        <v>4699</v>
      </c>
      <c r="AV45" s="193" t="s">
        <v>4699</v>
      </c>
      <c r="AW45" s="254" t="s">
        <v>2831</v>
      </c>
      <c r="AX45" s="254" t="s">
        <v>2832</v>
      </c>
      <c r="AY45" s="66" t="s">
        <v>4699</v>
      </c>
      <c r="AZ45" s="193" t="s">
        <v>23</v>
      </c>
      <c r="BA45" s="193" t="s">
        <v>4699</v>
      </c>
      <c r="BB45" s="193" t="s">
        <v>4699</v>
      </c>
      <c r="BC45" s="193" t="s">
        <v>23</v>
      </c>
      <c r="BD45" s="254" t="s">
        <v>2838</v>
      </c>
      <c r="BE45" s="254" t="s">
        <v>2839</v>
      </c>
      <c r="BF45" s="39" t="s">
        <v>23</v>
      </c>
      <c r="BG45" s="39" t="s">
        <v>23</v>
      </c>
      <c r="BH45" s="39" t="s">
        <v>23</v>
      </c>
      <c r="BI45" s="39" t="s">
        <v>23</v>
      </c>
      <c r="BJ45" s="39" t="s">
        <v>23</v>
      </c>
      <c r="BK45" s="39" t="s">
        <v>4699</v>
      </c>
      <c r="BL45" s="193" t="s">
        <v>4699</v>
      </c>
      <c r="BM45" s="193" t="s">
        <v>23</v>
      </c>
      <c r="BN45" s="193" t="s">
        <v>23</v>
      </c>
      <c r="BO45" s="254" t="s">
        <v>2846</v>
      </c>
      <c r="BP45" s="254" t="s">
        <v>2847</v>
      </c>
      <c r="BQ45" s="39" t="s">
        <v>23</v>
      </c>
      <c r="BR45" s="39" t="s">
        <v>23</v>
      </c>
      <c r="BS45" s="39" t="s">
        <v>23</v>
      </c>
      <c r="BT45" s="39" t="s">
        <v>23</v>
      </c>
      <c r="BU45" s="39" t="s">
        <v>23</v>
      </c>
      <c r="BV45" s="39" t="s">
        <v>23</v>
      </c>
      <c r="BW45" s="39" t="s">
        <v>4699</v>
      </c>
      <c r="BX45" s="193" t="s">
        <v>4699</v>
      </c>
      <c r="BY45" s="193" t="s">
        <v>4699</v>
      </c>
      <c r="BZ45" s="254" t="s">
        <v>3823</v>
      </c>
      <c r="CA45" s="254" t="s">
        <v>2853</v>
      </c>
      <c r="CB45" s="39" t="s">
        <v>23</v>
      </c>
      <c r="CC45" s="39" t="s">
        <v>23</v>
      </c>
      <c r="CD45" s="39" t="s">
        <v>23</v>
      </c>
      <c r="CE45" s="39" t="s">
        <v>23</v>
      </c>
      <c r="CF45" s="39" t="s">
        <v>23</v>
      </c>
      <c r="CG45" s="39" t="s">
        <v>23</v>
      </c>
      <c r="CH45" s="39" t="s">
        <v>23</v>
      </c>
      <c r="CI45" s="39" t="s">
        <v>23</v>
      </c>
      <c r="CJ45" s="39" t="s">
        <v>23</v>
      </c>
      <c r="CK45" s="39" t="s">
        <v>23</v>
      </c>
      <c r="CL45" s="39" t="s">
        <v>23</v>
      </c>
      <c r="CM45" s="39" t="s">
        <v>23</v>
      </c>
      <c r="CN45" s="39" t="s">
        <v>23</v>
      </c>
      <c r="CO45" s="39" t="s">
        <v>23</v>
      </c>
      <c r="CP45" s="39" t="s">
        <v>23</v>
      </c>
      <c r="CQ45" s="39" t="s">
        <v>23</v>
      </c>
      <c r="CR45" s="39" t="s">
        <v>23</v>
      </c>
      <c r="CS45" s="39" t="s">
        <v>23</v>
      </c>
      <c r="CT45" s="39" t="s">
        <v>4699</v>
      </c>
      <c r="CU45" s="193" t="s">
        <v>4699</v>
      </c>
      <c r="CV45" s="193" t="s">
        <v>23</v>
      </c>
      <c r="CW45" s="193" t="s">
        <v>23</v>
      </c>
      <c r="CX45" s="193" t="s">
        <v>4699</v>
      </c>
      <c r="CY45" s="254" t="s">
        <v>2857</v>
      </c>
      <c r="CZ45" s="254" t="s">
        <v>2832</v>
      </c>
      <c r="DA45" s="39" t="s">
        <v>4699</v>
      </c>
      <c r="DB45" s="193" t="s">
        <v>4699</v>
      </c>
      <c r="DC45" s="193" t="s">
        <v>23</v>
      </c>
      <c r="DD45" s="193" t="s">
        <v>23</v>
      </c>
      <c r="DE45" s="193" t="s">
        <v>4699</v>
      </c>
      <c r="DF45" s="193" t="s">
        <v>23</v>
      </c>
      <c r="DG45" s="254" t="s">
        <v>4964</v>
      </c>
      <c r="DH45" s="254" t="s">
        <v>2865</v>
      </c>
      <c r="DI45" s="39" t="s">
        <v>23</v>
      </c>
      <c r="DJ45" s="39" t="s">
        <v>23</v>
      </c>
      <c r="DK45" s="39" t="s">
        <v>23</v>
      </c>
      <c r="DL45" s="39" t="s">
        <v>23</v>
      </c>
      <c r="DM45" s="39" t="s">
        <v>23</v>
      </c>
      <c r="DN45" s="39" t="s">
        <v>23</v>
      </c>
      <c r="DO45" s="39" t="s">
        <v>23</v>
      </c>
      <c r="DP45" s="39" t="s">
        <v>23</v>
      </c>
      <c r="DQ45" s="39" t="s">
        <v>23</v>
      </c>
      <c r="DR45" s="39" t="s">
        <v>23</v>
      </c>
      <c r="DS45" s="39" t="s">
        <v>23</v>
      </c>
      <c r="DT45" s="39" t="s">
        <v>23</v>
      </c>
      <c r="DU45" s="39" t="s">
        <v>23</v>
      </c>
      <c r="DV45" s="39" t="s">
        <v>23</v>
      </c>
      <c r="DW45" s="39" t="s">
        <v>23</v>
      </c>
      <c r="DX45" s="39" t="s">
        <v>23</v>
      </c>
      <c r="DY45" s="66" t="s">
        <v>23</v>
      </c>
      <c r="DZ45" s="66" t="s">
        <v>23</v>
      </c>
      <c r="EA45" s="66" t="s">
        <v>23</v>
      </c>
      <c r="EB45" s="66" t="s">
        <v>23</v>
      </c>
      <c r="EC45" s="66" t="s">
        <v>23</v>
      </c>
      <c r="ED45" s="66" t="s">
        <v>23</v>
      </c>
      <c r="EE45" s="66" t="s">
        <v>23</v>
      </c>
      <c r="EF45" s="39">
        <v>1</v>
      </c>
      <c r="EG45" s="66" t="s">
        <v>4699</v>
      </c>
      <c r="EH45" s="39" t="s">
        <v>4699</v>
      </c>
      <c r="EI45" s="36" t="s">
        <v>2869</v>
      </c>
      <c r="EJ45" s="49" t="s">
        <v>2832</v>
      </c>
      <c r="EK45" s="49" t="s">
        <v>4791</v>
      </c>
      <c r="EL45" s="193" t="s">
        <v>4699</v>
      </c>
      <c r="EM45" s="193" t="s">
        <v>4699</v>
      </c>
      <c r="EN45" s="49" t="s">
        <v>3234</v>
      </c>
      <c r="EO45" s="410" t="s">
        <v>23</v>
      </c>
      <c r="EP45" s="39" t="s">
        <v>102</v>
      </c>
      <c r="EQ45" s="39" t="s">
        <v>102</v>
      </c>
      <c r="ER45" s="39" t="s">
        <v>102</v>
      </c>
      <c r="ES45" s="39" t="s">
        <v>102</v>
      </c>
      <c r="ET45" s="39" t="s">
        <v>102</v>
      </c>
      <c r="EU45" s="39" t="s">
        <v>102</v>
      </c>
      <c r="EV45" s="39" t="s">
        <v>102</v>
      </c>
      <c r="EW45" s="39" t="s">
        <v>102</v>
      </c>
      <c r="EX45" s="39" t="s">
        <v>102</v>
      </c>
      <c r="EY45" s="39" t="s">
        <v>102</v>
      </c>
      <c r="EZ45" s="39" t="s">
        <v>102</v>
      </c>
      <c r="FA45" s="39" t="s">
        <v>102</v>
      </c>
      <c r="FB45" s="39" t="s">
        <v>102</v>
      </c>
      <c r="FC45" s="39" t="s">
        <v>102</v>
      </c>
      <c r="FD45" s="39" t="s">
        <v>102</v>
      </c>
      <c r="FE45" s="39" t="s">
        <v>102</v>
      </c>
      <c r="FF45" s="39" t="s">
        <v>102</v>
      </c>
      <c r="FG45" s="39" t="s">
        <v>102</v>
      </c>
      <c r="FH45" s="39" t="s">
        <v>102</v>
      </c>
      <c r="FI45" s="39" t="s">
        <v>102</v>
      </c>
      <c r="FJ45" s="39" t="s">
        <v>102</v>
      </c>
      <c r="FK45" s="39" t="s">
        <v>102</v>
      </c>
      <c r="FL45" s="39" t="s">
        <v>102</v>
      </c>
    </row>
    <row r="46" spans="1:168" s="104" customFormat="1">
      <c r="A46" s="408" t="s">
        <v>2640</v>
      </c>
      <c r="B46" s="347" t="s">
        <v>2642</v>
      </c>
      <c r="C46" s="347" t="s">
        <v>2641</v>
      </c>
      <c r="D46" s="312" t="s">
        <v>3856</v>
      </c>
      <c r="E46" s="302">
        <v>3.48482</v>
      </c>
      <c r="F46" s="302">
        <v>2.8870211919048039</v>
      </c>
      <c r="G46" s="355" t="s">
        <v>2643</v>
      </c>
      <c r="H46" s="105" t="s">
        <v>92</v>
      </c>
      <c r="I46" s="311">
        <v>2018</v>
      </c>
      <c r="J46" s="105" t="s">
        <v>2705</v>
      </c>
      <c r="K46" s="39" t="s">
        <v>23</v>
      </c>
      <c r="L46" s="39" t="s">
        <v>23</v>
      </c>
      <c r="M46" s="39" t="s">
        <v>23</v>
      </c>
      <c r="N46" s="39" t="s">
        <v>23</v>
      </c>
      <c r="O46" s="39" t="s">
        <v>4700</v>
      </c>
      <c r="P46" s="193" t="s">
        <v>4700</v>
      </c>
      <c r="Q46" s="193" t="s">
        <v>23</v>
      </c>
      <c r="R46" s="193" t="s">
        <v>23</v>
      </c>
      <c r="S46" s="193" t="s">
        <v>23</v>
      </c>
      <c r="T46" s="193" t="s">
        <v>23</v>
      </c>
      <c r="U46" s="254" t="s">
        <v>4377</v>
      </c>
      <c r="V46" s="254" t="s">
        <v>4378</v>
      </c>
      <c r="W46" s="39" t="s">
        <v>4701</v>
      </c>
      <c r="X46" s="193" t="s">
        <v>4700</v>
      </c>
      <c r="Y46" s="193" t="s">
        <v>4699</v>
      </c>
      <c r="Z46" s="254" t="s">
        <v>4930</v>
      </c>
      <c r="AA46" s="254" t="s">
        <v>4381</v>
      </c>
      <c r="AB46" s="39" t="s">
        <v>23</v>
      </c>
      <c r="AC46" s="39" t="s">
        <v>23</v>
      </c>
      <c r="AD46" s="39" t="s">
        <v>23</v>
      </c>
      <c r="AE46" s="39" t="s">
        <v>23</v>
      </c>
      <c r="AF46" s="39" t="s">
        <v>23</v>
      </c>
      <c r="AG46" s="39" t="s">
        <v>23</v>
      </c>
      <c r="AH46" s="39" t="s">
        <v>4699</v>
      </c>
      <c r="AI46" s="39" t="s">
        <v>4699</v>
      </c>
      <c r="AJ46" s="39" t="s">
        <v>4699</v>
      </c>
      <c r="AK46" s="254" t="s">
        <v>4384</v>
      </c>
      <c r="AL46" s="254" t="s">
        <v>4385</v>
      </c>
      <c r="AM46" s="66" t="s">
        <v>4699</v>
      </c>
      <c r="AN46" s="193" t="s">
        <v>4699</v>
      </c>
      <c r="AO46" s="193" t="s">
        <v>23</v>
      </c>
      <c r="AP46" s="193" t="s">
        <v>23</v>
      </c>
      <c r="AQ46" s="193" t="s">
        <v>4699</v>
      </c>
      <c r="AR46" s="254" t="s">
        <v>4388</v>
      </c>
      <c r="AS46" s="254" t="s">
        <v>4389</v>
      </c>
      <c r="AT46" s="39" t="s">
        <v>4701</v>
      </c>
      <c r="AU46" s="193" t="s">
        <v>4701</v>
      </c>
      <c r="AV46" s="193" t="s">
        <v>4699</v>
      </c>
      <c r="AW46" s="254" t="s">
        <v>4392</v>
      </c>
      <c r="AX46" s="254" t="s">
        <v>4393</v>
      </c>
      <c r="AY46" s="66" t="s">
        <v>4699</v>
      </c>
      <c r="AZ46" s="193" t="s">
        <v>23</v>
      </c>
      <c r="BA46" s="193" t="s">
        <v>4699</v>
      </c>
      <c r="BB46" s="193" t="s">
        <v>4699</v>
      </c>
      <c r="BC46" s="193" t="s">
        <v>23</v>
      </c>
      <c r="BD46" s="254" t="s">
        <v>4395</v>
      </c>
      <c r="BE46" s="254" t="s">
        <v>4396</v>
      </c>
      <c r="BF46" s="39" t="s">
        <v>23</v>
      </c>
      <c r="BG46" s="39" t="s">
        <v>23</v>
      </c>
      <c r="BH46" s="39" t="s">
        <v>23</v>
      </c>
      <c r="BI46" s="39" t="s">
        <v>23</v>
      </c>
      <c r="BJ46" s="39" t="s">
        <v>23</v>
      </c>
      <c r="BK46" s="39" t="s">
        <v>4701</v>
      </c>
      <c r="BL46" s="193" t="s">
        <v>4701</v>
      </c>
      <c r="BM46" s="193" t="s">
        <v>23</v>
      </c>
      <c r="BN46" s="193" t="s">
        <v>23</v>
      </c>
      <c r="BO46" s="254" t="s">
        <v>4398</v>
      </c>
      <c r="BP46" s="254" t="s">
        <v>4399</v>
      </c>
      <c r="BQ46" s="39" t="s">
        <v>23</v>
      </c>
      <c r="BR46" s="193" t="s">
        <v>23</v>
      </c>
      <c r="BS46" s="193" t="s">
        <v>23</v>
      </c>
      <c r="BT46" s="193" t="s">
        <v>23</v>
      </c>
      <c r="BU46" s="193" t="s">
        <v>23</v>
      </c>
      <c r="BV46" s="193" t="s">
        <v>23</v>
      </c>
      <c r="BW46" s="39" t="s">
        <v>4699</v>
      </c>
      <c r="BX46" s="39" t="s">
        <v>4699</v>
      </c>
      <c r="BY46" s="39" t="s">
        <v>4699</v>
      </c>
      <c r="BZ46" s="254" t="s">
        <v>4402</v>
      </c>
      <c r="CA46" s="254" t="s">
        <v>4403</v>
      </c>
      <c r="CB46" s="39" t="s">
        <v>23</v>
      </c>
      <c r="CC46" s="39" t="s">
        <v>23</v>
      </c>
      <c r="CD46" s="39" t="s">
        <v>23</v>
      </c>
      <c r="CE46" s="39" t="s">
        <v>23</v>
      </c>
      <c r="CF46" s="39" t="s">
        <v>23</v>
      </c>
      <c r="CG46" s="39" t="s">
        <v>23</v>
      </c>
      <c r="CH46" s="39" t="s">
        <v>23</v>
      </c>
      <c r="CI46" s="39" t="s">
        <v>23</v>
      </c>
      <c r="CJ46" s="39" t="s">
        <v>23</v>
      </c>
      <c r="CK46" s="39" t="s">
        <v>23</v>
      </c>
      <c r="CL46" s="39" t="s">
        <v>23</v>
      </c>
      <c r="CM46" s="39" t="s">
        <v>23</v>
      </c>
      <c r="CN46" s="39" t="s">
        <v>23</v>
      </c>
      <c r="CO46" s="39" t="s">
        <v>23</v>
      </c>
      <c r="CP46" s="39" t="s">
        <v>23</v>
      </c>
      <c r="CQ46" s="39" t="s">
        <v>23</v>
      </c>
      <c r="CR46" s="39" t="s">
        <v>23</v>
      </c>
      <c r="CS46" s="39" t="s">
        <v>23</v>
      </c>
      <c r="CT46" s="39" t="s">
        <v>4699</v>
      </c>
      <c r="CU46" s="193" t="s">
        <v>4699</v>
      </c>
      <c r="CV46" s="193" t="s">
        <v>23</v>
      </c>
      <c r="CW46" s="193" t="s">
        <v>23</v>
      </c>
      <c r="CX46" s="193" t="s">
        <v>4699</v>
      </c>
      <c r="CY46" s="254" t="s">
        <v>4405</v>
      </c>
      <c r="CZ46" s="254" t="s">
        <v>4406</v>
      </c>
      <c r="DA46" s="39" t="s">
        <v>4701</v>
      </c>
      <c r="DB46" s="193" t="s">
        <v>4701</v>
      </c>
      <c r="DC46" s="193" t="s">
        <v>23</v>
      </c>
      <c r="DD46" s="193" t="s">
        <v>23</v>
      </c>
      <c r="DE46" s="193" t="s">
        <v>4699</v>
      </c>
      <c r="DF46" s="193" t="s">
        <v>23</v>
      </c>
      <c r="DG46" s="254" t="s">
        <v>4931</v>
      </c>
      <c r="DH46" s="254" t="s">
        <v>4409</v>
      </c>
      <c r="DI46" s="39" t="s">
        <v>23</v>
      </c>
      <c r="DJ46" s="39" t="s">
        <v>23</v>
      </c>
      <c r="DK46" s="39" t="s">
        <v>23</v>
      </c>
      <c r="DL46" s="39" t="s">
        <v>23</v>
      </c>
      <c r="DM46" s="39" t="s">
        <v>23</v>
      </c>
      <c r="DN46" s="39" t="s">
        <v>23</v>
      </c>
      <c r="DO46" s="39" t="s">
        <v>23</v>
      </c>
      <c r="DP46" s="39" t="s">
        <v>23</v>
      </c>
      <c r="DQ46" s="39" t="s">
        <v>23</v>
      </c>
      <c r="DR46" s="39" t="s">
        <v>23</v>
      </c>
      <c r="DS46" s="39" t="s">
        <v>23</v>
      </c>
      <c r="DT46" s="39" t="s">
        <v>23</v>
      </c>
      <c r="DU46" s="39" t="s">
        <v>23</v>
      </c>
      <c r="DV46" s="39" t="s">
        <v>23</v>
      </c>
      <c r="DW46" s="39" t="s">
        <v>23</v>
      </c>
      <c r="DX46" s="39" t="s">
        <v>23</v>
      </c>
      <c r="DY46" s="66" t="s">
        <v>23</v>
      </c>
      <c r="DZ46" s="66" t="s">
        <v>23</v>
      </c>
      <c r="EA46" s="66" t="s">
        <v>23</v>
      </c>
      <c r="EB46" s="66" t="s">
        <v>23</v>
      </c>
      <c r="EC46" s="66" t="s">
        <v>23</v>
      </c>
      <c r="ED46" s="66" t="s">
        <v>23</v>
      </c>
      <c r="EE46" s="66" t="s">
        <v>23</v>
      </c>
      <c r="EF46" s="39">
        <v>1</v>
      </c>
      <c r="EG46" s="66" t="s">
        <v>4699</v>
      </c>
      <c r="EH46" s="39" t="s">
        <v>4699</v>
      </c>
      <c r="EI46" s="254" t="s">
        <v>4932</v>
      </c>
      <c r="EJ46" s="410" t="s">
        <v>4411</v>
      </c>
      <c r="EK46" s="49" t="s">
        <v>4791</v>
      </c>
      <c r="EL46" s="193" t="s">
        <v>4699</v>
      </c>
      <c r="EM46" s="193" t="s">
        <v>4699</v>
      </c>
      <c r="EN46" s="49" t="s">
        <v>3234</v>
      </c>
      <c r="EO46" s="49" t="s">
        <v>23</v>
      </c>
      <c r="EP46" s="39" t="s">
        <v>102</v>
      </c>
      <c r="EQ46" s="39" t="s">
        <v>102</v>
      </c>
      <c r="ER46" s="39" t="s">
        <v>102</v>
      </c>
      <c r="ES46" s="39" t="s">
        <v>102</v>
      </c>
      <c r="ET46" s="39" t="s">
        <v>102</v>
      </c>
      <c r="EU46" s="39" t="s">
        <v>102</v>
      </c>
      <c r="EV46" s="39" t="s">
        <v>102</v>
      </c>
      <c r="EW46" s="39" t="s">
        <v>102</v>
      </c>
      <c r="EX46" s="39" t="s">
        <v>102</v>
      </c>
      <c r="EY46" s="39" t="s">
        <v>102</v>
      </c>
      <c r="EZ46" s="39" t="s">
        <v>102</v>
      </c>
      <c r="FA46" s="39" t="s">
        <v>102</v>
      </c>
      <c r="FB46" s="39" t="s">
        <v>102</v>
      </c>
      <c r="FC46" s="39" t="s">
        <v>102</v>
      </c>
      <c r="FD46" s="39" t="s">
        <v>102</v>
      </c>
      <c r="FE46" s="39" t="s">
        <v>102</v>
      </c>
      <c r="FF46" s="39" t="s">
        <v>102</v>
      </c>
      <c r="FG46" s="39" t="s">
        <v>102</v>
      </c>
      <c r="FH46" s="39" t="s">
        <v>102</v>
      </c>
      <c r="FI46" s="39" t="s">
        <v>102</v>
      </c>
      <c r="FJ46" s="39" t="s">
        <v>102</v>
      </c>
      <c r="FK46" s="39" t="s">
        <v>102</v>
      </c>
      <c r="FL46" s="39" t="s">
        <v>102</v>
      </c>
    </row>
    <row r="47" spans="1:168" s="104" customFormat="1">
      <c r="A47" s="408" t="s">
        <v>2644</v>
      </c>
      <c r="B47" s="347" t="s">
        <v>2646</v>
      </c>
      <c r="C47" s="347" t="s">
        <v>2645</v>
      </c>
      <c r="D47" s="312" t="s">
        <v>2706</v>
      </c>
      <c r="E47" s="302">
        <v>3.71502</v>
      </c>
      <c r="F47" s="302">
        <v>2.9318280364606499</v>
      </c>
      <c r="G47" s="355" t="s">
        <v>67</v>
      </c>
      <c r="H47" s="355" t="s">
        <v>92</v>
      </c>
      <c r="I47" s="311">
        <v>2018</v>
      </c>
      <c r="J47" s="105" t="s">
        <v>2704</v>
      </c>
      <c r="K47" s="39">
        <f t="shared" ref="K47:K52" si="0">L47</f>
        <v>100</v>
      </c>
      <c r="L47" s="39">
        <v>100</v>
      </c>
      <c r="M47" s="254" t="s">
        <v>3923</v>
      </c>
      <c r="N47" s="254" t="s">
        <v>3922</v>
      </c>
      <c r="O47" s="39">
        <f t="shared" ref="O47:O52" si="1">SUM(P47:T47)</f>
        <v>10</v>
      </c>
      <c r="P47" s="193">
        <v>10</v>
      </c>
      <c r="Q47" s="193">
        <v>0</v>
      </c>
      <c r="R47" s="193">
        <v>0</v>
      </c>
      <c r="S47" s="193">
        <v>0</v>
      </c>
      <c r="T47" s="193">
        <v>0</v>
      </c>
      <c r="U47" s="254" t="s">
        <v>4795</v>
      </c>
      <c r="V47" s="254" t="s">
        <v>3930</v>
      </c>
      <c r="W47" s="39">
        <f t="shared" ref="W47:W52" si="2">SUM(X47:Y47)</f>
        <v>25</v>
      </c>
      <c r="X47" s="193">
        <v>25</v>
      </c>
      <c r="Y47" s="193">
        <v>0</v>
      </c>
      <c r="Z47" s="254" t="s">
        <v>4599</v>
      </c>
      <c r="AA47" s="254" t="s">
        <v>3935</v>
      </c>
      <c r="AB47" s="39">
        <f>SUM(AC47:AE47)</f>
        <v>45</v>
      </c>
      <c r="AC47" s="193">
        <v>30</v>
      </c>
      <c r="AD47" s="193">
        <v>15</v>
      </c>
      <c r="AE47" s="193">
        <v>0</v>
      </c>
      <c r="AF47" s="254" t="s">
        <v>3939</v>
      </c>
      <c r="AG47" s="254" t="s">
        <v>3940</v>
      </c>
      <c r="AH47" s="39">
        <f t="shared" ref="AH47:AH52" si="3">SUM(AI47:AJ47)</f>
        <v>25</v>
      </c>
      <c r="AI47" s="193">
        <v>0</v>
      </c>
      <c r="AJ47" s="193">
        <v>25</v>
      </c>
      <c r="AK47" s="254" t="s">
        <v>3943</v>
      </c>
      <c r="AL47" s="254" t="s">
        <v>3944</v>
      </c>
      <c r="AM47" s="66">
        <f t="shared" ref="AM47:AM52" si="4">SUM(AN47:AQ47)</f>
        <v>0</v>
      </c>
      <c r="AN47" s="193">
        <v>0</v>
      </c>
      <c r="AO47" s="193">
        <v>0</v>
      </c>
      <c r="AP47" s="193">
        <v>0</v>
      </c>
      <c r="AQ47" s="193">
        <v>0</v>
      </c>
      <c r="AR47" s="254" t="s">
        <v>3947</v>
      </c>
      <c r="AS47" s="254" t="s">
        <v>3948</v>
      </c>
      <c r="AT47" s="39">
        <f t="shared" ref="AT47:AT52" si="5">SUM(AU47:AV47)</f>
        <v>0</v>
      </c>
      <c r="AU47" s="193">
        <v>0</v>
      </c>
      <c r="AV47" s="193">
        <v>0</v>
      </c>
      <c r="AW47" s="254" t="s">
        <v>3950</v>
      </c>
      <c r="AX47" s="254" t="s">
        <v>3951</v>
      </c>
      <c r="AY47" s="66">
        <f t="shared" ref="AY47:AY52" si="6">SUM(AZ47:BC47)</f>
        <v>25</v>
      </c>
      <c r="AZ47" s="193">
        <v>12.5</v>
      </c>
      <c r="BA47" s="193">
        <v>12.5</v>
      </c>
      <c r="BB47" s="193">
        <v>0</v>
      </c>
      <c r="BC47" s="193">
        <v>0</v>
      </c>
      <c r="BD47" s="254" t="s">
        <v>4750</v>
      </c>
      <c r="BE47" s="254" t="s">
        <v>3953</v>
      </c>
      <c r="BF47" s="39">
        <f t="shared" ref="BF47:BF52" si="7">SUM(BG47:BH47)</f>
        <v>25</v>
      </c>
      <c r="BG47" s="193">
        <v>25</v>
      </c>
      <c r="BH47" s="193">
        <v>0</v>
      </c>
      <c r="BI47" s="254" t="s">
        <v>3956</v>
      </c>
      <c r="BJ47" s="254" t="s">
        <v>3957</v>
      </c>
      <c r="BK47" s="39">
        <f t="shared" ref="BK47:BK52" si="8">SUM(BL47:BN47)</f>
        <v>0</v>
      </c>
      <c r="BL47" s="193">
        <v>0</v>
      </c>
      <c r="BM47" s="193">
        <v>0</v>
      </c>
      <c r="BN47" s="193">
        <v>0</v>
      </c>
      <c r="BO47" s="254" t="s">
        <v>501</v>
      </c>
      <c r="BP47" s="254" t="s">
        <v>102</v>
      </c>
      <c r="BQ47" s="39">
        <f t="shared" ref="BQ47:BQ52" si="9">SUM(BR47:BT47)</f>
        <v>0</v>
      </c>
      <c r="BR47" s="193">
        <v>0</v>
      </c>
      <c r="BS47" s="193">
        <v>0</v>
      </c>
      <c r="BT47" s="193">
        <v>0</v>
      </c>
      <c r="BU47" s="254" t="s">
        <v>501</v>
      </c>
      <c r="BV47" s="254" t="s">
        <v>102</v>
      </c>
      <c r="BW47" s="39">
        <f t="shared" ref="BW47:BW52" si="10">SUM(BX47:BY47)</f>
        <v>0</v>
      </c>
      <c r="BX47" s="193">
        <v>0</v>
      </c>
      <c r="BY47" s="193">
        <v>0</v>
      </c>
      <c r="BZ47" s="254" t="s">
        <v>3966</v>
      </c>
      <c r="CA47" s="254" t="s">
        <v>3967</v>
      </c>
      <c r="CB47" s="39">
        <f t="shared" ref="CB47:CB52" si="11">SUM(CC47:CD47)</f>
        <v>0</v>
      </c>
      <c r="CC47" s="193">
        <v>0</v>
      </c>
      <c r="CD47" s="193">
        <v>0</v>
      </c>
      <c r="CE47" s="410" t="s">
        <v>501</v>
      </c>
      <c r="CF47" s="254" t="s">
        <v>102</v>
      </c>
      <c r="CG47" s="39">
        <f t="shared" ref="CG47:CG52" si="12">SUM(CH47:CJ47)</f>
        <v>0</v>
      </c>
      <c r="CH47" s="193">
        <v>0</v>
      </c>
      <c r="CI47" s="193">
        <v>0</v>
      </c>
      <c r="CJ47" s="193">
        <v>0</v>
      </c>
      <c r="CK47" s="254" t="s">
        <v>3973</v>
      </c>
      <c r="CL47" s="254" t="s">
        <v>3974</v>
      </c>
      <c r="CM47" s="66">
        <f t="shared" ref="CM47:CM52" si="13">SUM(CN47:CQ47)</f>
        <v>12.5</v>
      </c>
      <c r="CN47" s="193">
        <v>12.5</v>
      </c>
      <c r="CO47" s="193">
        <v>0</v>
      </c>
      <c r="CP47" s="193">
        <v>0</v>
      </c>
      <c r="CQ47" s="193">
        <v>0</v>
      </c>
      <c r="CR47" s="254" t="s">
        <v>4554</v>
      </c>
      <c r="CS47" s="254" t="s">
        <v>3979</v>
      </c>
      <c r="CT47" s="39">
        <f t="shared" ref="CT47:CT52" si="14">SUM(CU47:CX47)</f>
        <v>0</v>
      </c>
      <c r="CU47" s="193">
        <v>0</v>
      </c>
      <c r="CV47" s="193">
        <v>0</v>
      </c>
      <c r="CW47" s="193">
        <v>0</v>
      </c>
      <c r="CX47" s="193">
        <v>0</v>
      </c>
      <c r="CY47" s="254" t="s">
        <v>3982</v>
      </c>
      <c r="CZ47" s="254" t="s">
        <v>3983</v>
      </c>
      <c r="DA47" s="39">
        <f t="shared" ref="DA47:DA52" si="15">SUM(DB47:DF47)</f>
        <v>30</v>
      </c>
      <c r="DB47" s="193">
        <v>10</v>
      </c>
      <c r="DC47" s="193">
        <v>0</v>
      </c>
      <c r="DD47" s="193">
        <v>0</v>
      </c>
      <c r="DE47" s="193">
        <v>20</v>
      </c>
      <c r="DF47" s="193">
        <v>0</v>
      </c>
      <c r="DG47" s="254" t="s">
        <v>4773</v>
      </c>
      <c r="DH47" s="254" t="s">
        <v>3987</v>
      </c>
      <c r="DI47" s="39">
        <f t="shared" ref="DI47:DI52" si="16">SUM(DJ47:DN47)</f>
        <v>30</v>
      </c>
      <c r="DJ47" s="193">
        <v>0</v>
      </c>
      <c r="DK47" s="193">
        <v>10</v>
      </c>
      <c r="DL47" s="193">
        <v>10</v>
      </c>
      <c r="DM47" s="193">
        <v>10</v>
      </c>
      <c r="DN47" s="193">
        <v>0</v>
      </c>
      <c r="DO47" s="254" t="s">
        <v>4775</v>
      </c>
      <c r="DP47" s="254" t="s">
        <v>4796</v>
      </c>
      <c r="DQ47" s="39">
        <f t="shared" ref="DQ47:DQ52" si="17">SUM(DR47:DV47)</f>
        <v>10</v>
      </c>
      <c r="DR47" s="193">
        <v>0</v>
      </c>
      <c r="DS47" s="193">
        <v>0</v>
      </c>
      <c r="DT47" s="193">
        <v>0</v>
      </c>
      <c r="DU47" s="193">
        <v>0</v>
      </c>
      <c r="DV47" s="193">
        <v>10</v>
      </c>
      <c r="DW47" s="254" t="s">
        <v>4797</v>
      </c>
      <c r="DX47" s="254" t="s">
        <v>3991</v>
      </c>
      <c r="DY47" s="66">
        <f t="shared" ref="DY47:DY52" si="18">SUM(DZ47:EC47)</f>
        <v>75</v>
      </c>
      <c r="DZ47" s="193">
        <v>25</v>
      </c>
      <c r="EA47" s="193">
        <v>25</v>
      </c>
      <c r="EB47" s="193">
        <v>25</v>
      </c>
      <c r="EC47" s="193">
        <v>0</v>
      </c>
      <c r="ED47" s="254" t="s">
        <v>3993</v>
      </c>
      <c r="EE47" s="254" t="s">
        <v>3994</v>
      </c>
      <c r="EF47" s="39">
        <v>1</v>
      </c>
      <c r="EG47" s="66">
        <f>EH47+EL47+EM47</f>
        <v>0</v>
      </c>
      <c r="EH47" s="39">
        <v>0</v>
      </c>
      <c r="EI47" s="36" t="s">
        <v>501</v>
      </c>
      <c r="EJ47" s="49" t="s">
        <v>102</v>
      </c>
      <c r="EK47" s="49" t="s">
        <v>4791</v>
      </c>
      <c r="EL47" s="193">
        <v>0</v>
      </c>
      <c r="EM47" s="193">
        <v>0</v>
      </c>
      <c r="EN47" s="410" t="s">
        <v>5066</v>
      </c>
      <c r="EO47" s="410" t="s">
        <v>23</v>
      </c>
      <c r="EP47" s="39" t="s">
        <v>102</v>
      </c>
      <c r="EQ47" s="39" t="s">
        <v>102</v>
      </c>
      <c r="ER47" s="39" t="s">
        <v>102</v>
      </c>
      <c r="ES47" s="39" t="s">
        <v>102</v>
      </c>
      <c r="ET47" s="39" t="s">
        <v>102</v>
      </c>
      <c r="EU47" s="39" t="s">
        <v>102</v>
      </c>
      <c r="EV47" s="39" t="s">
        <v>102</v>
      </c>
      <c r="EW47" s="39" t="s">
        <v>102</v>
      </c>
      <c r="EX47" s="39" t="s">
        <v>102</v>
      </c>
      <c r="EY47" s="39" t="s">
        <v>102</v>
      </c>
      <c r="EZ47" s="39" t="s">
        <v>102</v>
      </c>
      <c r="FA47" s="39" t="s">
        <v>102</v>
      </c>
      <c r="FB47" s="39" t="s">
        <v>102</v>
      </c>
      <c r="FC47" s="39" t="s">
        <v>102</v>
      </c>
      <c r="FD47" s="39" t="s">
        <v>102</v>
      </c>
      <c r="FE47" s="39" t="s">
        <v>102</v>
      </c>
      <c r="FF47" s="39" t="s">
        <v>102</v>
      </c>
      <c r="FG47" s="39" t="s">
        <v>102</v>
      </c>
      <c r="FH47" s="39" t="s">
        <v>102</v>
      </c>
      <c r="FI47" s="39" t="s">
        <v>102</v>
      </c>
      <c r="FJ47" s="39" t="s">
        <v>102</v>
      </c>
      <c r="FK47" s="39" t="s">
        <v>102</v>
      </c>
      <c r="FL47" s="39" t="s">
        <v>102</v>
      </c>
    </row>
    <row r="48" spans="1:168" s="104" customFormat="1">
      <c r="A48" s="408" t="s">
        <v>2647</v>
      </c>
      <c r="B48" s="370" t="s">
        <v>2649</v>
      </c>
      <c r="C48" s="347" t="s">
        <v>2648</v>
      </c>
      <c r="D48" s="312" t="s">
        <v>2707</v>
      </c>
      <c r="E48" s="302">
        <v>8.1982400000000002</v>
      </c>
      <c r="F48" s="302">
        <v>8.7767663200000001</v>
      </c>
      <c r="G48" s="355" t="s">
        <v>2625</v>
      </c>
      <c r="H48" s="105" t="s">
        <v>93</v>
      </c>
      <c r="I48" s="315">
        <v>2016</v>
      </c>
      <c r="J48" s="36" t="s">
        <v>2499</v>
      </c>
      <c r="K48" s="39">
        <f t="shared" si="0"/>
        <v>100</v>
      </c>
      <c r="L48" s="39">
        <v>100</v>
      </c>
      <c r="M48" s="36" t="s">
        <v>3731</v>
      </c>
      <c r="N48" s="36" t="s">
        <v>2923</v>
      </c>
      <c r="O48" s="39">
        <f t="shared" si="1"/>
        <v>0</v>
      </c>
      <c r="P48" s="39">
        <v>0</v>
      </c>
      <c r="Q48" s="39">
        <v>0</v>
      </c>
      <c r="R48" s="39">
        <v>0</v>
      </c>
      <c r="S48" s="39">
        <v>0</v>
      </c>
      <c r="T48" s="39">
        <v>0</v>
      </c>
      <c r="U48" s="254" t="s">
        <v>2927</v>
      </c>
      <c r="V48" s="254" t="s">
        <v>2928</v>
      </c>
      <c r="W48" s="39">
        <f t="shared" si="2"/>
        <v>0</v>
      </c>
      <c r="X48" s="39">
        <v>0</v>
      </c>
      <c r="Y48" s="39">
        <v>0</v>
      </c>
      <c r="Z48" s="36" t="s">
        <v>2930</v>
      </c>
      <c r="AA48" s="36" t="s">
        <v>2931</v>
      </c>
      <c r="AB48" s="39">
        <f>SUM(AC48:AE48)</f>
        <v>0</v>
      </c>
      <c r="AC48" s="39">
        <v>0</v>
      </c>
      <c r="AD48" s="39">
        <v>0</v>
      </c>
      <c r="AE48" s="39">
        <v>0</v>
      </c>
      <c r="AF48" s="36" t="s">
        <v>501</v>
      </c>
      <c r="AG48" s="36" t="s">
        <v>102</v>
      </c>
      <c r="AH48" s="39">
        <f t="shared" si="3"/>
        <v>0</v>
      </c>
      <c r="AI48" s="39">
        <v>0</v>
      </c>
      <c r="AJ48" s="39">
        <v>0</v>
      </c>
      <c r="AK48" s="36" t="s">
        <v>2935</v>
      </c>
      <c r="AL48" s="36" t="s">
        <v>102</v>
      </c>
      <c r="AM48" s="66">
        <f t="shared" si="4"/>
        <v>12.5</v>
      </c>
      <c r="AN48" s="39">
        <v>0</v>
      </c>
      <c r="AO48" s="39">
        <v>0</v>
      </c>
      <c r="AP48" s="39">
        <v>12.5</v>
      </c>
      <c r="AQ48" s="39">
        <v>0</v>
      </c>
      <c r="AR48" s="36" t="s">
        <v>3691</v>
      </c>
      <c r="AS48" s="36" t="s">
        <v>2936</v>
      </c>
      <c r="AT48" s="39">
        <f t="shared" si="5"/>
        <v>0</v>
      </c>
      <c r="AU48" s="39">
        <v>0</v>
      </c>
      <c r="AV48" s="39">
        <v>0</v>
      </c>
      <c r="AW48" s="36" t="s">
        <v>2941</v>
      </c>
      <c r="AX48" s="36" t="s">
        <v>2942</v>
      </c>
      <c r="AY48" s="66">
        <f t="shared" si="6"/>
        <v>12.5</v>
      </c>
      <c r="AZ48" s="39">
        <v>0</v>
      </c>
      <c r="BA48" s="39">
        <v>0</v>
      </c>
      <c r="BB48" s="39">
        <v>0</v>
      </c>
      <c r="BC48" s="39">
        <v>12.5</v>
      </c>
      <c r="BD48" s="36" t="s">
        <v>3712</v>
      </c>
      <c r="BE48" s="36" t="s">
        <v>2942</v>
      </c>
      <c r="BF48" s="39">
        <f t="shared" si="7"/>
        <v>0</v>
      </c>
      <c r="BG48" s="39">
        <v>0</v>
      </c>
      <c r="BH48" s="39">
        <v>0</v>
      </c>
      <c r="BI48" s="36" t="s">
        <v>2947</v>
      </c>
      <c r="BJ48" s="36" t="s">
        <v>2948</v>
      </c>
      <c r="BK48" s="39">
        <f t="shared" si="8"/>
        <v>0</v>
      </c>
      <c r="BL48" s="39">
        <v>0</v>
      </c>
      <c r="BM48" s="39">
        <v>0</v>
      </c>
      <c r="BN48" s="39">
        <v>0</v>
      </c>
      <c r="BO48" s="36" t="s">
        <v>3778</v>
      </c>
      <c r="BP48" s="36" t="s">
        <v>2950</v>
      </c>
      <c r="BQ48" s="39">
        <f t="shared" si="9"/>
        <v>0</v>
      </c>
      <c r="BR48" s="39">
        <v>0</v>
      </c>
      <c r="BS48" s="39">
        <v>0</v>
      </c>
      <c r="BT48" s="39">
        <v>0</v>
      </c>
      <c r="BU48" s="36" t="s">
        <v>501</v>
      </c>
      <c r="BV48" s="36" t="s">
        <v>102</v>
      </c>
      <c r="BW48" s="39">
        <f t="shared" si="10"/>
        <v>0</v>
      </c>
      <c r="BX48" s="39">
        <v>0</v>
      </c>
      <c r="BY48" s="39">
        <v>0</v>
      </c>
      <c r="BZ48" s="36" t="s">
        <v>501</v>
      </c>
      <c r="CA48" s="36" t="s">
        <v>102</v>
      </c>
      <c r="CB48" s="39">
        <f t="shared" si="11"/>
        <v>0</v>
      </c>
      <c r="CC48" s="39">
        <v>0</v>
      </c>
      <c r="CD48" s="39">
        <v>0</v>
      </c>
      <c r="CE48" s="49" t="s">
        <v>501</v>
      </c>
      <c r="CF48" s="36" t="s">
        <v>102</v>
      </c>
      <c r="CG48" s="39">
        <f t="shared" si="12"/>
        <v>0</v>
      </c>
      <c r="CH48" s="39">
        <v>0</v>
      </c>
      <c r="CI48" s="39">
        <v>0</v>
      </c>
      <c r="CJ48" s="39">
        <v>0</v>
      </c>
      <c r="CK48" s="36" t="s">
        <v>501</v>
      </c>
      <c r="CL48" s="36" t="s">
        <v>102</v>
      </c>
      <c r="CM48" s="66">
        <f t="shared" si="13"/>
        <v>0</v>
      </c>
      <c r="CN48" s="39">
        <v>0</v>
      </c>
      <c r="CO48" s="39">
        <v>0</v>
      </c>
      <c r="CP48" s="39">
        <v>0</v>
      </c>
      <c r="CQ48" s="39">
        <v>0</v>
      </c>
      <c r="CR48" s="36" t="s">
        <v>501</v>
      </c>
      <c r="CS48" s="36" t="s">
        <v>102</v>
      </c>
      <c r="CT48" s="39">
        <f t="shared" si="14"/>
        <v>0</v>
      </c>
      <c r="CU48" s="39">
        <v>0</v>
      </c>
      <c r="CV48" s="39">
        <v>0</v>
      </c>
      <c r="CW48" s="39">
        <v>0</v>
      </c>
      <c r="CX48" s="39">
        <v>0</v>
      </c>
      <c r="CY48" s="36" t="s">
        <v>3835</v>
      </c>
      <c r="CZ48" s="36" t="s">
        <v>2942</v>
      </c>
      <c r="DA48" s="39">
        <f t="shared" si="15"/>
        <v>0</v>
      </c>
      <c r="DB48" s="39">
        <v>0</v>
      </c>
      <c r="DC48" s="39">
        <v>0</v>
      </c>
      <c r="DD48" s="39">
        <v>0</v>
      </c>
      <c r="DE48" s="39">
        <v>0</v>
      </c>
      <c r="DF48" s="39">
        <v>0</v>
      </c>
      <c r="DG48" s="36" t="s">
        <v>501</v>
      </c>
      <c r="DH48" s="36" t="s">
        <v>102</v>
      </c>
      <c r="DI48" s="39">
        <f t="shared" si="16"/>
        <v>10</v>
      </c>
      <c r="DJ48" s="39">
        <v>0</v>
      </c>
      <c r="DK48" s="39">
        <v>0</v>
      </c>
      <c r="DL48" s="39">
        <v>0</v>
      </c>
      <c r="DM48" s="39">
        <v>10</v>
      </c>
      <c r="DN48" s="39">
        <v>0</v>
      </c>
      <c r="DO48" s="36" t="s">
        <v>3789</v>
      </c>
      <c r="DP48" s="36" t="s">
        <v>2964</v>
      </c>
      <c r="DQ48" s="39">
        <f t="shared" si="17"/>
        <v>0</v>
      </c>
      <c r="DR48" s="39">
        <v>0</v>
      </c>
      <c r="DS48" s="39">
        <v>0</v>
      </c>
      <c r="DT48" s="39">
        <v>0</v>
      </c>
      <c r="DU48" s="39">
        <v>0</v>
      </c>
      <c r="DV48" s="39">
        <v>0</v>
      </c>
      <c r="DW48" s="36" t="s">
        <v>501</v>
      </c>
      <c r="DX48" s="36" t="s">
        <v>102</v>
      </c>
      <c r="DY48" s="66">
        <f t="shared" si="18"/>
        <v>0</v>
      </c>
      <c r="DZ48" s="39">
        <v>0</v>
      </c>
      <c r="EA48" s="39">
        <v>0</v>
      </c>
      <c r="EB48" s="39">
        <v>0</v>
      </c>
      <c r="EC48" s="39">
        <v>0</v>
      </c>
      <c r="ED48" s="36" t="s">
        <v>2970</v>
      </c>
      <c r="EE48" s="36" t="s">
        <v>2948</v>
      </c>
      <c r="EF48" s="39">
        <v>1</v>
      </c>
      <c r="EG48" s="66">
        <f>EH48+EL48+EM48</f>
        <v>0</v>
      </c>
      <c r="EH48" s="39">
        <v>0</v>
      </c>
      <c r="EI48" s="36" t="s">
        <v>2766</v>
      </c>
      <c r="EJ48" s="49" t="s">
        <v>102</v>
      </c>
      <c r="EK48" s="49" t="s">
        <v>4791</v>
      </c>
      <c r="EL48" s="193">
        <v>0</v>
      </c>
      <c r="EM48" s="39">
        <v>0</v>
      </c>
      <c r="EN48" s="49" t="s">
        <v>3703</v>
      </c>
      <c r="EO48" s="410" t="s">
        <v>23</v>
      </c>
      <c r="EP48" s="39" t="s">
        <v>102</v>
      </c>
      <c r="EQ48" s="39" t="s">
        <v>102</v>
      </c>
      <c r="ER48" s="39" t="s">
        <v>102</v>
      </c>
      <c r="ES48" s="39" t="s">
        <v>102</v>
      </c>
      <c r="ET48" s="39" t="s">
        <v>102</v>
      </c>
      <c r="EU48" s="39" t="s">
        <v>102</v>
      </c>
      <c r="EV48" s="39" t="s">
        <v>102</v>
      </c>
      <c r="EW48" s="39" t="s">
        <v>102</v>
      </c>
      <c r="EX48" s="39" t="s">
        <v>102</v>
      </c>
      <c r="EY48" s="39" t="s">
        <v>102</v>
      </c>
      <c r="EZ48" s="39" t="s">
        <v>102</v>
      </c>
      <c r="FA48" s="39" t="s">
        <v>102</v>
      </c>
      <c r="FB48" s="39" t="s">
        <v>102</v>
      </c>
      <c r="FC48" s="39" t="s">
        <v>102</v>
      </c>
      <c r="FD48" s="39" t="s">
        <v>102</v>
      </c>
      <c r="FE48" s="39" t="s">
        <v>102</v>
      </c>
      <c r="FF48" s="39" t="s">
        <v>102</v>
      </c>
      <c r="FG48" s="39" t="s">
        <v>102</v>
      </c>
      <c r="FH48" s="39" t="s">
        <v>102</v>
      </c>
      <c r="FI48" s="39" t="s">
        <v>102</v>
      </c>
      <c r="FJ48" s="39" t="s">
        <v>102</v>
      </c>
      <c r="FK48" s="39" t="s">
        <v>102</v>
      </c>
      <c r="FL48" s="39" t="s">
        <v>102</v>
      </c>
    </row>
    <row r="49" spans="1:168" s="68" customFormat="1">
      <c r="A49" s="408" t="s">
        <v>2703</v>
      </c>
      <c r="B49" s="299" t="s">
        <v>2702</v>
      </c>
      <c r="C49" s="299" t="s">
        <v>2701</v>
      </c>
      <c r="D49" s="312" t="s">
        <v>3856</v>
      </c>
      <c r="E49" s="302">
        <v>23.618919999999999</v>
      </c>
      <c r="F49" s="302">
        <v>18.968513424680001</v>
      </c>
      <c r="G49" s="105" t="s">
        <v>2525</v>
      </c>
      <c r="H49" s="105" t="s">
        <v>93</v>
      </c>
      <c r="I49" s="315">
        <v>2016</v>
      </c>
      <c r="J49" s="105" t="s">
        <v>2499</v>
      </c>
      <c r="K49" s="39">
        <f t="shared" si="0"/>
        <v>100</v>
      </c>
      <c r="L49" s="39">
        <v>100</v>
      </c>
      <c r="M49" s="36" t="s">
        <v>3559</v>
      </c>
      <c r="N49" s="36" t="s">
        <v>3560</v>
      </c>
      <c r="O49" s="39">
        <f t="shared" si="1"/>
        <v>100</v>
      </c>
      <c r="P49" s="193">
        <v>20</v>
      </c>
      <c r="Q49" s="193">
        <v>20</v>
      </c>
      <c r="R49" s="193">
        <v>20</v>
      </c>
      <c r="S49" s="193">
        <v>20</v>
      </c>
      <c r="T49" s="193">
        <v>20</v>
      </c>
      <c r="U49" s="254" t="s">
        <v>4883</v>
      </c>
      <c r="V49" s="254" t="s">
        <v>3865</v>
      </c>
      <c r="W49" s="39">
        <f t="shared" si="2"/>
        <v>75</v>
      </c>
      <c r="X49" s="193">
        <v>50</v>
      </c>
      <c r="Y49" s="193">
        <v>25</v>
      </c>
      <c r="Z49" s="254" t="s">
        <v>3816</v>
      </c>
      <c r="AA49" s="254" t="s">
        <v>3565</v>
      </c>
      <c r="AB49" s="39">
        <v>100</v>
      </c>
      <c r="AC49" s="193">
        <v>30</v>
      </c>
      <c r="AD49" s="193">
        <v>30</v>
      </c>
      <c r="AE49" s="193">
        <v>40</v>
      </c>
      <c r="AF49" s="254" t="s">
        <v>4483</v>
      </c>
      <c r="AG49" s="254" t="s">
        <v>3867</v>
      </c>
      <c r="AH49" s="39">
        <f t="shared" si="3"/>
        <v>100</v>
      </c>
      <c r="AI49" s="193">
        <v>50</v>
      </c>
      <c r="AJ49" s="193">
        <v>50</v>
      </c>
      <c r="AK49" s="456" t="s">
        <v>4429</v>
      </c>
      <c r="AL49" s="254" t="s">
        <v>3868</v>
      </c>
      <c r="AM49" s="66">
        <f t="shared" si="4"/>
        <v>62.5</v>
      </c>
      <c r="AN49" s="413">
        <v>25</v>
      </c>
      <c r="AO49" s="193">
        <v>0</v>
      </c>
      <c r="AP49" s="193">
        <v>12.5</v>
      </c>
      <c r="AQ49" s="193">
        <v>25</v>
      </c>
      <c r="AR49" s="254" t="s">
        <v>4690</v>
      </c>
      <c r="AS49" s="254" t="s">
        <v>3870</v>
      </c>
      <c r="AT49" s="39">
        <f t="shared" si="5"/>
        <v>100</v>
      </c>
      <c r="AU49" s="193">
        <v>50</v>
      </c>
      <c r="AV49" s="193">
        <v>50</v>
      </c>
      <c r="AW49" s="254" t="s">
        <v>3871</v>
      </c>
      <c r="AX49" s="254" t="s">
        <v>3872</v>
      </c>
      <c r="AY49" s="66">
        <f t="shared" si="6"/>
        <v>62.5</v>
      </c>
      <c r="AZ49" s="193">
        <v>12.5</v>
      </c>
      <c r="BA49" s="193">
        <v>25</v>
      </c>
      <c r="BB49" s="193">
        <v>12.5</v>
      </c>
      <c r="BC49" s="193">
        <v>12.5</v>
      </c>
      <c r="BD49" s="411" t="s">
        <v>4884</v>
      </c>
      <c r="BE49" s="254" t="s">
        <v>4016</v>
      </c>
      <c r="BF49" s="39">
        <f t="shared" si="7"/>
        <v>50</v>
      </c>
      <c r="BG49" s="193">
        <v>25</v>
      </c>
      <c r="BH49" s="193">
        <v>25</v>
      </c>
      <c r="BI49" s="254" t="s">
        <v>4494</v>
      </c>
      <c r="BJ49" s="254" t="s">
        <v>3873</v>
      </c>
      <c r="BK49" s="39">
        <f t="shared" si="8"/>
        <v>30</v>
      </c>
      <c r="BL49" s="193">
        <v>30</v>
      </c>
      <c r="BM49" s="193">
        <v>0</v>
      </c>
      <c r="BN49" s="193">
        <v>0</v>
      </c>
      <c r="BO49" s="254" t="s">
        <v>4025</v>
      </c>
      <c r="BP49" s="254" t="s">
        <v>4026</v>
      </c>
      <c r="BQ49" s="39">
        <f t="shared" si="9"/>
        <v>0</v>
      </c>
      <c r="BR49" s="193">
        <v>0</v>
      </c>
      <c r="BS49" s="193">
        <v>0</v>
      </c>
      <c r="BT49" s="193">
        <v>0</v>
      </c>
      <c r="BU49" s="254" t="s">
        <v>3584</v>
      </c>
      <c r="BV49" s="254" t="s">
        <v>3585</v>
      </c>
      <c r="BW49" s="39">
        <f t="shared" si="10"/>
        <v>100</v>
      </c>
      <c r="BX49" s="193">
        <v>50</v>
      </c>
      <c r="BY49" s="193">
        <v>50</v>
      </c>
      <c r="BZ49" s="254" t="s">
        <v>4544</v>
      </c>
      <c r="CA49" s="254" t="s">
        <v>3874</v>
      </c>
      <c r="CB49" s="39">
        <f t="shared" si="11"/>
        <v>50</v>
      </c>
      <c r="CC49" s="193">
        <v>0</v>
      </c>
      <c r="CD49" s="193">
        <v>50</v>
      </c>
      <c r="CE49" s="410" t="s">
        <v>4885</v>
      </c>
      <c r="CF49" s="254" t="s">
        <v>3875</v>
      </c>
      <c r="CG49" s="39">
        <f t="shared" si="12"/>
        <v>45</v>
      </c>
      <c r="CH49" s="193">
        <v>15</v>
      </c>
      <c r="CI49" s="193">
        <v>30</v>
      </c>
      <c r="CJ49" s="193">
        <v>0</v>
      </c>
      <c r="CK49" s="254" t="s">
        <v>4765</v>
      </c>
      <c r="CL49" s="254" t="s">
        <v>4037</v>
      </c>
      <c r="CM49" s="66">
        <f t="shared" si="13"/>
        <v>75</v>
      </c>
      <c r="CN49" s="193">
        <v>25</v>
      </c>
      <c r="CO49" s="193">
        <v>25</v>
      </c>
      <c r="CP49" s="193">
        <v>0</v>
      </c>
      <c r="CQ49" s="193">
        <v>25</v>
      </c>
      <c r="CR49" s="254" t="s">
        <v>4886</v>
      </c>
      <c r="CS49" s="254" t="s">
        <v>4043</v>
      </c>
      <c r="CT49" s="39">
        <f t="shared" si="14"/>
        <v>87.5</v>
      </c>
      <c r="CU49" s="193">
        <v>25</v>
      </c>
      <c r="CV49" s="193">
        <v>25</v>
      </c>
      <c r="CW49" s="193">
        <v>25</v>
      </c>
      <c r="CX49" s="193">
        <v>12.5</v>
      </c>
      <c r="CY49" s="411" t="s">
        <v>4887</v>
      </c>
      <c r="CZ49" s="254" t="s">
        <v>4047</v>
      </c>
      <c r="DA49" s="39">
        <f t="shared" si="15"/>
        <v>50</v>
      </c>
      <c r="DB49" s="193">
        <v>10</v>
      </c>
      <c r="DC49" s="193">
        <v>20</v>
      </c>
      <c r="DD49" s="193">
        <v>0</v>
      </c>
      <c r="DE49" s="193">
        <v>20</v>
      </c>
      <c r="DF49" s="193">
        <v>0</v>
      </c>
      <c r="DG49" s="254" t="s">
        <v>4888</v>
      </c>
      <c r="DH49" s="254" t="s">
        <v>3876</v>
      </c>
      <c r="DI49" s="39">
        <f t="shared" si="16"/>
        <v>70</v>
      </c>
      <c r="DJ49" s="193">
        <v>20</v>
      </c>
      <c r="DK49" s="193">
        <v>20</v>
      </c>
      <c r="DL49" s="193">
        <v>10</v>
      </c>
      <c r="DM49" s="193">
        <v>20</v>
      </c>
      <c r="DN49" s="193">
        <v>0</v>
      </c>
      <c r="DO49" s="254" t="s">
        <v>4053</v>
      </c>
      <c r="DP49" s="254" t="s">
        <v>4054</v>
      </c>
      <c r="DQ49" s="39">
        <f t="shared" si="17"/>
        <v>90</v>
      </c>
      <c r="DR49" s="193">
        <v>20</v>
      </c>
      <c r="DS49" s="193">
        <v>20</v>
      </c>
      <c r="DT49" s="193">
        <v>10</v>
      </c>
      <c r="DU49" s="193">
        <v>20</v>
      </c>
      <c r="DV49" s="193">
        <v>20</v>
      </c>
      <c r="DW49" s="254" t="s">
        <v>4056</v>
      </c>
      <c r="DX49" s="254" t="s">
        <v>4057</v>
      </c>
      <c r="DY49" s="66">
        <f t="shared" si="18"/>
        <v>100</v>
      </c>
      <c r="DZ49" s="39">
        <v>25</v>
      </c>
      <c r="EA49" s="193">
        <v>25</v>
      </c>
      <c r="EB49" s="193">
        <v>25</v>
      </c>
      <c r="EC49" s="193">
        <v>25</v>
      </c>
      <c r="ED49" s="254" t="s">
        <v>4889</v>
      </c>
      <c r="EE49" s="254" t="s">
        <v>3879</v>
      </c>
      <c r="EF49" s="39">
        <v>4</v>
      </c>
      <c r="EG49" s="66">
        <f>((EH49+EL49+EM49)+(EH49+EQ49+ER49+ES49)+(EH49+EW49+EX49+EY49)+(EH49+FC49+FD49+FE49))/4</f>
        <v>15.625</v>
      </c>
      <c r="EH49" s="39">
        <v>0</v>
      </c>
      <c r="EI49" s="110" t="s">
        <v>3707</v>
      </c>
      <c r="EJ49" s="49" t="s">
        <v>3706</v>
      </c>
      <c r="EK49" s="49" t="s">
        <v>4791</v>
      </c>
      <c r="EL49" s="193">
        <v>37.5</v>
      </c>
      <c r="EM49" s="193">
        <v>0</v>
      </c>
      <c r="EN49" s="49" t="s">
        <v>5067</v>
      </c>
      <c r="EO49" s="410" t="s">
        <v>3880</v>
      </c>
      <c r="EP49" s="49" t="s">
        <v>5078</v>
      </c>
      <c r="EQ49" s="39">
        <v>0</v>
      </c>
      <c r="ER49" s="39">
        <v>0</v>
      </c>
      <c r="ES49" s="39">
        <v>0</v>
      </c>
      <c r="ET49" s="49" t="s">
        <v>3717</v>
      </c>
      <c r="EU49" s="49" t="s">
        <v>3606</v>
      </c>
      <c r="EV49" s="49" t="s">
        <v>5095</v>
      </c>
      <c r="EW49" s="39">
        <v>0</v>
      </c>
      <c r="EX49" s="39">
        <v>25</v>
      </c>
      <c r="EY49" s="39">
        <v>0</v>
      </c>
      <c r="EZ49" s="49" t="s">
        <v>3705</v>
      </c>
      <c r="FA49" s="49" t="s">
        <v>3716</v>
      </c>
      <c r="FB49" s="49" t="s">
        <v>5086</v>
      </c>
      <c r="FC49" s="39">
        <v>0</v>
      </c>
      <c r="FD49" s="39">
        <v>0</v>
      </c>
      <c r="FE49" s="39">
        <v>0</v>
      </c>
      <c r="FF49" s="49" t="s">
        <v>501</v>
      </c>
      <c r="FG49" s="49" t="s">
        <v>3607</v>
      </c>
      <c r="FH49" s="39" t="s">
        <v>102</v>
      </c>
      <c r="FI49" s="39" t="s">
        <v>102</v>
      </c>
      <c r="FJ49" s="39" t="s">
        <v>102</v>
      </c>
      <c r="FK49" s="39" t="s">
        <v>102</v>
      </c>
      <c r="FL49" s="39" t="s">
        <v>102</v>
      </c>
    </row>
    <row r="50" spans="1:168" s="104" customFormat="1">
      <c r="A50" s="408" t="s">
        <v>2650</v>
      </c>
      <c r="B50" s="347" t="s">
        <v>2652</v>
      </c>
      <c r="C50" s="347" t="s">
        <v>2651</v>
      </c>
      <c r="D50" s="312" t="s">
        <v>2706</v>
      </c>
      <c r="E50" s="302">
        <v>8.3593899999999994</v>
      </c>
      <c r="F50" s="302">
        <v>11.624055004799999</v>
      </c>
      <c r="G50" s="355" t="s">
        <v>68</v>
      </c>
      <c r="H50" s="355" t="s">
        <v>93</v>
      </c>
      <c r="I50" s="311">
        <v>2018</v>
      </c>
      <c r="J50" s="105" t="s">
        <v>2499</v>
      </c>
      <c r="K50" s="39">
        <f t="shared" si="0"/>
        <v>100</v>
      </c>
      <c r="L50" s="39">
        <v>100</v>
      </c>
      <c r="M50" s="36" t="s">
        <v>3732</v>
      </c>
      <c r="N50" s="36" t="s">
        <v>3146</v>
      </c>
      <c r="O50" s="39">
        <f t="shared" si="1"/>
        <v>90</v>
      </c>
      <c r="P50" s="193">
        <v>20</v>
      </c>
      <c r="Q50" s="193">
        <v>20</v>
      </c>
      <c r="R50" s="193">
        <v>20</v>
      </c>
      <c r="S50" s="193">
        <v>20</v>
      </c>
      <c r="T50" s="193">
        <v>10</v>
      </c>
      <c r="U50" s="254" t="s">
        <v>4472</v>
      </c>
      <c r="V50" s="254" t="s">
        <v>3148</v>
      </c>
      <c r="W50" s="39">
        <f t="shared" si="2"/>
        <v>50</v>
      </c>
      <c r="X50" s="193">
        <v>50</v>
      </c>
      <c r="Y50" s="193">
        <v>0</v>
      </c>
      <c r="Z50" s="254" t="s">
        <v>4078</v>
      </c>
      <c r="AA50" s="254" t="s">
        <v>4079</v>
      </c>
      <c r="AB50" s="39">
        <f>SUM(AC50:AE50)</f>
        <v>45</v>
      </c>
      <c r="AC50" s="193">
        <v>30</v>
      </c>
      <c r="AD50" s="193">
        <v>15</v>
      </c>
      <c r="AE50" s="193">
        <v>0</v>
      </c>
      <c r="AF50" s="254" t="s">
        <v>4727</v>
      </c>
      <c r="AG50" s="254" t="s">
        <v>4084</v>
      </c>
      <c r="AH50" s="39">
        <f t="shared" si="3"/>
        <v>75</v>
      </c>
      <c r="AI50" s="193">
        <v>50</v>
      </c>
      <c r="AJ50" s="193">
        <v>25</v>
      </c>
      <c r="AK50" s="254" t="s">
        <v>4890</v>
      </c>
      <c r="AL50" s="254" t="s">
        <v>4087</v>
      </c>
      <c r="AM50" s="66">
        <f t="shared" si="4"/>
        <v>75</v>
      </c>
      <c r="AN50" s="193">
        <v>25</v>
      </c>
      <c r="AO50" s="193">
        <v>25</v>
      </c>
      <c r="AP50" s="193">
        <v>0</v>
      </c>
      <c r="AQ50" s="193">
        <v>25</v>
      </c>
      <c r="AR50" s="254" t="s">
        <v>4891</v>
      </c>
      <c r="AS50" s="254" t="s">
        <v>4435</v>
      </c>
      <c r="AT50" s="39">
        <f t="shared" si="5"/>
        <v>75</v>
      </c>
      <c r="AU50" s="193">
        <v>25</v>
      </c>
      <c r="AV50" s="193">
        <v>50</v>
      </c>
      <c r="AW50" s="254" t="s">
        <v>4748</v>
      </c>
      <c r="AX50" s="254" t="s">
        <v>3150</v>
      </c>
      <c r="AY50" s="66">
        <f t="shared" si="6"/>
        <v>62.5</v>
      </c>
      <c r="AZ50" s="193">
        <v>12.5</v>
      </c>
      <c r="BA50" s="193">
        <v>25</v>
      </c>
      <c r="BB50" s="193">
        <v>12.5</v>
      </c>
      <c r="BC50" s="193">
        <v>12.5</v>
      </c>
      <c r="BD50" s="411" t="s">
        <v>4892</v>
      </c>
      <c r="BE50" s="254" t="s">
        <v>3710</v>
      </c>
      <c r="BF50" s="39">
        <f t="shared" si="7"/>
        <v>50</v>
      </c>
      <c r="BG50" s="193">
        <v>25</v>
      </c>
      <c r="BH50" s="193">
        <v>25</v>
      </c>
      <c r="BI50" s="254" t="s">
        <v>4495</v>
      </c>
      <c r="BJ50" s="254" t="s">
        <v>3152</v>
      </c>
      <c r="BK50" s="39">
        <f t="shared" si="8"/>
        <v>30</v>
      </c>
      <c r="BL50" s="193">
        <v>15</v>
      </c>
      <c r="BM50" s="193">
        <v>15</v>
      </c>
      <c r="BN50" s="193">
        <v>0</v>
      </c>
      <c r="BO50" s="254" t="s">
        <v>4103</v>
      </c>
      <c r="BP50" s="254" t="s">
        <v>4104</v>
      </c>
      <c r="BQ50" s="39">
        <f t="shared" si="9"/>
        <v>0</v>
      </c>
      <c r="BR50" s="193">
        <v>0</v>
      </c>
      <c r="BS50" s="193">
        <v>0</v>
      </c>
      <c r="BT50" s="193">
        <v>0</v>
      </c>
      <c r="BU50" s="254" t="s">
        <v>4538</v>
      </c>
      <c r="BV50" s="254" t="s">
        <v>4107</v>
      </c>
      <c r="BW50" s="39">
        <f t="shared" si="10"/>
        <v>75</v>
      </c>
      <c r="BX50" s="193">
        <v>50</v>
      </c>
      <c r="BY50" s="193">
        <v>25</v>
      </c>
      <c r="BZ50" s="254" t="s">
        <v>3824</v>
      </c>
      <c r="CA50" s="254" t="s">
        <v>3155</v>
      </c>
      <c r="CB50" s="39">
        <f t="shared" si="11"/>
        <v>0</v>
      </c>
      <c r="CC50" s="193">
        <v>0</v>
      </c>
      <c r="CD50" s="193">
        <v>0</v>
      </c>
      <c r="CE50" s="410" t="s">
        <v>3156</v>
      </c>
      <c r="CF50" s="254" t="s">
        <v>3157</v>
      </c>
      <c r="CG50" s="39">
        <f t="shared" si="12"/>
        <v>45</v>
      </c>
      <c r="CH50" s="193">
        <v>30</v>
      </c>
      <c r="CI50" s="193">
        <v>15</v>
      </c>
      <c r="CJ50" s="193">
        <v>0</v>
      </c>
      <c r="CK50" s="254" t="s">
        <v>3829</v>
      </c>
      <c r="CL50" s="254" t="s">
        <v>3158</v>
      </c>
      <c r="CM50" s="66">
        <f t="shared" si="13"/>
        <v>75</v>
      </c>
      <c r="CN50" s="193">
        <v>25</v>
      </c>
      <c r="CO50" s="193">
        <v>25</v>
      </c>
      <c r="CP50" s="193">
        <v>0</v>
      </c>
      <c r="CQ50" s="193">
        <v>25</v>
      </c>
      <c r="CR50" s="254" t="s">
        <v>4118</v>
      </c>
      <c r="CS50" s="254" t="s">
        <v>3159</v>
      </c>
      <c r="CT50" s="39">
        <f t="shared" si="14"/>
        <v>50</v>
      </c>
      <c r="CU50" s="193">
        <v>25</v>
      </c>
      <c r="CV50" s="193">
        <v>12.5</v>
      </c>
      <c r="CW50" s="193">
        <v>0</v>
      </c>
      <c r="CX50" s="193">
        <v>12.5</v>
      </c>
      <c r="CY50" s="254" t="s">
        <v>5046</v>
      </c>
      <c r="CZ50" s="254" t="s">
        <v>5047</v>
      </c>
      <c r="DA50" s="39">
        <f t="shared" si="15"/>
        <v>60</v>
      </c>
      <c r="DB50" s="193">
        <v>20</v>
      </c>
      <c r="DC50" s="193">
        <v>20</v>
      </c>
      <c r="DD50" s="193">
        <v>0</v>
      </c>
      <c r="DE50" s="193">
        <v>20</v>
      </c>
      <c r="DF50" s="193">
        <v>0</v>
      </c>
      <c r="DG50" s="254" t="s">
        <v>3843</v>
      </c>
      <c r="DH50" s="254" t="s">
        <v>3844</v>
      </c>
      <c r="DI50" s="39">
        <f t="shared" si="16"/>
        <v>80</v>
      </c>
      <c r="DJ50" s="193">
        <v>10</v>
      </c>
      <c r="DK50" s="193">
        <v>20</v>
      </c>
      <c r="DL50" s="193">
        <v>10</v>
      </c>
      <c r="DM50" s="193">
        <v>20</v>
      </c>
      <c r="DN50" s="193">
        <v>20</v>
      </c>
      <c r="DO50" s="254" t="s">
        <v>3161</v>
      </c>
      <c r="DP50" s="254" t="s">
        <v>3162</v>
      </c>
      <c r="DQ50" s="39">
        <f t="shared" si="17"/>
        <v>40</v>
      </c>
      <c r="DR50" s="193">
        <v>20</v>
      </c>
      <c r="DS50" s="193">
        <v>0</v>
      </c>
      <c r="DT50" s="193">
        <v>0</v>
      </c>
      <c r="DU50" s="193">
        <v>0</v>
      </c>
      <c r="DV50" s="193">
        <v>20</v>
      </c>
      <c r="DW50" s="254" t="s">
        <v>4522</v>
      </c>
      <c r="DX50" s="254" t="s">
        <v>4130</v>
      </c>
      <c r="DY50" s="66">
        <f t="shared" si="18"/>
        <v>100</v>
      </c>
      <c r="DZ50" s="39">
        <v>25</v>
      </c>
      <c r="EA50" s="193">
        <v>25</v>
      </c>
      <c r="EB50" s="193">
        <v>25</v>
      </c>
      <c r="EC50" s="193">
        <v>25</v>
      </c>
      <c r="ED50" s="254" t="s">
        <v>4893</v>
      </c>
      <c r="EE50" s="254" t="s">
        <v>3163</v>
      </c>
      <c r="EF50" s="39">
        <v>1</v>
      </c>
      <c r="EG50" s="66">
        <f>EH50+EL50+EM50</f>
        <v>18.75</v>
      </c>
      <c r="EH50" s="39">
        <v>0</v>
      </c>
      <c r="EI50" s="36" t="s">
        <v>3165</v>
      </c>
      <c r="EJ50" s="49" t="s">
        <v>3166</v>
      </c>
      <c r="EK50" s="49" t="s">
        <v>4791</v>
      </c>
      <c r="EL50" s="193">
        <v>18.75</v>
      </c>
      <c r="EM50" s="193">
        <v>0</v>
      </c>
      <c r="EN50" s="49" t="s">
        <v>5041</v>
      </c>
      <c r="EO50" s="410" t="s">
        <v>4134</v>
      </c>
      <c r="EP50" s="39" t="s">
        <v>102</v>
      </c>
      <c r="EQ50" s="39" t="s">
        <v>102</v>
      </c>
      <c r="ER50" s="39" t="s">
        <v>102</v>
      </c>
      <c r="ES50" s="39" t="s">
        <v>102</v>
      </c>
      <c r="ET50" s="39" t="s">
        <v>102</v>
      </c>
      <c r="EU50" s="39" t="s">
        <v>102</v>
      </c>
      <c r="EV50" s="39" t="s">
        <v>102</v>
      </c>
      <c r="EW50" s="39" t="s">
        <v>102</v>
      </c>
      <c r="EX50" s="39" t="s">
        <v>102</v>
      </c>
      <c r="EY50" s="39" t="s">
        <v>102</v>
      </c>
      <c r="EZ50" s="39" t="s">
        <v>102</v>
      </c>
      <c r="FA50" s="39" t="s">
        <v>102</v>
      </c>
      <c r="FB50" s="39" t="s">
        <v>102</v>
      </c>
      <c r="FC50" s="39" t="s">
        <v>102</v>
      </c>
      <c r="FD50" s="39" t="s">
        <v>102</v>
      </c>
      <c r="FE50" s="39" t="s">
        <v>102</v>
      </c>
      <c r="FF50" s="39" t="s">
        <v>102</v>
      </c>
      <c r="FG50" s="39" t="s">
        <v>102</v>
      </c>
      <c r="FH50" s="39" t="s">
        <v>102</v>
      </c>
      <c r="FI50" s="39" t="s">
        <v>102</v>
      </c>
      <c r="FJ50" s="39" t="s">
        <v>102</v>
      </c>
      <c r="FK50" s="39" t="s">
        <v>102</v>
      </c>
      <c r="FL50" s="39" t="s">
        <v>102</v>
      </c>
    </row>
    <row r="51" spans="1:168" s="104" customFormat="1">
      <c r="A51" s="408" t="s">
        <v>2653</v>
      </c>
      <c r="B51" s="347" t="s">
        <v>2655</v>
      </c>
      <c r="C51" s="347" t="s">
        <v>2654</v>
      </c>
      <c r="D51" s="312" t="s">
        <v>3856</v>
      </c>
      <c r="E51" s="302">
        <v>8.6974300000000007</v>
      </c>
      <c r="F51" s="302">
        <v>3.5576378275199998</v>
      </c>
      <c r="G51" s="355" t="s">
        <v>63</v>
      </c>
      <c r="H51" s="355" t="s">
        <v>94</v>
      </c>
      <c r="I51" s="315">
        <v>2016</v>
      </c>
      <c r="J51" s="36" t="s">
        <v>2499</v>
      </c>
      <c r="K51" s="39">
        <f t="shared" si="0"/>
        <v>100</v>
      </c>
      <c r="L51" s="39">
        <v>100</v>
      </c>
      <c r="M51" s="36" t="s">
        <v>3480</v>
      </c>
      <c r="N51" s="36" t="s">
        <v>3481</v>
      </c>
      <c r="O51" s="39">
        <f t="shared" si="1"/>
        <v>100</v>
      </c>
      <c r="P51" s="193">
        <v>20</v>
      </c>
      <c r="Q51" s="193">
        <v>20</v>
      </c>
      <c r="R51" s="193">
        <v>20</v>
      </c>
      <c r="S51" s="193">
        <v>20</v>
      </c>
      <c r="T51" s="193">
        <v>20</v>
      </c>
      <c r="U51" s="254" t="s">
        <v>4894</v>
      </c>
      <c r="V51" s="254" t="s">
        <v>4473</v>
      </c>
      <c r="W51" s="39">
        <f t="shared" si="2"/>
        <v>100</v>
      </c>
      <c r="X51" s="193">
        <v>50</v>
      </c>
      <c r="Y51" s="193">
        <v>50</v>
      </c>
      <c r="Z51" s="254" t="s">
        <v>4721</v>
      </c>
      <c r="AA51" s="254" t="s">
        <v>4293</v>
      </c>
      <c r="AB51" s="39">
        <f>SUM(AC51:AE51)</f>
        <v>75</v>
      </c>
      <c r="AC51" s="193">
        <v>30</v>
      </c>
      <c r="AD51" s="193">
        <v>15</v>
      </c>
      <c r="AE51" s="193">
        <v>30</v>
      </c>
      <c r="AF51" s="254" t="s">
        <v>4484</v>
      </c>
      <c r="AG51" s="254" t="s">
        <v>4297</v>
      </c>
      <c r="AH51" s="39">
        <f t="shared" si="3"/>
        <v>50</v>
      </c>
      <c r="AI51" s="193">
        <v>0</v>
      </c>
      <c r="AJ51" s="193">
        <v>50</v>
      </c>
      <c r="AK51" s="254" t="s">
        <v>4895</v>
      </c>
      <c r="AL51" s="254" t="s">
        <v>4416</v>
      </c>
      <c r="AM51" s="66">
        <f t="shared" si="4"/>
        <v>75</v>
      </c>
      <c r="AN51" s="193">
        <v>25</v>
      </c>
      <c r="AO51" s="193">
        <v>25</v>
      </c>
      <c r="AP51" s="193">
        <v>0</v>
      </c>
      <c r="AQ51" s="193">
        <v>25</v>
      </c>
      <c r="AR51" s="254" t="s">
        <v>4738</v>
      </c>
      <c r="AS51" s="254" t="s">
        <v>4434</v>
      </c>
      <c r="AT51" s="39">
        <f t="shared" si="5"/>
        <v>75</v>
      </c>
      <c r="AU51" s="193">
        <v>50</v>
      </c>
      <c r="AV51" s="193">
        <v>25</v>
      </c>
      <c r="AW51" s="254" t="s">
        <v>4304</v>
      </c>
      <c r="AX51" s="254" t="s">
        <v>4305</v>
      </c>
      <c r="AY51" s="66">
        <f t="shared" si="6"/>
        <v>50</v>
      </c>
      <c r="AZ51" s="193">
        <v>12.5</v>
      </c>
      <c r="BA51" s="193">
        <v>12.5</v>
      </c>
      <c r="BB51" s="193">
        <v>12.5</v>
      </c>
      <c r="BC51" s="193">
        <v>12.5</v>
      </c>
      <c r="BD51" s="411" t="s">
        <v>4308</v>
      </c>
      <c r="BE51" s="254" t="s">
        <v>4309</v>
      </c>
      <c r="BF51" s="39">
        <f t="shared" si="7"/>
        <v>75</v>
      </c>
      <c r="BG51" s="193">
        <v>25</v>
      </c>
      <c r="BH51" s="193">
        <v>50</v>
      </c>
      <c r="BI51" s="254" t="s">
        <v>4310</v>
      </c>
      <c r="BJ51" s="254" t="s">
        <v>4311</v>
      </c>
      <c r="BK51" s="39">
        <f t="shared" si="8"/>
        <v>60</v>
      </c>
      <c r="BL51" s="193">
        <v>30</v>
      </c>
      <c r="BM51" s="193">
        <v>30</v>
      </c>
      <c r="BN51" s="193">
        <v>0</v>
      </c>
      <c r="BO51" s="254" t="s">
        <v>4510</v>
      </c>
      <c r="BP51" s="254" t="s">
        <v>4312</v>
      </c>
      <c r="BQ51" s="39">
        <f t="shared" si="9"/>
        <v>75</v>
      </c>
      <c r="BR51" s="193">
        <v>15</v>
      </c>
      <c r="BS51" s="193">
        <v>30</v>
      </c>
      <c r="BT51" s="193">
        <v>30</v>
      </c>
      <c r="BU51" s="254" t="s">
        <v>4539</v>
      </c>
      <c r="BV51" s="254" t="s">
        <v>4314</v>
      </c>
      <c r="BW51" s="39">
        <f t="shared" si="10"/>
        <v>100</v>
      </c>
      <c r="BX51" s="193">
        <v>50</v>
      </c>
      <c r="BY51" s="193">
        <v>50</v>
      </c>
      <c r="BZ51" s="254" t="s">
        <v>4317</v>
      </c>
      <c r="CA51" s="254" t="s">
        <v>4318</v>
      </c>
      <c r="CB51" s="39">
        <f t="shared" si="11"/>
        <v>75</v>
      </c>
      <c r="CC51" s="193">
        <v>25</v>
      </c>
      <c r="CD51" s="193">
        <v>50</v>
      </c>
      <c r="CE51" s="410" t="s">
        <v>3827</v>
      </c>
      <c r="CF51" s="254" t="s">
        <v>3505</v>
      </c>
      <c r="CG51" s="39">
        <f t="shared" si="12"/>
        <v>60</v>
      </c>
      <c r="CH51" s="193">
        <v>30</v>
      </c>
      <c r="CI51" s="193">
        <v>30</v>
      </c>
      <c r="CJ51" s="193">
        <v>0</v>
      </c>
      <c r="CK51" s="254" t="s">
        <v>4896</v>
      </c>
      <c r="CL51" s="254" t="s">
        <v>4325</v>
      </c>
      <c r="CM51" s="66">
        <f t="shared" si="13"/>
        <v>50</v>
      </c>
      <c r="CN51" s="193">
        <v>25</v>
      </c>
      <c r="CO51" s="193">
        <v>25</v>
      </c>
      <c r="CP51" s="193">
        <v>0</v>
      </c>
      <c r="CQ51" s="193">
        <v>0</v>
      </c>
      <c r="CR51" s="254" t="s">
        <v>4555</v>
      </c>
      <c r="CS51" s="254" t="s">
        <v>4328</v>
      </c>
      <c r="CT51" s="39">
        <f t="shared" si="14"/>
        <v>62.5</v>
      </c>
      <c r="CU51" s="193">
        <v>25</v>
      </c>
      <c r="CV51" s="193">
        <v>25</v>
      </c>
      <c r="CW51" s="193">
        <v>0</v>
      </c>
      <c r="CX51" s="193">
        <v>12.5</v>
      </c>
      <c r="CY51" s="411" t="s">
        <v>4562</v>
      </c>
      <c r="CZ51" s="254" t="s">
        <v>4331</v>
      </c>
      <c r="DA51" s="39">
        <f t="shared" si="15"/>
        <v>90</v>
      </c>
      <c r="DB51" s="193">
        <v>20</v>
      </c>
      <c r="DC51" s="193">
        <v>20</v>
      </c>
      <c r="DD51" s="193">
        <v>10</v>
      </c>
      <c r="DE51" s="193">
        <v>20</v>
      </c>
      <c r="DF51" s="193">
        <v>20</v>
      </c>
      <c r="DG51" s="254" t="s">
        <v>4774</v>
      </c>
      <c r="DH51" s="254" t="s">
        <v>4333</v>
      </c>
      <c r="DI51" s="39">
        <f t="shared" si="16"/>
        <v>100</v>
      </c>
      <c r="DJ51" s="193">
        <v>20</v>
      </c>
      <c r="DK51" s="193">
        <v>20</v>
      </c>
      <c r="DL51" s="193">
        <v>20</v>
      </c>
      <c r="DM51" s="193">
        <v>20</v>
      </c>
      <c r="DN51" s="193">
        <v>20</v>
      </c>
      <c r="DO51" s="254" t="s">
        <v>4336</v>
      </c>
      <c r="DP51" s="254" t="s">
        <v>4337</v>
      </c>
      <c r="DQ51" s="39">
        <f t="shared" si="17"/>
        <v>60</v>
      </c>
      <c r="DR51" s="193">
        <v>20</v>
      </c>
      <c r="DS51" s="193">
        <v>0</v>
      </c>
      <c r="DT51" s="193">
        <v>0</v>
      </c>
      <c r="DU51" s="193">
        <v>20</v>
      </c>
      <c r="DV51" s="193">
        <v>20</v>
      </c>
      <c r="DW51" s="254" t="s">
        <v>4341</v>
      </c>
      <c r="DX51" s="254" t="s">
        <v>4342</v>
      </c>
      <c r="DY51" s="66">
        <f t="shared" si="18"/>
        <v>100</v>
      </c>
      <c r="DZ51" s="39">
        <v>25</v>
      </c>
      <c r="EA51" s="193">
        <v>25</v>
      </c>
      <c r="EB51" s="193">
        <v>25</v>
      </c>
      <c r="EC51" s="193">
        <v>25</v>
      </c>
      <c r="ED51" s="254" t="s">
        <v>4345</v>
      </c>
      <c r="EE51" s="254" t="s">
        <v>4346</v>
      </c>
      <c r="EF51" s="39">
        <v>2</v>
      </c>
      <c r="EG51" s="66">
        <f>((EH51+EL51+EM51)+(EH51+FI51+FJ51))/2</f>
        <v>43.75</v>
      </c>
      <c r="EH51" s="39">
        <v>25</v>
      </c>
      <c r="EI51" s="36" t="s">
        <v>4897</v>
      </c>
      <c r="EJ51" s="49" t="s">
        <v>3532</v>
      </c>
      <c r="EK51" s="49" t="s">
        <v>4791</v>
      </c>
      <c r="EL51" s="193">
        <v>18.75</v>
      </c>
      <c r="EM51" s="193">
        <v>0</v>
      </c>
      <c r="EN51" s="49" t="s">
        <v>5035</v>
      </c>
      <c r="EO51" s="410" t="s">
        <v>5034</v>
      </c>
      <c r="EP51" s="39" t="s">
        <v>102</v>
      </c>
      <c r="EQ51" s="39" t="s">
        <v>102</v>
      </c>
      <c r="ER51" s="39" t="s">
        <v>102</v>
      </c>
      <c r="ES51" s="39" t="s">
        <v>102</v>
      </c>
      <c r="ET51" s="39" t="s">
        <v>102</v>
      </c>
      <c r="EU51" s="39" t="s">
        <v>102</v>
      </c>
      <c r="EV51" s="39" t="s">
        <v>102</v>
      </c>
      <c r="EW51" s="39" t="s">
        <v>102</v>
      </c>
      <c r="EX51" s="39" t="s">
        <v>102</v>
      </c>
      <c r="EY51" s="39" t="s">
        <v>102</v>
      </c>
      <c r="EZ51" s="39" t="s">
        <v>102</v>
      </c>
      <c r="FA51" s="39" t="s">
        <v>102</v>
      </c>
      <c r="FB51" s="39" t="s">
        <v>102</v>
      </c>
      <c r="FC51" s="39" t="s">
        <v>102</v>
      </c>
      <c r="FD51" s="39" t="s">
        <v>102</v>
      </c>
      <c r="FE51" s="39" t="s">
        <v>102</v>
      </c>
      <c r="FF51" s="39" t="s">
        <v>102</v>
      </c>
      <c r="FG51" s="39" t="s">
        <v>102</v>
      </c>
      <c r="FH51" s="410" t="s">
        <v>5089</v>
      </c>
      <c r="FI51" s="39">
        <v>0</v>
      </c>
      <c r="FJ51" s="193">
        <v>18.75</v>
      </c>
      <c r="FK51" s="410" t="s">
        <v>4619</v>
      </c>
      <c r="FL51" s="254" t="s">
        <v>4412</v>
      </c>
    </row>
    <row r="52" spans="1:168" s="104" customFormat="1">
      <c r="A52" s="408" t="s">
        <v>2656</v>
      </c>
      <c r="B52" s="347" t="s">
        <v>2658</v>
      </c>
      <c r="C52" s="347" t="s">
        <v>2657</v>
      </c>
      <c r="D52" s="312" t="s">
        <v>2707</v>
      </c>
      <c r="E52" s="302">
        <v>9.8411100000000005</v>
      </c>
      <c r="F52" s="302">
        <v>5.1914484674499999</v>
      </c>
      <c r="G52" s="355" t="s">
        <v>63</v>
      </c>
      <c r="H52" s="355" t="s">
        <v>94</v>
      </c>
      <c r="I52" s="315">
        <v>2016</v>
      </c>
      <c r="J52" s="36" t="s">
        <v>2499</v>
      </c>
      <c r="K52" s="39">
        <f t="shared" si="0"/>
        <v>100</v>
      </c>
      <c r="L52" s="39">
        <v>100</v>
      </c>
      <c r="M52" s="254" t="s">
        <v>3733</v>
      </c>
      <c r="N52" s="254" t="s">
        <v>3147</v>
      </c>
      <c r="O52" s="39">
        <f t="shared" si="1"/>
        <v>90</v>
      </c>
      <c r="P52" s="193">
        <v>20</v>
      </c>
      <c r="Q52" s="193">
        <v>20</v>
      </c>
      <c r="R52" s="193">
        <v>20</v>
      </c>
      <c r="S52" s="193">
        <v>20</v>
      </c>
      <c r="T52" s="193">
        <v>10</v>
      </c>
      <c r="U52" s="254" t="s">
        <v>4474</v>
      </c>
      <c r="V52" s="254" t="s">
        <v>4292</v>
      </c>
      <c r="W52" s="39">
        <f t="shared" si="2"/>
        <v>75</v>
      </c>
      <c r="X52" s="193">
        <v>50</v>
      </c>
      <c r="Y52" s="193">
        <v>25</v>
      </c>
      <c r="Z52" s="254" t="s">
        <v>4294</v>
      </c>
      <c r="AA52" s="254" t="s">
        <v>4295</v>
      </c>
      <c r="AB52" s="39">
        <f>SUM(AC52:AE52)</f>
        <v>60</v>
      </c>
      <c r="AC52" s="193">
        <v>30</v>
      </c>
      <c r="AD52" s="193">
        <v>15</v>
      </c>
      <c r="AE52" s="193">
        <v>15</v>
      </c>
      <c r="AF52" s="254" t="s">
        <v>4298</v>
      </c>
      <c r="AG52" s="254" t="s">
        <v>4299</v>
      </c>
      <c r="AH52" s="39">
        <f t="shared" si="3"/>
        <v>25</v>
      </c>
      <c r="AI52" s="193">
        <v>0</v>
      </c>
      <c r="AJ52" s="193">
        <v>25</v>
      </c>
      <c r="AK52" s="254" t="s">
        <v>4457</v>
      </c>
      <c r="AL52" s="254" t="s">
        <v>4420</v>
      </c>
      <c r="AM52" s="66">
        <f t="shared" si="4"/>
        <v>25</v>
      </c>
      <c r="AN52" s="193">
        <v>0</v>
      </c>
      <c r="AO52" s="193">
        <v>12.5</v>
      </c>
      <c r="AP52" s="193">
        <v>0</v>
      </c>
      <c r="AQ52" s="193">
        <v>12.5</v>
      </c>
      <c r="AR52" s="411" t="s">
        <v>4439</v>
      </c>
      <c r="AS52" s="254" t="s">
        <v>4302</v>
      </c>
      <c r="AT52" s="39">
        <f t="shared" si="5"/>
        <v>50</v>
      </c>
      <c r="AU52" s="193">
        <v>50</v>
      </c>
      <c r="AV52" s="193">
        <v>0</v>
      </c>
      <c r="AW52" s="254" t="s">
        <v>4585</v>
      </c>
      <c r="AX52" s="254" t="s">
        <v>4306</v>
      </c>
      <c r="AY52" s="66">
        <f t="shared" si="6"/>
        <v>37.5</v>
      </c>
      <c r="AZ52" s="193">
        <v>12.5</v>
      </c>
      <c r="BA52" s="193">
        <v>12.5</v>
      </c>
      <c r="BB52" s="193">
        <v>12.5</v>
      </c>
      <c r="BC52" s="193">
        <v>0</v>
      </c>
      <c r="BD52" s="411" t="s">
        <v>4530</v>
      </c>
      <c r="BE52" s="254" t="s">
        <v>4449</v>
      </c>
      <c r="BF52" s="39">
        <f t="shared" si="7"/>
        <v>75</v>
      </c>
      <c r="BG52" s="193">
        <v>50</v>
      </c>
      <c r="BH52" s="193">
        <v>25</v>
      </c>
      <c r="BI52" s="254" t="s">
        <v>4496</v>
      </c>
      <c r="BJ52" s="254" t="s">
        <v>3153</v>
      </c>
      <c r="BK52" s="39">
        <f t="shared" si="8"/>
        <v>0</v>
      </c>
      <c r="BL52" s="193">
        <v>0</v>
      </c>
      <c r="BM52" s="193">
        <v>0</v>
      </c>
      <c r="BN52" s="193">
        <v>0</v>
      </c>
      <c r="BO52" s="254" t="s">
        <v>4511</v>
      </c>
      <c r="BP52" s="254" t="s">
        <v>4512</v>
      </c>
      <c r="BQ52" s="39">
        <f t="shared" si="9"/>
        <v>30</v>
      </c>
      <c r="BR52" s="193">
        <v>15</v>
      </c>
      <c r="BS52" s="193">
        <v>15</v>
      </c>
      <c r="BT52" s="193">
        <v>0</v>
      </c>
      <c r="BU52" s="254" t="s">
        <v>4315</v>
      </c>
      <c r="BV52" s="254" t="s">
        <v>3154</v>
      </c>
      <c r="BW52" s="39">
        <f t="shared" si="10"/>
        <v>50</v>
      </c>
      <c r="BX52" s="193">
        <v>25</v>
      </c>
      <c r="BY52" s="193">
        <v>25</v>
      </c>
      <c r="BZ52" s="254" t="s">
        <v>4545</v>
      </c>
      <c r="CA52" s="254" t="s">
        <v>4319</v>
      </c>
      <c r="CB52" s="39">
        <f t="shared" si="11"/>
        <v>25</v>
      </c>
      <c r="CC52" s="193">
        <v>25</v>
      </c>
      <c r="CD52" s="193">
        <v>0</v>
      </c>
      <c r="CE52" s="410" t="s">
        <v>4321</v>
      </c>
      <c r="CF52" s="254" t="s">
        <v>4322</v>
      </c>
      <c r="CG52" s="39">
        <f t="shared" si="12"/>
        <v>45</v>
      </c>
      <c r="CH52" s="193">
        <v>30</v>
      </c>
      <c r="CI52" s="193">
        <v>15</v>
      </c>
      <c r="CJ52" s="193">
        <v>0</v>
      </c>
      <c r="CK52" s="407" t="s">
        <v>4547</v>
      </c>
      <c r="CL52" s="254" t="s">
        <v>4326</v>
      </c>
      <c r="CM52" s="66">
        <f t="shared" si="13"/>
        <v>37.5</v>
      </c>
      <c r="CN52" s="193">
        <v>25</v>
      </c>
      <c r="CO52" s="193">
        <v>12.5</v>
      </c>
      <c r="CP52" s="193">
        <v>0</v>
      </c>
      <c r="CQ52" s="193">
        <v>0</v>
      </c>
      <c r="CR52" s="254" t="s">
        <v>4329</v>
      </c>
      <c r="CS52" s="254" t="s">
        <v>4330</v>
      </c>
      <c r="CT52" s="39">
        <f t="shared" si="14"/>
        <v>25</v>
      </c>
      <c r="CU52" s="193">
        <v>25</v>
      </c>
      <c r="CV52" s="193">
        <v>0</v>
      </c>
      <c r="CW52" s="193">
        <v>0</v>
      </c>
      <c r="CX52" s="193">
        <v>0</v>
      </c>
      <c r="CY52" s="254" t="s">
        <v>4563</v>
      </c>
      <c r="CZ52" s="254" t="s">
        <v>4332</v>
      </c>
      <c r="DA52" s="39">
        <f t="shared" si="15"/>
        <v>30</v>
      </c>
      <c r="DB52" s="193">
        <v>10</v>
      </c>
      <c r="DC52" s="193">
        <v>20</v>
      </c>
      <c r="DD52" s="193">
        <v>0</v>
      </c>
      <c r="DE52" s="193">
        <v>0</v>
      </c>
      <c r="DF52" s="193">
        <v>0</v>
      </c>
      <c r="DG52" s="254" t="s">
        <v>4334</v>
      </c>
      <c r="DH52" s="254" t="s">
        <v>4335</v>
      </c>
      <c r="DI52" s="39">
        <f t="shared" si="16"/>
        <v>90</v>
      </c>
      <c r="DJ52" s="193">
        <v>20</v>
      </c>
      <c r="DK52" s="193">
        <v>20</v>
      </c>
      <c r="DL52" s="193">
        <v>10</v>
      </c>
      <c r="DM52" s="193">
        <v>20</v>
      </c>
      <c r="DN52" s="193">
        <v>20</v>
      </c>
      <c r="DO52" s="254" t="s">
        <v>4778</v>
      </c>
      <c r="DP52" s="254" t="s">
        <v>4338</v>
      </c>
      <c r="DQ52" s="39">
        <f t="shared" si="17"/>
        <v>100</v>
      </c>
      <c r="DR52" s="193">
        <v>20</v>
      </c>
      <c r="DS52" s="193">
        <v>20</v>
      </c>
      <c r="DT52" s="193">
        <v>20</v>
      </c>
      <c r="DU52" s="193">
        <v>20</v>
      </c>
      <c r="DV52" s="193">
        <v>20</v>
      </c>
      <c r="DW52" s="254" t="s">
        <v>4343</v>
      </c>
      <c r="DX52" s="254" t="s">
        <v>4344</v>
      </c>
      <c r="DY52" s="66">
        <f t="shared" si="18"/>
        <v>100</v>
      </c>
      <c r="DZ52" s="39">
        <v>25</v>
      </c>
      <c r="EA52" s="193">
        <v>25</v>
      </c>
      <c r="EB52" s="193">
        <v>25</v>
      </c>
      <c r="EC52" s="193">
        <v>25</v>
      </c>
      <c r="ED52" s="254" t="s">
        <v>4898</v>
      </c>
      <c r="EE52" s="254" t="s">
        <v>3164</v>
      </c>
      <c r="EF52" s="39">
        <v>2</v>
      </c>
      <c r="EG52" s="66">
        <f>((EH52+EL52+EM52)+(EH52+EQ52+ER52+ES52))/2</f>
        <v>9.375</v>
      </c>
      <c r="EH52" s="39">
        <v>0</v>
      </c>
      <c r="EI52" s="254" t="s">
        <v>4347</v>
      </c>
      <c r="EJ52" s="410" t="s">
        <v>4348</v>
      </c>
      <c r="EK52" s="49" t="s">
        <v>4791</v>
      </c>
      <c r="EL52" s="193">
        <v>18.75</v>
      </c>
      <c r="EM52" s="193">
        <v>0</v>
      </c>
      <c r="EN52" s="49" t="s">
        <v>5068</v>
      </c>
      <c r="EO52" s="410" t="s">
        <v>4608</v>
      </c>
      <c r="EP52" s="49" t="s">
        <v>5079</v>
      </c>
      <c r="EQ52" s="39">
        <v>0</v>
      </c>
      <c r="ER52" s="39">
        <v>0</v>
      </c>
      <c r="ES52" s="193">
        <v>0</v>
      </c>
      <c r="ET52" s="410" t="s">
        <v>4785</v>
      </c>
      <c r="EU52" s="410" t="s">
        <v>4349</v>
      </c>
      <c r="EV52" s="39" t="s">
        <v>102</v>
      </c>
      <c r="EW52" s="39" t="s">
        <v>102</v>
      </c>
      <c r="EX52" s="39" t="s">
        <v>102</v>
      </c>
      <c r="EY52" s="39" t="s">
        <v>102</v>
      </c>
      <c r="EZ52" s="39" t="s">
        <v>102</v>
      </c>
      <c r="FA52" s="39" t="s">
        <v>102</v>
      </c>
      <c r="FB52" s="39" t="s">
        <v>102</v>
      </c>
      <c r="FC52" s="39" t="s">
        <v>102</v>
      </c>
      <c r="FD52" s="39" t="s">
        <v>102</v>
      </c>
      <c r="FE52" s="39" t="s">
        <v>102</v>
      </c>
      <c r="FF52" s="39" t="s">
        <v>102</v>
      </c>
      <c r="FG52" s="39" t="s">
        <v>102</v>
      </c>
      <c r="FH52" s="39" t="s">
        <v>102</v>
      </c>
      <c r="FI52" s="39" t="s">
        <v>102</v>
      </c>
      <c r="FJ52" s="39" t="s">
        <v>102</v>
      </c>
      <c r="FK52" s="39" t="s">
        <v>102</v>
      </c>
      <c r="FL52" s="39" t="s">
        <v>102</v>
      </c>
    </row>
    <row r="53" spans="1:168" s="104" customFormat="1">
      <c r="A53" s="408" t="s">
        <v>2659</v>
      </c>
      <c r="B53" s="347" t="s">
        <v>2661</v>
      </c>
      <c r="C53" s="347" t="s">
        <v>2660</v>
      </c>
      <c r="D53" s="312" t="s">
        <v>3855</v>
      </c>
      <c r="E53" s="302">
        <v>6.2276400000000001</v>
      </c>
      <c r="F53" s="302">
        <v>3.6641789999999999</v>
      </c>
      <c r="G53" s="355" t="s">
        <v>65</v>
      </c>
      <c r="H53" s="355" t="s">
        <v>92</v>
      </c>
      <c r="I53" s="311">
        <v>2020</v>
      </c>
      <c r="J53" s="105" t="s">
        <v>2509</v>
      </c>
      <c r="K53" s="39" t="s">
        <v>23</v>
      </c>
      <c r="L53" s="39" t="s">
        <v>23</v>
      </c>
      <c r="M53" s="39" t="s">
        <v>23</v>
      </c>
      <c r="N53" s="39" t="s">
        <v>23</v>
      </c>
      <c r="O53" s="39" t="s">
        <v>4700</v>
      </c>
      <c r="P53" s="39" t="s">
        <v>4700</v>
      </c>
      <c r="Q53" s="193" t="s">
        <v>23</v>
      </c>
      <c r="R53" s="193" t="s">
        <v>23</v>
      </c>
      <c r="S53" s="193" t="s">
        <v>23</v>
      </c>
      <c r="T53" s="193" t="s">
        <v>23</v>
      </c>
      <c r="U53" s="254" t="s">
        <v>4379</v>
      </c>
      <c r="V53" s="254" t="s">
        <v>4380</v>
      </c>
      <c r="W53" s="39" t="s">
        <v>4701</v>
      </c>
      <c r="X53" s="193" t="s">
        <v>4700</v>
      </c>
      <c r="Y53" s="193" t="s">
        <v>4699</v>
      </c>
      <c r="Z53" s="254" t="s">
        <v>4382</v>
      </c>
      <c r="AA53" s="254" t="s">
        <v>4383</v>
      </c>
      <c r="AB53" s="39" t="s">
        <v>23</v>
      </c>
      <c r="AC53" s="39" t="s">
        <v>23</v>
      </c>
      <c r="AD53" s="39" t="s">
        <v>23</v>
      </c>
      <c r="AE53" s="39" t="s">
        <v>23</v>
      </c>
      <c r="AF53" s="39" t="s">
        <v>23</v>
      </c>
      <c r="AG53" s="39" t="s">
        <v>23</v>
      </c>
      <c r="AH53" s="39" t="s">
        <v>4701</v>
      </c>
      <c r="AI53" s="193" t="s">
        <v>4699</v>
      </c>
      <c r="AJ53" s="193" t="s">
        <v>4701</v>
      </c>
      <c r="AK53" s="254" t="s">
        <v>4386</v>
      </c>
      <c r="AL53" s="254" t="s">
        <v>4387</v>
      </c>
      <c r="AM53" s="66" t="s">
        <v>4699</v>
      </c>
      <c r="AN53" s="193" t="s">
        <v>4699</v>
      </c>
      <c r="AO53" s="193" t="s">
        <v>23</v>
      </c>
      <c r="AP53" s="193" t="s">
        <v>23</v>
      </c>
      <c r="AQ53" s="193" t="s">
        <v>4699</v>
      </c>
      <c r="AR53" s="254" t="s">
        <v>4390</v>
      </c>
      <c r="AS53" s="254" t="s">
        <v>4391</v>
      </c>
      <c r="AT53" s="39" t="s">
        <v>4701</v>
      </c>
      <c r="AU53" s="193" t="s">
        <v>4701</v>
      </c>
      <c r="AV53" s="193" t="s">
        <v>4699</v>
      </c>
      <c r="AW53" s="254" t="s">
        <v>4586</v>
      </c>
      <c r="AX53" s="254" t="s">
        <v>4394</v>
      </c>
      <c r="AY53" s="66" t="s">
        <v>4701</v>
      </c>
      <c r="AZ53" s="193" t="s">
        <v>23</v>
      </c>
      <c r="BA53" s="193" t="s">
        <v>4701</v>
      </c>
      <c r="BB53" s="193" t="s">
        <v>4699</v>
      </c>
      <c r="BC53" s="193" t="s">
        <v>23</v>
      </c>
      <c r="BD53" s="254" t="s">
        <v>4757</v>
      </c>
      <c r="BE53" s="254" t="s">
        <v>4397</v>
      </c>
      <c r="BF53" s="39" t="s">
        <v>23</v>
      </c>
      <c r="BG53" s="39" t="s">
        <v>23</v>
      </c>
      <c r="BH53" s="39" t="s">
        <v>23</v>
      </c>
      <c r="BI53" s="39" t="s">
        <v>23</v>
      </c>
      <c r="BJ53" s="39" t="s">
        <v>23</v>
      </c>
      <c r="BK53" s="39" t="s">
        <v>4699</v>
      </c>
      <c r="BL53" s="193" t="s">
        <v>4699</v>
      </c>
      <c r="BM53" s="193" t="s">
        <v>23</v>
      </c>
      <c r="BN53" s="193" t="s">
        <v>23</v>
      </c>
      <c r="BO53" s="254" t="s">
        <v>4400</v>
      </c>
      <c r="BP53" s="254" t="s">
        <v>4401</v>
      </c>
      <c r="BQ53" s="39" t="s">
        <v>23</v>
      </c>
      <c r="BR53" s="193" t="s">
        <v>23</v>
      </c>
      <c r="BS53" s="193" t="s">
        <v>23</v>
      </c>
      <c r="BT53" s="193" t="s">
        <v>23</v>
      </c>
      <c r="BU53" s="193" t="s">
        <v>23</v>
      </c>
      <c r="BV53" s="193" t="s">
        <v>23</v>
      </c>
      <c r="BW53" s="39" t="s">
        <v>4701</v>
      </c>
      <c r="BX53" s="193" t="s">
        <v>4701</v>
      </c>
      <c r="BY53" s="193" t="s">
        <v>4699</v>
      </c>
      <c r="BZ53" s="254" t="s">
        <v>4546</v>
      </c>
      <c r="CA53" s="254" t="s">
        <v>4404</v>
      </c>
      <c r="CB53" s="39" t="s">
        <v>23</v>
      </c>
      <c r="CC53" s="39" t="s">
        <v>23</v>
      </c>
      <c r="CD53" s="39" t="s">
        <v>23</v>
      </c>
      <c r="CE53" s="39" t="s">
        <v>23</v>
      </c>
      <c r="CF53" s="39" t="s">
        <v>23</v>
      </c>
      <c r="CG53" s="39" t="s">
        <v>23</v>
      </c>
      <c r="CH53" s="39" t="s">
        <v>23</v>
      </c>
      <c r="CI53" s="39" t="s">
        <v>23</v>
      </c>
      <c r="CJ53" s="39" t="s">
        <v>23</v>
      </c>
      <c r="CK53" s="39" t="s">
        <v>23</v>
      </c>
      <c r="CL53" s="39" t="s">
        <v>23</v>
      </c>
      <c r="CM53" s="39" t="s">
        <v>23</v>
      </c>
      <c r="CN53" s="39" t="s">
        <v>23</v>
      </c>
      <c r="CO53" s="39" t="s">
        <v>23</v>
      </c>
      <c r="CP53" s="39" t="s">
        <v>23</v>
      </c>
      <c r="CQ53" s="39" t="s">
        <v>23</v>
      </c>
      <c r="CR53" s="39" t="s">
        <v>23</v>
      </c>
      <c r="CS53" s="39" t="s">
        <v>23</v>
      </c>
      <c r="CT53" s="39" t="s">
        <v>4699</v>
      </c>
      <c r="CU53" s="193" t="s">
        <v>4699</v>
      </c>
      <c r="CV53" s="193" t="s">
        <v>23</v>
      </c>
      <c r="CW53" s="193" t="s">
        <v>23</v>
      </c>
      <c r="CX53" s="193" t="s">
        <v>4699</v>
      </c>
      <c r="CY53" s="254" t="s">
        <v>4407</v>
      </c>
      <c r="CZ53" s="254" t="s">
        <v>4408</v>
      </c>
      <c r="DA53" s="39" t="s">
        <v>4701</v>
      </c>
      <c r="DB53" s="193" t="s">
        <v>4701</v>
      </c>
      <c r="DC53" s="193" t="s">
        <v>23</v>
      </c>
      <c r="DD53" s="193" t="s">
        <v>23</v>
      </c>
      <c r="DE53" s="193" t="s">
        <v>4699</v>
      </c>
      <c r="DF53" s="193" t="s">
        <v>23</v>
      </c>
      <c r="DG53" s="254" t="s">
        <v>4571</v>
      </c>
      <c r="DH53" s="254" t="s">
        <v>4410</v>
      </c>
      <c r="DI53" s="39" t="s">
        <v>23</v>
      </c>
      <c r="DJ53" s="39" t="s">
        <v>23</v>
      </c>
      <c r="DK53" s="39" t="s">
        <v>23</v>
      </c>
      <c r="DL53" s="39" t="s">
        <v>23</v>
      </c>
      <c r="DM53" s="39" t="s">
        <v>23</v>
      </c>
      <c r="DN53" s="39" t="s">
        <v>23</v>
      </c>
      <c r="DO53" s="39" t="s">
        <v>23</v>
      </c>
      <c r="DP53" s="39" t="s">
        <v>23</v>
      </c>
      <c r="DQ53" s="39" t="s">
        <v>23</v>
      </c>
      <c r="DR53" s="39" t="s">
        <v>23</v>
      </c>
      <c r="DS53" s="39" t="s">
        <v>23</v>
      </c>
      <c r="DT53" s="39" t="s">
        <v>23</v>
      </c>
      <c r="DU53" s="39" t="s">
        <v>23</v>
      </c>
      <c r="DV53" s="39" t="s">
        <v>23</v>
      </c>
      <c r="DW53" s="39" t="s">
        <v>23</v>
      </c>
      <c r="DX53" s="39" t="s">
        <v>23</v>
      </c>
      <c r="DY53" s="66" t="s">
        <v>23</v>
      </c>
      <c r="DZ53" s="66" t="s">
        <v>23</v>
      </c>
      <c r="EA53" s="66" t="s">
        <v>23</v>
      </c>
      <c r="EB53" s="66" t="s">
        <v>23</v>
      </c>
      <c r="EC53" s="66" t="s">
        <v>23</v>
      </c>
      <c r="ED53" s="66" t="s">
        <v>23</v>
      </c>
      <c r="EE53" s="66" t="s">
        <v>23</v>
      </c>
      <c r="EF53" s="39">
        <v>1</v>
      </c>
      <c r="EG53" s="66" t="s">
        <v>4699</v>
      </c>
      <c r="EH53" s="39" t="s">
        <v>4699</v>
      </c>
      <c r="EI53" s="36" t="s">
        <v>1277</v>
      </c>
      <c r="EJ53" s="49" t="s">
        <v>23</v>
      </c>
      <c r="EK53" s="49" t="s">
        <v>4791</v>
      </c>
      <c r="EL53" s="193" t="s">
        <v>4699</v>
      </c>
      <c r="EM53" s="193" t="s">
        <v>4699</v>
      </c>
      <c r="EN53" s="410" t="s">
        <v>5056</v>
      </c>
      <c r="EO53" s="410" t="s">
        <v>5055</v>
      </c>
      <c r="EP53" s="39" t="s">
        <v>102</v>
      </c>
      <c r="EQ53" s="39" t="s">
        <v>102</v>
      </c>
      <c r="ER53" s="39" t="s">
        <v>102</v>
      </c>
      <c r="ES53" s="39" t="s">
        <v>102</v>
      </c>
      <c r="ET53" s="39" t="s">
        <v>102</v>
      </c>
      <c r="EU53" s="39" t="s">
        <v>102</v>
      </c>
      <c r="EV53" s="39" t="s">
        <v>102</v>
      </c>
      <c r="EW53" s="39" t="s">
        <v>102</v>
      </c>
      <c r="EX53" s="39" t="s">
        <v>102</v>
      </c>
      <c r="EY53" s="39" t="s">
        <v>102</v>
      </c>
      <c r="EZ53" s="39" t="s">
        <v>102</v>
      </c>
      <c r="FA53" s="39" t="s">
        <v>102</v>
      </c>
      <c r="FB53" s="39" t="s">
        <v>102</v>
      </c>
      <c r="FC53" s="39" t="s">
        <v>102</v>
      </c>
      <c r="FD53" s="39" t="s">
        <v>102</v>
      </c>
      <c r="FE53" s="39" t="s">
        <v>102</v>
      </c>
      <c r="FF53" s="39" t="s">
        <v>102</v>
      </c>
      <c r="FG53" s="39" t="s">
        <v>102</v>
      </c>
      <c r="FH53" s="39" t="s">
        <v>102</v>
      </c>
      <c r="FI53" s="39" t="s">
        <v>102</v>
      </c>
      <c r="FJ53" s="39" t="s">
        <v>102</v>
      </c>
      <c r="FK53" s="39" t="s">
        <v>102</v>
      </c>
      <c r="FL53" s="39" t="s">
        <v>102</v>
      </c>
    </row>
    <row r="54" spans="1:168" s="104" customFormat="1">
      <c r="A54" s="408" t="s">
        <v>2662</v>
      </c>
      <c r="B54" s="347" t="s">
        <v>2664</v>
      </c>
      <c r="C54" s="347" t="s">
        <v>2663</v>
      </c>
      <c r="D54" s="312" t="s">
        <v>2707</v>
      </c>
      <c r="E54" s="302">
        <v>3.5893600000000001</v>
      </c>
      <c r="F54" s="302">
        <v>2.3714995000000001</v>
      </c>
      <c r="G54" s="355" t="s">
        <v>2625</v>
      </c>
      <c r="H54" s="105" t="s">
        <v>93</v>
      </c>
      <c r="I54" s="311">
        <v>2018</v>
      </c>
      <c r="J54" s="105" t="s">
        <v>2705</v>
      </c>
      <c r="K54" s="39" t="s">
        <v>23</v>
      </c>
      <c r="L54" s="39" t="s">
        <v>23</v>
      </c>
      <c r="M54" s="39" t="s">
        <v>23</v>
      </c>
      <c r="N54" s="39" t="s">
        <v>23</v>
      </c>
      <c r="O54" s="39" t="s">
        <v>4701</v>
      </c>
      <c r="P54" s="193" t="s">
        <v>4701</v>
      </c>
      <c r="Q54" s="193" t="s">
        <v>23</v>
      </c>
      <c r="R54" s="193" t="s">
        <v>23</v>
      </c>
      <c r="S54" s="193" t="s">
        <v>23</v>
      </c>
      <c r="T54" s="193" t="s">
        <v>23</v>
      </c>
      <c r="U54" s="254" t="s">
        <v>4933</v>
      </c>
      <c r="V54" s="254" t="s">
        <v>2800</v>
      </c>
      <c r="W54" s="39" t="s">
        <v>4701</v>
      </c>
      <c r="X54" s="193" t="s">
        <v>4701</v>
      </c>
      <c r="Y54" s="193" t="s">
        <v>4699</v>
      </c>
      <c r="Z54" s="254" t="s">
        <v>2808</v>
      </c>
      <c r="AA54" s="254" t="s">
        <v>2809</v>
      </c>
      <c r="AB54" s="39" t="s">
        <v>23</v>
      </c>
      <c r="AC54" s="39" t="s">
        <v>23</v>
      </c>
      <c r="AD54" s="39" t="s">
        <v>23</v>
      </c>
      <c r="AE54" s="39" t="s">
        <v>23</v>
      </c>
      <c r="AF54" s="39" t="s">
        <v>23</v>
      </c>
      <c r="AG54" s="39" t="s">
        <v>23</v>
      </c>
      <c r="AH54" s="39" t="s">
        <v>4699</v>
      </c>
      <c r="AI54" s="39" t="s">
        <v>4699</v>
      </c>
      <c r="AJ54" s="39" t="s">
        <v>4699</v>
      </c>
      <c r="AK54" s="254" t="s">
        <v>2817</v>
      </c>
      <c r="AL54" s="254" t="s">
        <v>2818</v>
      </c>
      <c r="AM54" s="66" t="s">
        <v>4699</v>
      </c>
      <c r="AN54" s="193" t="s">
        <v>4699</v>
      </c>
      <c r="AO54" s="193" t="s">
        <v>23</v>
      </c>
      <c r="AP54" s="193" t="s">
        <v>23</v>
      </c>
      <c r="AQ54" s="193" t="s">
        <v>4699</v>
      </c>
      <c r="AR54" s="254" t="s">
        <v>2824</v>
      </c>
      <c r="AS54" s="254" t="s">
        <v>2825</v>
      </c>
      <c r="AT54" s="39" t="s">
        <v>4699</v>
      </c>
      <c r="AU54" s="39" t="s">
        <v>4699</v>
      </c>
      <c r="AV54" s="39" t="s">
        <v>4699</v>
      </c>
      <c r="AW54" s="254" t="s">
        <v>4934</v>
      </c>
      <c r="AX54" s="254" t="s">
        <v>2833</v>
      </c>
      <c r="AY54" s="66" t="s">
        <v>4699</v>
      </c>
      <c r="AZ54" s="193" t="s">
        <v>23</v>
      </c>
      <c r="BA54" s="193" t="s">
        <v>4699</v>
      </c>
      <c r="BB54" s="193" t="s">
        <v>4699</v>
      </c>
      <c r="BC54" s="193" t="s">
        <v>23</v>
      </c>
      <c r="BD54" s="254" t="s">
        <v>3711</v>
      </c>
      <c r="BE54" s="254" t="s">
        <v>2840</v>
      </c>
      <c r="BF54" s="39" t="s">
        <v>23</v>
      </c>
      <c r="BG54" s="193" t="s">
        <v>23</v>
      </c>
      <c r="BH54" s="193" t="s">
        <v>23</v>
      </c>
      <c r="BI54" s="193" t="s">
        <v>23</v>
      </c>
      <c r="BJ54" s="193" t="s">
        <v>23</v>
      </c>
      <c r="BK54" s="39" t="s">
        <v>4699</v>
      </c>
      <c r="BL54" s="39" t="s">
        <v>4699</v>
      </c>
      <c r="BM54" s="193" t="s">
        <v>23</v>
      </c>
      <c r="BN54" s="193" t="s">
        <v>23</v>
      </c>
      <c r="BO54" s="254" t="s">
        <v>3779</v>
      </c>
      <c r="BP54" s="254" t="s">
        <v>2848</v>
      </c>
      <c r="BQ54" s="39" t="s">
        <v>23</v>
      </c>
      <c r="BR54" s="193" t="s">
        <v>23</v>
      </c>
      <c r="BS54" s="193" t="s">
        <v>23</v>
      </c>
      <c r="BT54" s="193" t="s">
        <v>23</v>
      </c>
      <c r="BU54" s="193" t="s">
        <v>23</v>
      </c>
      <c r="BV54" s="193" t="s">
        <v>23</v>
      </c>
      <c r="BW54" s="39" t="s">
        <v>4699</v>
      </c>
      <c r="BX54" s="39" t="s">
        <v>4699</v>
      </c>
      <c r="BY54" s="39" t="s">
        <v>4699</v>
      </c>
      <c r="BZ54" s="254" t="s">
        <v>2854</v>
      </c>
      <c r="CA54" s="254" t="s">
        <v>2855</v>
      </c>
      <c r="CB54" s="39" t="s">
        <v>23</v>
      </c>
      <c r="CC54" s="193" t="s">
        <v>23</v>
      </c>
      <c r="CD54" s="193" t="s">
        <v>23</v>
      </c>
      <c r="CE54" s="193" t="s">
        <v>23</v>
      </c>
      <c r="CF54" s="193" t="s">
        <v>23</v>
      </c>
      <c r="CG54" s="39" t="s">
        <v>23</v>
      </c>
      <c r="CH54" s="193" t="s">
        <v>23</v>
      </c>
      <c r="CI54" s="193" t="s">
        <v>23</v>
      </c>
      <c r="CJ54" s="193" t="s">
        <v>23</v>
      </c>
      <c r="CK54" s="193" t="s">
        <v>23</v>
      </c>
      <c r="CL54" s="193" t="s">
        <v>23</v>
      </c>
      <c r="CM54" s="39" t="s">
        <v>23</v>
      </c>
      <c r="CN54" s="193" t="s">
        <v>23</v>
      </c>
      <c r="CO54" s="193" t="s">
        <v>23</v>
      </c>
      <c r="CP54" s="193" t="s">
        <v>23</v>
      </c>
      <c r="CQ54" s="193" t="s">
        <v>23</v>
      </c>
      <c r="CR54" s="193" t="s">
        <v>23</v>
      </c>
      <c r="CS54" s="193" t="s">
        <v>23</v>
      </c>
      <c r="CT54" s="39" t="s">
        <v>4699</v>
      </c>
      <c r="CU54" s="193" t="s">
        <v>4699</v>
      </c>
      <c r="CV54" s="193" t="s">
        <v>23</v>
      </c>
      <c r="CW54" s="193" t="s">
        <v>23</v>
      </c>
      <c r="CX54" s="193" t="s">
        <v>4699</v>
      </c>
      <c r="CY54" s="254" t="s">
        <v>2858</v>
      </c>
      <c r="CZ54" s="254" t="s">
        <v>2859</v>
      </c>
      <c r="DA54" s="39" t="s">
        <v>4701</v>
      </c>
      <c r="DB54" s="193" t="s">
        <v>4700</v>
      </c>
      <c r="DC54" s="193" t="s">
        <v>23</v>
      </c>
      <c r="DD54" s="193" t="s">
        <v>23</v>
      </c>
      <c r="DE54" s="193" t="s">
        <v>4699</v>
      </c>
      <c r="DF54" s="193" t="s">
        <v>23</v>
      </c>
      <c r="DG54" s="254" t="s">
        <v>4572</v>
      </c>
      <c r="DH54" s="254" t="s">
        <v>2866</v>
      </c>
      <c r="DI54" s="39" t="s">
        <v>23</v>
      </c>
      <c r="DJ54" s="193" t="s">
        <v>23</v>
      </c>
      <c r="DK54" s="193" t="s">
        <v>23</v>
      </c>
      <c r="DL54" s="193" t="s">
        <v>23</v>
      </c>
      <c r="DM54" s="193" t="s">
        <v>23</v>
      </c>
      <c r="DN54" s="193" t="s">
        <v>23</v>
      </c>
      <c r="DO54" s="193" t="s">
        <v>23</v>
      </c>
      <c r="DP54" s="193" t="s">
        <v>23</v>
      </c>
      <c r="DQ54" s="39" t="s">
        <v>23</v>
      </c>
      <c r="DR54" s="193" t="s">
        <v>23</v>
      </c>
      <c r="DS54" s="193" t="s">
        <v>23</v>
      </c>
      <c r="DT54" s="193" t="s">
        <v>23</v>
      </c>
      <c r="DU54" s="193" t="s">
        <v>23</v>
      </c>
      <c r="DV54" s="193" t="s">
        <v>23</v>
      </c>
      <c r="DW54" s="193" t="s">
        <v>23</v>
      </c>
      <c r="DX54" s="193" t="s">
        <v>23</v>
      </c>
      <c r="DY54" s="66" t="s">
        <v>23</v>
      </c>
      <c r="DZ54" s="66" t="s">
        <v>23</v>
      </c>
      <c r="EA54" s="413" t="s">
        <v>23</v>
      </c>
      <c r="EB54" s="413" t="s">
        <v>23</v>
      </c>
      <c r="EC54" s="413" t="s">
        <v>23</v>
      </c>
      <c r="ED54" s="413" t="s">
        <v>23</v>
      </c>
      <c r="EE54" s="413" t="s">
        <v>23</v>
      </c>
      <c r="EF54" s="39">
        <v>1</v>
      </c>
      <c r="EG54" s="66" t="s">
        <v>4699</v>
      </c>
      <c r="EH54" s="39" t="s">
        <v>4699</v>
      </c>
      <c r="EI54" s="36" t="s">
        <v>2870</v>
      </c>
      <c r="EJ54" s="49" t="s">
        <v>2871</v>
      </c>
      <c r="EK54" s="49" t="s">
        <v>4791</v>
      </c>
      <c r="EL54" s="193" t="s">
        <v>4699</v>
      </c>
      <c r="EM54" s="193" t="s">
        <v>4699</v>
      </c>
      <c r="EN54" s="49" t="s">
        <v>3234</v>
      </c>
      <c r="EO54" s="49" t="s">
        <v>23</v>
      </c>
      <c r="EP54" s="39" t="s">
        <v>102</v>
      </c>
      <c r="EQ54" s="39" t="s">
        <v>102</v>
      </c>
      <c r="ER54" s="39" t="s">
        <v>102</v>
      </c>
      <c r="ES54" s="39" t="s">
        <v>102</v>
      </c>
      <c r="ET54" s="39" t="s">
        <v>102</v>
      </c>
      <c r="EU54" s="39" t="s">
        <v>102</v>
      </c>
      <c r="EV54" s="39" t="s">
        <v>102</v>
      </c>
      <c r="EW54" s="39" t="s">
        <v>102</v>
      </c>
      <c r="EX54" s="39" t="s">
        <v>102</v>
      </c>
      <c r="EY54" s="39" t="s">
        <v>102</v>
      </c>
      <c r="EZ54" s="39" t="s">
        <v>102</v>
      </c>
      <c r="FA54" s="39" t="s">
        <v>102</v>
      </c>
      <c r="FB54" s="39" t="s">
        <v>102</v>
      </c>
      <c r="FC54" s="39" t="s">
        <v>102</v>
      </c>
      <c r="FD54" s="39" t="s">
        <v>102</v>
      </c>
      <c r="FE54" s="39" t="s">
        <v>102</v>
      </c>
      <c r="FF54" s="39" t="s">
        <v>102</v>
      </c>
      <c r="FG54" s="39" t="s">
        <v>102</v>
      </c>
      <c r="FH54" s="39" t="s">
        <v>102</v>
      </c>
      <c r="FI54" s="39" t="s">
        <v>102</v>
      </c>
      <c r="FJ54" s="39" t="s">
        <v>102</v>
      </c>
      <c r="FK54" s="39" t="s">
        <v>102</v>
      </c>
      <c r="FL54" s="39" t="s">
        <v>102</v>
      </c>
    </row>
    <row r="55" spans="1:168" s="104" customFormat="1">
      <c r="A55" s="408" t="s">
        <v>2665</v>
      </c>
      <c r="B55" s="347" t="s">
        <v>2667</v>
      </c>
      <c r="C55" s="347" t="s">
        <v>2666</v>
      </c>
      <c r="D55" s="312" t="s">
        <v>2708</v>
      </c>
      <c r="E55" s="302">
        <v>18.766849999999998</v>
      </c>
      <c r="F55" s="302">
        <v>17.646187056233</v>
      </c>
      <c r="G55" s="355" t="s">
        <v>2597</v>
      </c>
      <c r="H55" s="105" t="s">
        <v>92</v>
      </c>
      <c r="I55" s="315">
        <v>2016</v>
      </c>
      <c r="J55" s="105" t="s">
        <v>2499</v>
      </c>
      <c r="K55" s="39">
        <f>L55</f>
        <v>50</v>
      </c>
      <c r="L55" s="39">
        <v>50</v>
      </c>
      <c r="M55" s="36" t="s">
        <v>4899</v>
      </c>
      <c r="N55" s="36" t="s">
        <v>4900</v>
      </c>
      <c r="O55" s="39">
        <f>SUM(P55:T55)</f>
        <v>20</v>
      </c>
      <c r="P55" s="193">
        <v>10</v>
      </c>
      <c r="Q55" s="193">
        <v>0</v>
      </c>
      <c r="R55" s="193">
        <v>0</v>
      </c>
      <c r="S55" s="193">
        <v>10</v>
      </c>
      <c r="T55" s="193">
        <v>0</v>
      </c>
      <c r="U55" s="254" t="s">
        <v>3755</v>
      </c>
      <c r="V55" s="254" t="s">
        <v>4901</v>
      </c>
      <c r="W55" s="39">
        <f>SUM(X55:Y55)</f>
        <v>0</v>
      </c>
      <c r="X55" s="193">
        <v>0</v>
      </c>
      <c r="Y55" s="193">
        <v>0</v>
      </c>
      <c r="Z55" s="254" t="s">
        <v>3095</v>
      </c>
      <c r="AA55" s="254" t="s">
        <v>4902</v>
      </c>
      <c r="AB55" s="39">
        <f>SUM(AC55:AE55)</f>
        <v>0</v>
      </c>
      <c r="AC55" s="193">
        <v>0</v>
      </c>
      <c r="AD55" s="193">
        <v>0</v>
      </c>
      <c r="AE55" s="193">
        <v>0</v>
      </c>
      <c r="AF55" s="254" t="s">
        <v>3096</v>
      </c>
      <c r="AG55" s="254" t="s">
        <v>3097</v>
      </c>
      <c r="AH55" s="39">
        <f>SUM(AI55:AJ55)</f>
        <v>0</v>
      </c>
      <c r="AI55" s="193">
        <v>0</v>
      </c>
      <c r="AJ55" s="193">
        <v>0</v>
      </c>
      <c r="AK55" s="254" t="s">
        <v>3099</v>
      </c>
      <c r="AL55" s="254" t="s">
        <v>4903</v>
      </c>
      <c r="AM55" s="66">
        <f>SUM(AN55:AQ55)</f>
        <v>0</v>
      </c>
      <c r="AN55" s="193">
        <v>0</v>
      </c>
      <c r="AO55" s="193">
        <v>0</v>
      </c>
      <c r="AP55" s="193">
        <v>0</v>
      </c>
      <c r="AQ55" s="193">
        <v>0</v>
      </c>
      <c r="AR55" s="254" t="s">
        <v>4904</v>
      </c>
      <c r="AS55" s="254" t="s">
        <v>4905</v>
      </c>
      <c r="AT55" s="39">
        <f>SUM(AU55:AV55)</f>
        <v>0</v>
      </c>
      <c r="AU55" s="193">
        <v>0</v>
      </c>
      <c r="AV55" s="193">
        <v>0</v>
      </c>
      <c r="AW55" s="254" t="s">
        <v>3102</v>
      </c>
      <c r="AX55" s="254" t="s">
        <v>23</v>
      </c>
      <c r="AY55" s="66">
        <f>SUM(AZ55:BC55)</f>
        <v>25</v>
      </c>
      <c r="AZ55" s="193">
        <v>12.5</v>
      </c>
      <c r="BA55" s="193">
        <v>0</v>
      </c>
      <c r="BB55" s="193">
        <v>12.5</v>
      </c>
      <c r="BC55" s="193">
        <v>0</v>
      </c>
      <c r="BD55" s="254" t="s">
        <v>4454</v>
      </c>
      <c r="BE55" s="254" t="s">
        <v>4906</v>
      </c>
      <c r="BF55" s="39">
        <f>SUM(BG55:BH55)</f>
        <v>0</v>
      </c>
      <c r="BG55" s="193">
        <v>0</v>
      </c>
      <c r="BH55" s="193">
        <v>0</v>
      </c>
      <c r="BI55" s="254" t="s">
        <v>3767</v>
      </c>
      <c r="BJ55" s="254" t="s">
        <v>3097</v>
      </c>
      <c r="BK55" s="39">
        <f>SUM(BL55:BN55)</f>
        <v>0</v>
      </c>
      <c r="BL55" s="193">
        <v>0</v>
      </c>
      <c r="BM55" s="193">
        <v>0</v>
      </c>
      <c r="BN55" s="193">
        <v>0</v>
      </c>
      <c r="BO55" s="254" t="s">
        <v>688</v>
      </c>
      <c r="BP55" s="254" t="s">
        <v>23</v>
      </c>
      <c r="BQ55" s="39">
        <f>SUM(BR55:BT55)</f>
        <v>0</v>
      </c>
      <c r="BR55" s="193">
        <v>0</v>
      </c>
      <c r="BS55" s="193">
        <v>0</v>
      </c>
      <c r="BT55" s="193">
        <v>0</v>
      </c>
      <c r="BU55" s="254" t="s">
        <v>995</v>
      </c>
      <c r="BV55" s="254" t="s">
        <v>23</v>
      </c>
      <c r="BW55" s="39">
        <f>SUM(BX55:BY55)</f>
        <v>0</v>
      </c>
      <c r="BX55" s="193">
        <v>0</v>
      </c>
      <c r="BY55" s="193">
        <v>0</v>
      </c>
      <c r="BZ55" s="254" t="s">
        <v>701</v>
      </c>
      <c r="CA55" s="254" t="s">
        <v>23</v>
      </c>
      <c r="CB55" s="39">
        <f>SUM(CC55:CD55)</f>
        <v>0</v>
      </c>
      <c r="CC55" s="193">
        <v>0</v>
      </c>
      <c r="CD55" s="193">
        <v>0</v>
      </c>
      <c r="CE55" s="410" t="s">
        <v>701</v>
      </c>
      <c r="CF55" s="254" t="s">
        <v>23</v>
      </c>
      <c r="CG55" s="39">
        <f>SUM(CH55:CJ55)</f>
        <v>0</v>
      </c>
      <c r="CH55" s="193">
        <v>0</v>
      </c>
      <c r="CI55" s="193">
        <v>0</v>
      </c>
      <c r="CJ55" s="193">
        <v>0</v>
      </c>
      <c r="CK55" s="254" t="s">
        <v>688</v>
      </c>
      <c r="CL55" s="254" t="s">
        <v>23</v>
      </c>
      <c r="CM55" s="66">
        <f>SUM(CN55:CQ55)</f>
        <v>0</v>
      </c>
      <c r="CN55" s="193">
        <v>0</v>
      </c>
      <c r="CO55" s="193">
        <v>0</v>
      </c>
      <c r="CP55" s="193">
        <v>0</v>
      </c>
      <c r="CQ55" s="193">
        <v>0</v>
      </c>
      <c r="CR55" s="254" t="s">
        <v>712</v>
      </c>
      <c r="CS55" s="254" t="s">
        <v>23</v>
      </c>
      <c r="CT55" s="39">
        <f>SUM(CU55:CX55)</f>
        <v>0</v>
      </c>
      <c r="CU55" s="193">
        <v>0</v>
      </c>
      <c r="CV55" s="193">
        <v>0</v>
      </c>
      <c r="CW55" s="193">
        <v>0</v>
      </c>
      <c r="CX55" s="193">
        <v>0</v>
      </c>
      <c r="CY55" s="254" t="s">
        <v>678</v>
      </c>
      <c r="CZ55" s="254" t="s">
        <v>23</v>
      </c>
      <c r="DA55" s="39">
        <f>SUM(DB55:DF55)</f>
        <v>0</v>
      </c>
      <c r="DB55" s="193">
        <v>0</v>
      </c>
      <c r="DC55" s="193">
        <v>0</v>
      </c>
      <c r="DD55" s="193">
        <v>0</v>
      </c>
      <c r="DE55" s="193">
        <v>0</v>
      </c>
      <c r="DF55" s="193">
        <v>0</v>
      </c>
      <c r="DG55" s="254" t="s">
        <v>708</v>
      </c>
      <c r="DH55" s="254" t="s">
        <v>23</v>
      </c>
      <c r="DI55" s="39">
        <f>SUM(DJ55:DN55)</f>
        <v>0</v>
      </c>
      <c r="DJ55" s="193">
        <v>0</v>
      </c>
      <c r="DK55" s="193">
        <v>0</v>
      </c>
      <c r="DL55" s="193">
        <v>0</v>
      </c>
      <c r="DM55" s="193">
        <v>0</v>
      </c>
      <c r="DN55" s="193">
        <v>0</v>
      </c>
      <c r="DO55" s="254" t="s">
        <v>3124</v>
      </c>
      <c r="DP55" s="254" t="s">
        <v>4907</v>
      </c>
      <c r="DQ55" s="39">
        <f>SUM(DR55:DV55)</f>
        <v>0</v>
      </c>
      <c r="DR55" s="193">
        <v>0</v>
      </c>
      <c r="DS55" s="193">
        <v>0</v>
      </c>
      <c r="DT55" s="193">
        <v>0</v>
      </c>
      <c r="DU55" s="193">
        <v>0</v>
      </c>
      <c r="DV55" s="193">
        <v>0</v>
      </c>
      <c r="DW55" s="254" t="s">
        <v>708</v>
      </c>
      <c r="DX55" s="254" t="s">
        <v>23</v>
      </c>
      <c r="DY55" s="66">
        <f>SUM(DZ55:EC55)</f>
        <v>0</v>
      </c>
      <c r="DZ55" s="39">
        <v>0</v>
      </c>
      <c r="EA55" s="193">
        <v>0</v>
      </c>
      <c r="EB55" s="193">
        <v>0</v>
      </c>
      <c r="EC55" s="193">
        <v>0</v>
      </c>
      <c r="ED55" s="254" t="s">
        <v>678</v>
      </c>
      <c r="EE55" s="254" t="s">
        <v>23</v>
      </c>
      <c r="EF55" s="39">
        <v>1</v>
      </c>
      <c r="EG55" s="66">
        <f>EH55+EL55+EM55</f>
        <v>0</v>
      </c>
      <c r="EH55" s="39">
        <v>0</v>
      </c>
      <c r="EI55" s="36" t="s">
        <v>1277</v>
      </c>
      <c r="EJ55" s="49" t="s">
        <v>23</v>
      </c>
      <c r="EK55" s="49" t="s">
        <v>4791</v>
      </c>
      <c r="EL55" s="193">
        <v>0</v>
      </c>
      <c r="EM55" s="193">
        <v>0</v>
      </c>
      <c r="EN55" s="49" t="s">
        <v>4607</v>
      </c>
      <c r="EO55" s="410" t="s">
        <v>23</v>
      </c>
      <c r="EP55" s="39" t="s">
        <v>102</v>
      </c>
      <c r="EQ55" s="39" t="s">
        <v>102</v>
      </c>
      <c r="ER55" s="39" t="s">
        <v>102</v>
      </c>
      <c r="ES55" s="39" t="s">
        <v>102</v>
      </c>
      <c r="ET55" s="39" t="s">
        <v>102</v>
      </c>
      <c r="EU55" s="39" t="s">
        <v>102</v>
      </c>
      <c r="EV55" s="39" t="s">
        <v>102</v>
      </c>
      <c r="EW55" s="39" t="s">
        <v>102</v>
      </c>
      <c r="EX55" s="39" t="s">
        <v>102</v>
      </c>
      <c r="EY55" s="39" t="s">
        <v>102</v>
      </c>
      <c r="EZ55" s="39" t="s">
        <v>102</v>
      </c>
      <c r="FA55" s="39" t="s">
        <v>102</v>
      </c>
      <c r="FB55" s="39" t="s">
        <v>102</v>
      </c>
      <c r="FC55" s="39" t="s">
        <v>102</v>
      </c>
      <c r="FD55" s="39" t="s">
        <v>102</v>
      </c>
      <c r="FE55" s="39" t="s">
        <v>102</v>
      </c>
      <c r="FF55" s="39" t="s">
        <v>102</v>
      </c>
      <c r="FG55" s="39" t="s">
        <v>102</v>
      </c>
      <c r="FH55" s="39" t="s">
        <v>102</v>
      </c>
      <c r="FI55" s="39" t="s">
        <v>102</v>
      </c>
      <c r="FJ55" s="39" t="s">
        <v>102</v>
      </c>
      <c r="FK55" s="39" t="s">
        <v>102</v>
      </c>
      <c r="FL55" s="39" t="s">
        <v>102</v>
      </c>
    </row>
    <row r="56" spans="1:168" s="104" customFormat="1">
      <c r="A56" s="408" t="s">
        <v>2668</v>
      </c>
      <c r="B56" s="347" t="s">
        <v>2670</v>
      </c>
      <c r="C56" s="347" t="s">
        <v>2669</v>
      </c>
      <c r="D56" s="312" t="s">
        <v>3856</v>
      </c>
      <c r="E56" s="302">
        <v>3.1067199999999997</v>
      </c>
      <c r="F56" s="302">
        <v>2.63445037043026</v>
      </c>
      <c r="G56" s="355" t="s">
        <v>65</v>
      </c>
      <c r="H56" s="355" t="s">
        <v>92</v>
      </c>
      <c r="I56" s="311">
        <v>2018</v>
      </c>
      <c r="J56" s="105" t="s">
        <v>2705</v>
      </c>
      <c r="K56" s="39" t="s">
        <v>23</v>
      </c>
      <c r="L56" s="39" t="s">
        <v>23</v>
      </c>
      <c r="M56" s="39" t="s">
        <v>23</v>
      </c>
      <c r="N56" s="39" t="s">
        <v>23</v>
      </c>
      <c r="O56" s="39" t="s">
        <v>4699</v>
      </c>
      <c r="P56" s="39" t="s">
        <v>4699</v>
      </c>
      <c r="Q56" s="39" t="s">
        <v>23</v>
      </c>
      <c r="R56" s="39" t="s">
        <v>23</v>
      </c>
      <c r="S56" s="39" t="s">
        <v>23</v>
      </c>
      <c r="T56" s="39" t="s">
        <v>23</v>
      </c>
      <c r="U56" s="254" t="s">
        <v>3885</v>
      </c>
      <c r="V56" s="254" t="s">
        <v>3884</v>
      </c>
      <c r="W56" s="39" t="s">
        <v>4699</v>
      </c>
      <c r="X56" s="39" t="s">
        <v>4699</v>
      </c>
      <c r="Y56" s="39" t="s">
        <v>4699</v>
      </c>
      <c r="Z56" s="254" t="s">
        <v>3887</v>
      </c>
      <c r="AA56" s="254" t="s">
        <v>3886</v>
      </c>
      <c r="AB56" s="39" t="s">
        <v>23</v>
      </c>
      <c r="AC56" s="39" t="s">
        <v>23</v>
      </c>
      <c r="AD56" s="39" t="s">
        <v>23</v>
      </c>
      <c r="AE56" s="39" t="s">
        <v>23</v>
      </c>
      <c r="AF56" s="39" t="s">
        <v>23</v>
      </c>
      <c r="AG56" s="39" t="s">
        <v>23</v>
      </c>
      <c r="AH56" s="39" t="s">
        <v>4699</v>
      </c>
      <c r="AI56" s="39" t="s">
        <v>4699</v>
      </c>
      <c r="AJ56" s="39" t="s">
        <v>4699</v>
      </c>
      <c r="AK56" s="36" t="s">
        <v>3328</v>
      </c>
      <c r="AL56" s="36" t="s">
        <v>3886</v>
      </c>
      <c r="AM56" s="66" t="s">
        <v>4699</v>
      </c>
      <c r="AN56" s="39" t="s">
        <v>4699</v>
      </c>
      <c r="AO56" s="39" t="s">
        <v>23</v>
      </c>
      <c r="AP56" s="39" t="s">
        <v>23</v>
      </c>
      <c r="AQ56" s="39" t="s">
        <v>4699</v>
      </c>
      <c r="AR56" s="36" t="s">
        <v>3689</v>
      </c>
      <c r="AS56" s="36" t="s">
        <v>3886</v>
      </c>
      <c r="AT56" s="39" t="s">
        <v>4699</v>
      </c>
      <c r="AU56" s="39" t="s">
        <v>4699</v>
      </c>
      <c r="AV56" s="39" t="s">
        <v>4699</v>
      </c>
      <c r="AW56" s="36" t="s">
        <v>3888</v>
      </c>
      <c r="AX56" s="36" t="s">
        <v>3889</v>
      </c>
      <c r="AY56" s="66" t="s">
        <v>4699</v>
      </c>
      <c r="AZ56" s="39" t="s">
        <v>23</v>
      </c>
      <c r="BA56" s="193" t="s">
        <v>4699</v>
      </c>
      <c r="BB56" s="39" t="s">
        <v>4699</v>
      </c>
      <c r="BC56" s="39" t="s">
        <v>23</v>
      </c>
      <c r="BD56" s="36" t="s">
        <v>2836</v>
      </c>
      <c r="BE56" s="254" t="s">
        <v>3886</v>
      </c>
      <c r="BF56" s="39" t="s">
        <v>23</v>
      </c>
      <c r="BG56" s="39" t="s">
        <v>23</v>
      </c>
      <c r="BH56" s="39" t="s">
        <v>23</v>
      </c>
      <c r="BI56" s="39" t="s">
        <v>23</v>
      </c>
      <c r="BJ56" s="39" t="s">
        <v>23</v>
      </c>
      <c r="BK56" s="39" t="s">
        <v>4699</v>
      </c>
      <c r="BL56" s="39" t="s">
        <v>4699</v>
      </c>
      <c r="BM56" s="193" t="s">
        <v>23</v>
      </c>
      <c r="BN56" s="193" t="s">
        <v>23</v>
      </c>
      <c r="BO56" s="254" t="s">
        <v>3780</v>
      </c>
      <c r="BP56" s="254" t="s">
        <v>3886</v>
      </c>
      <c r="BQ56" s="39" t="s">
        <v>23</v>
      </c>
      <c r="BR56" s="39" t="s">
        <v>23</v>
      </c>
      <c r="BS56" s="39" t="s">
        <v>23</v>
      </c>
      <c r="BT56" s="39" t="s">
        <v>23</v>
      </c>
      <c r="BU56" s="39" t="s">
        <v>23</v>
      </c>
      <c r="BV56" s="39" t="s">
        <v>23</v>
      </c>
      <c r="BW56" s="39" t="s">
        <v>4699</v>
      </c>
      <c r="BX56" s="39" t="s">
        <v>4699</v>
      </c>
      <c r="BY56" s="39" t="s">
        <v>4699</v>
      </c>
      <c r="BZ56" s="36" t="s">
        <v>3334</v>
      </c>
      <c r="CA56" s="36" t="s">
        <v>3886</v>
      </c>
      <c r="CB56" s="39" t="s">
        <v>23</v>
      </c>
      <c r="CC56" s="193" t="s">
        <v>23</v>
      </c>
      <c r="CD56" s="193" t="s">
        <v>23</v>
      </c>
      <c r="CE56" s="193" t="s">
        <v>23</v>
      </c>
      <c r="CF56" s="193" t="s">
        <v>23</v>
      </c>
      <c r="CG56" s="39" t="s">
        <v>23</v>
      </c>
      <c r="CH56" s="39" t="s">
        <v>23</v>
      </c>
      <c r="CI56" s="39" t="s">
        <v>23</v>
      </c>
      <c r="CJ56" s="39" t="s">
        <v>23</v>
      </c>
      <c r="CK56" s="39" t="s">
        <v>23</v>
      </c>
      <c r="CL56" s="39" t="s">
        <v>23</v>
      </c>
      <c r="CM56" s="39" t="s">
        <v>23</v>
      </c>
      <c r="CN56" s="39" t="s">
        <v>23</v>
      </c>
      <c r="CO56" s="39" t="s">
        <v>23</v>
      </c>
      <c r="CP56" s="39" t="s">
        <v>23</v>
      </c>
      <c r="CQ56" s="39" t="s">
        <v>23</v>
      </c>
      <c r="CR56" s="39" t="s">
        <v>23</v>
      </c>
      <c r="CS56" s="39" t="s">
        <v>23</v>
      </c>
      <c r="CT56" s="39" t="s">
        <v>4699</v>
      </c>
      <c r="CU56" s="39" t="s">
        <v>4699</v>
      </c>
      <c r="CV56" s="39" t="s">
        <v>23</v>
      </c>
      <c r="CW56" s="39" t="s">
        <v>23</v>
      </c>
      <c r="CX56" s="193" t="s">
        <v>4699</v>
      </c>
      <c r="CY56" s="36" t="s">
        <v>3337</v>
      </c>
      <c r="CZ56" s="36" t="s">
        <v>3886</v>
      </c>
      <c r="DA56" s="39" t="s">
        <v>4699</v>
      </c>
      <c r="DB56" s="193" t="s">
        <v>4699</v>
      </c>
      <c r="DC56" s="193" t="s">
        <v>23</v>
      </c>
      <c r="DD56" s="193" t="s">
        <v>23</v>
      </c>
      <c r="DE56" s="193" t="s">
        <v>4699</v>
      </c>
      <c r="DF56" s="193" t="s">
        <v>23</v>
      </c>
      <c r="DG56" s="254" t="s">
        <v>2858</v>
      </c>
      <c r="DH56" s="254" t="s">
        <v>3890</v>
      </c>
      <c r="DI56" s="39" t="s">
        <v>23</v>
      </c>
      <c r="DJ56" s="193" t="s">
        <v>23</v>
      </c>
      <c r="DK56" s="193" t="s">
        <v>23</v>
      </c>
      <c r="DL56" s="193" t="s">
        <v>23</v>
      </c>
      <c r="DM56" s="193" t="s">
        <v>23</v>
      </c>
      <c r="DN56" s="193" t="s">
        <v>23</v>
      </c>
      <c r="DO56" s="193" t="s">
        <v>23</v>
      </c>
      <c r="DP56" s="193" t="s">
        <v>23</v>
      </c>
      <c r="DQ56" s="39" t="s">
        <v>23</v>
      </c>
      <c r="DR56" s="39" t="s">
        <v>23</v>
      </c>
      <c r="DS56" s="39" t="s">
        <v>23</v>
      </c>
      <c r="DT56" s="39" t="s">
        <v>23</v>
      </c>
      <c r="DU56" s="39" t="s">
        <v>23</v>
      </c>
      <c r="DV56" s="39" t="s">
        <v>23</v>
      </c>
      <c r="DW56" s="39" t="s">
        <v>23</v>
      </c>
      <c r="DX56" s="39" t="s">
        <v>23</v>
      </c>
      <c r="DY56" s="66" t="s">
        <v>23</v>
      </c>
      <c r="DZ56" s="413" t="s">
        <v>23</v>
      </c>
      <c r="EA56" s="413" t="s">
        <v>23</v>
      </c>
      <c r="EB56" s="413" t="s">
        <v>23</v>
      </c>
      <c r="EC56" s="413" t="s">
        <v>23</v>
      </c>
      <c r="ED56" s="413" t="s">
        <v>23</v>
      </c>
      <c r="EE56" s="413" t="s">
        <v>23</v>
      </c>
      <c r="EF56" s="39">
        <v>1</v>
      </c>
      <c r="EG56" s="66" t="s">
        <v>4699</v>
      </c>
      <c r="EH56" s="39" t="s">
        <v>4699</v>
      </c>
      <c r="EI56" s="36" t="s">
        <v>3338</v>
      </c>
      <c r="EJ56" s="49" t="s">
        <v>23</v>
      </c>
      <c r="EK56" s="49" t="s">
        <v>4791</v>
      </c>
      <c r="EL56" s="193" t="s">
        <v>4699</v>
      </c>
      <c r="EM56" s="193" t="s">
        <v>4699</v>
      </c>
      <c r="EN56" s="49" t="s">
        <v>3234</v>
      </c>
      <c r="EO56" s="49" t="s">
        <v>23</v>
      </c>
      <c r="EP56" s="39" t="s">
        <v>102</v>
      </c>
      <c r="EQ56" s="39" t="s">
        <v>102</v>
      </c>
      <c r="ER56" s="39" t="s">
        <v>102</v>
      </c>
      <c r="ES56" s="39" t="s">
        <v>102</v>
      </c>
      <c r="ET56" s="39" t="s">
        <v>102</v>
      </c>
      <c r="EU56" s="39" t="s">
        <v>102</v>
      </c>
      <c r="EV56" s="39" t="s">
        <v>102</v>
      </c>
      <c r="EW56" s="39" t="s">
        <v>102</v>
      </c>
      <c r="EX56" s="39" t="s">
        <v>102</v>
      </c>
      <c r="EY56" s="39" t="s">
        <v>102</v>
      </c>
      <c r="EZ56" s="39" t="s">
        <v>102</v>
      </c>
      <c r="FA56" s="39" t="s">
        <v>102</v>
      </c>
      <c r="FB56" s="39" t="s">
        <v>102</v>
      </c>
      <c r="FC56" s="39" t="s">
        <v>102</v>
      </c>
      <c r="FD56" s="39" t="s">
        <v>102</v>
      </c>
      <c r="FE56" s="39" t="s">
        <v>102</v>
      </c>
      <c r="FF56" s="39" t="s">
        <v>102</v>
      </c>
      <c r="FG56" s="39" t="s">
        <v>102</v>
      </c>
      <c r="FH56" s="39" t="s">
        <v>102</v>
      </c>
      <c r="FI56" s="39" t="s">
        <v>102</v>
      </c>
      <c r="FJ56" s="39" t="s">
        <v>102</v>
      </c>
      <c r="FK56" s="39" t="s">
        <v>102</v>
      </c>
      <c r="FL56" s="39" t="s">
        <v>102</v>
      </c>
    </row>
    <row r="57" spans="1:168" s="104" customFormat="1">
      <c r="A57" s="408" t="s">
        <v>2671</v>
      </c>
      <c r="B57" s="347" t="s">
        <v>2673</v>
      </c>
      <c r="C57" s="347" t="s">
        <v>2672</v>
      </c>
      <c r="D57" s="312" t="s">
        <v>2706</v>
      </c>
      <c r="E57" s="302">
        <v>5.2087200000000005</v>
      </c>
      <c r="F57" s="302">
        <v>4.7702635646399996</v>
      </c>
      <c r="G57" s="355" t="s">
        <v>63</v>
      </c>
      <c r="H57" s="355" t="s">
        <v>94</v>
      </c>
      <c r="I57" s="311">
        <v>2018</v>
      </c>
      <c r="J57" s="105" t="s">
        <v>2499</v>
      </c>
      <c r="K57" s="39">
        <f>L57</f>
        <v>100</v>
      </c>
      <c r="L57" s="39">
        <v>100</v>
      </c>
      <c r="M57" s="254" t="s">
        <v>2998</v>
      </c>
      <c r="N57" s="254" t="s">
        <v>2999</v>
      </c>
      <c r="O57" s="39">
        <f>SUM(P57:T57)</f>
        <v>90</v>
      </c>
      <c r="P57" s="193">
        <v>20</v>
      </c>
      <c r="Q57" s="193">
        <v>20</v>
      </c>
      <c r="R57" s="193">
        <v>20</v>
      </c>
      <c r="S57" s="193">
        <v>20</v>
      </c>
      <c r="T57" s="193">
        <v>10</v>
      </c>
      <c r="U57" s="254" t="s">
        <v>4140</v>
      </c>
      <c r="V57" s="254" t="s">
        <v>4141</v>
      </c>
      <c r="W57" s="39">
        <f>SUM(X57:Y57)</f>
        <v>25</v>
      </c>
      <c r="X57" s="193">
        <v>25</v>
      </c>
      <c r="Y57" s="193">
        <v>0</v>
      </c>
      <c r="Z57" s="254" t="s">
        <v>4151</v>
      </c>
      <c r="AA57" s="254" t="s">
        <v>4152</v>
      </c>
      <c r="AB57" s="39">
        <f>SUM(AC57:AE57)</f>
        <v>60</v>
      </c>
      <c r="AC57" s="193">
        <v>30</v>
      </c>
      <c r="AD57" s="193">
        <v>15</v>
      </c>
      <c r="AE57" s="193">
        <v>15</v>
      </c>
      <c r="AF57" s="254" t="s">
        <v>4485</v>
      </c>
      <c r="AG57" s="254" t="s">
        <v>4157</v>
      </c>
      <c r="AH57" s="39">
        <f>SUM(AI57:AJ57)</f>
        <v>25</v>
      </c>
      <c r="AI57" s="193">
        <v>0</v>
      </c>
      <c r="AJ57" s="193">
        <v>25</v>
      </c>
      <c r="AK57" s="254" t="s">
        <v>4161</v>
      </c>
      <c r="AL57" s="254" t="s">
        <v>4162</v>
      </c>
      <c r="AM57" s="66">
        <f>SUM(AN57:AQ57)</f>
        <v>0</v>
      </c>
      <c r="AN57" s="193">
        <v>0</v>
      </c>
      <c r="AO57" s="193">
        <v>0</v>
      </c>
      <c r="AP57" s="193">
        <v>0</v>
      </c>
      <c r="AQ57" s="193">
        <v>0</v>
      </c>
      <c r="AR57" s="254" t="s">
        <v>4166</v>
      </c>
      <c r="AS57" s="254" t="s">
        <v>4167</v>
      </c>
      <c r="AT57" s="39">
        <f>SUM(AU57:AV57)</f>
        <v>0</v>
      </c>
      <c r="AU57" s="193">
        <v>0</v>
      </c>
      <c r="AV57" s="193">
        <v>0</v>
      </c>
      <c r="AW57" s="254" t="s">
        <v>4587</v>
      </c>
      <c r="AX57" s="254" t="s">
        <v>4172</v>
      </c>
      <c r="AY57" s="66">
        <f>SUM(AZ57:BC57)</f>
        <v>0</v>
      </c>
      <c r="AZ57" s="193">
        <v>0</v>
      </c>
      <c r="BA57" s="193">
        <v>0</v>
      </c>
      <c r="BB57" s="193">
        <v>0</v>
      </c>
      <c r="BC57" s="193">
        <v>0</v>
      </c>
      <c r="BD57" s="254" t="s">
        <v>4908</v>
      </c>
      <c r="BE57" s="254" t="s">
        <v>4177</v>
      </c>
      <c r="BF57" s="39">
        <f>SUM(BG57:BH57)</f>
        <v>25</v>
      </c>
      <c r="BG57" s="193">
        <v>0</v>
      </c>
      <c r="BH57" s="193">
        <v>25</v>
      </c>
      <c r="BI57" s="254" t="s">
        <v>3768</v>
      </c>
      <c r="BJ57" s="254" t="s">
        <v>3027</v>
      </c>
      <c r="BK57" s="39">
        <f>SUM(BL57:BN57)</f>
        <v>0</v>
      </c>
      <c r="BL57" s="193">
        <v>0</v>
      </c>
      <c r="BM57" s="193">
        <v>0</v>
      </c>
      <c r="BN57" s="193">
        <v>0</v>
      </c>
      <c r="BO57" s="254" t="s">
        <v>4513</v>
      </c>
      <c r="BP57" s="254" t="s">
        <v>4183</v>
      </c>
      <c r="BQ57" s="39">
        <f>SUM(BR57:BT57)</f>
        <v>0</v>
      </c>
      <c r="BR57" s="193">
        <v>0</v>
      </c>
      <c r="BS57" s="193">
        <v>0</v>
      </c>
      <c r="BT57" s="193">
        <v>0</v>
      </c>
      <c r="BU57" s="254" t="s">
        <v>688</v>
      </c>
      <c r="BV57" s="254" t="s">
        <v>23</v>
      </c>
      <c r="BW57" s="39">
        <f>SUM(BX57:BY57)</f>
        <v>75</v>
      </c>
      <c r="BX57" s="193">
        <v>50</v>
      </c>
      <c r="BY57" s="193">
        <v>25</v>
      </c>
      <c r="BZ57" s="254" t="s">
        <v>4191</v>
      </c>
      <c r="CA57" s="254" t="s">
        <v>4192</v>
      </c>
      <c r="CB57" s="39">
        <f>SUM(CC57:CD57)</f>
        <v>0</v>
      </c>
      <c r="CC57" s="193">
        <v>0</v>
      </c>
      <c r="CD57" s="193">
        <v>0</v>
      </c>
      <c r="CE57" s="410" t="s">
        <v>972</v>
      </c>
      <c r="CF57" s="254" t="s">
        <v>23</v>
      </c>
      <c r="CG57" s="39">
        <f>SUM(CH57:CJ57)</f>
        <v>0</v>
      </c>
      <c r="CH57" s="193">
        <v>0</v>
      </c>
      <c r="CI57" s="193">
        <v>0</v>
      </c>
      <c r="CJ57" s="193">
        <v>0</v>
      </c>
      <c r="CK57" s="254" t="s">
        <v>688</v>
      </c>
      <c r="CL57" s="254" t="s">
        <v>23</v>
      </c>
      <c r="CM57" s="66">
        <f>SUM(CN57:CQ57)</f>
        <v>12.5</v>
      </c>
      <c r="CN57" s="193">
        <v>12.5</v>
      </c>
      <c r="CO57" s="193">
        <v>0</v>
      </c>
      <c r="CP57" s="193">
        <v>0</v>
      </c>
      <c r="CQ57" s="193">
        <v>0</v>
      </c>
      <c r="CR57" s="254" t="s">
        <v>3051</v>
      </c>
      <c r="CS57" s="254" t="s">
        <v>3052</v>
      </c>
      <c r="CT57" s="39">
        <f>SUM(CU57:CX57)</f>
        <v>0</v>
      </c>
      <c r="CU57" s="193">
        <v>0</v>
      </c>
      <c r="CV57" s="193">
        <v>0</v>
      </c>
      <c r="CW57" s="193">
        <v>0</v>
      </c>
      <c r="CX57" s="193">
        <v>0</v>
      </c>
      <c r="CY57" s="254" t="s">
        <v>678</v>
      </c>
      <c r="CZ57" s="254" t="s">
        <v>23</v>
      </c>
      <c r="DA57" s="39">
        <f>SUM(DB57:DF57)</f>
        <v>0</v>
      </c>
      <c r="DB57" s="193">
        <v>0</v>
      </c>
      <c r="DC57" s="193">
        <v>0</v>
      </c>
      <c r="DD57" s="193">
        <v>0</v>
      </c>
      <c r="DE57" s="193">
        <v>0</v>
      </c>
      <c r="DF57" s="193">
        <v>0</v>
      </c>
      <c r="DG57" s="254" t="s">
        <v>3059</v>
      </c>
      <c r="DH57" s="254" t="s">
        <v>3060</v>
      </c>
      <c r="DI57" s="39">
        <f>SUM(DJ57:DN57)</f>
        <v>40</v>
      </c>
      <c r="DJ57" s="193">
        <v>20</v>
      </c>
      <c r="DK57" s="193">
        <v>0</v>
      </c>
      <c r="DL57" s="193">
        <v>10</v>
      </c>
      <c r="DM57" s="193">
        <v>10</v>
      </c>
      <c r="DN57" s="193">
        <v>0</v>
      </c>
      <c r="DO57" s="254" t="s">
        <v>4214</v>
      </c>
      <c r="DP57" s="254" t="s">
        <v>4215</v>
      </c>
      <c r="DQ57" s="39">
        <f>SUM(DR57:DV57)</f>
        <v>20</v>
      </c>
      <c r="DR57" s="193">
        <v>0</v>
      </c>
      <c r="DS57" s="193">
        <v>0</v>
      </c>
      <c r="DT57" s="193">
        <v>0</v>
      </c>
      <c r="DU57" s="193">
        <v>20</v>
      </c>
      <c r="DV57" s="193">
        <v>0</v>
      </c>
      <c r="DW57" s="254" t="s">
        <v>3911</v>
      </c>
      <c r="DX57" s="254" t="s">
        <v>3912</v>
      </c>
      <c r="DY57" s="66">
        <f>SUM(DZ57:EC57)</f>
        <v>50</v>
      </c>
      <c r="DZ57" s="193">
        <v>25</v>
      </c>
      <c r="EA57" s="193">
        <v>25</v>
      </c>
      <c r="EB57" s="193">
        <v>0</v>
      </c>
      <c r="EC57" s="193">
        <v>0</v>
      </c>
      <c r="ED57" s="254" t="s">
        <v>4220</v>
      </c>
      <c r="EE57" s="254" t="s">
        <v>4221</v>
      </c>
      <c r="EF57" s="39">
        <v>1</v>
      </c>
      <c r="EG57" s="66">
        <f>EH57+EL57+EM57</f>
        <v>0</v>
      </c>
      <c r="EH57" s="39">
        <v>0</v>
      </c>
      <c r="EI57" s="36" t="s">
        <v>1277</v>
      </c>
      <c r="EJ57" s="49" t="s">
        <v>23</v>
      </c>
      <c r="EK57" s="49" t="s">
        <v>4791</v>
      </c>
      <c r="EL57" s="193">
        <v>0</v>
      </c>
      <c r="EM57" s="193">
        <v>0</v>
      </c>
      <c r="EN57" s="410" t="s">
        <v>5069</v>
      </c>
      <c r="EO57" s="410" t="s">
        <v>4694</v>
      </c>
      <c r="EP57" s="39" t="s">
        <v>102</v>
      </c>
      <c r="EQ57" s="39" t="s">
        <v>102</v>
      </c>
      <c r="ER57" s="39" t="s">
        <v>102</v>
      </c>
      <c r="ES57" s="39" t="s">
        <v>102</v>
      </c>
      <c r="ET57" s="39" t="s">
        <v>102</v>
      </c>
      <c r="EU57" s="39" t="s">
        <v>102</v>
      </c>
      <c r="EV57" s="39" t="s">
        <v>102</v>
      </c>
      <c r="EW57" s="39" t="s">
        <v>102</v>
      </c>
      <c r="EX57" s="39" t="s">
        <v>102</v>
      </c>
      <c r="EY57" s="39" t="s">
        <v>102</v>
      </c>
      <c r="EZ57" s="39" t="s">
        <v>102</v>
      </c>
      <c r="FA57" s="39" t="s">
        <v>102</v>
      </c>
      <c r="FB57" s="39" t="s">
        <v>102</v>
      </c>
      <c r="FC57" s="39" t="s">
        <v>102</v>
      </c>
      <c r="FD57" s="39" t="s">
        <v>102</v>
      </c>
      <c r="FE57" s="39" t="s">
        <v>102</v>
      </c>
      <c r="FF57" s="39" t="s">
        <v>102</v>
      </c>
      <c r="FG57" s="39" t="s">
        <v>102</v>
      </c>
      <c r="FH57" s="39" t="s">
        <v>102</v>
      </c>
      <c r="FI57" s="39" t="s">
        <v>102</v>
      </c>
      <c r="FJ57" s="39" t="s">
        <v>102</v>
      </c>
      <c r="FK57" s="39" t="s">
        <v>102</v>
      </c>
      <c r="FL57" s="39" t="s">
        <v>102</v>
      </c>
    </row>
    <row r="58" spans="1:168" s="104" customFormat="1">
      <c r="A58" s="408" t="s">
        <v>2674</v>
      </c>
      <c r="B58" s="347" t="s">
        <v>2676</v>
      </c>
      <c r="C58" s="347" t="s">
        <v>2675</v>
      </c>
      <c r="D58" s="312" t="s">
        <v>2707</v>
      </c>
      <c r="E58" s="302">
        <v>10.131830000000001</v>
      </c>
      <c r="F58" s="302">
        <v>3.7190466468299999</v>
      </c>
      <c r="G58" s="355" t="s">
        <v>63</v>
      </c>
      <c r="H58" s="355" t="s">
        <v>94</v>
      </c>
      <c r="I58" s="311">
        <v>2020</v>
      </c>
      <c r="J58" s="105" t="s">
        <v>2499</v>
      </c>
      <c r="K58" s="39">
        <f>L58</f>
        <v>100</v>
      </c>
      <c r="L58" s="39">
        <v>100</v>
      </c>
      <c r="M58" s="254" t="s">
        <v>3734</v>
      </c>
      <c r="N58" s="254" t="s">
        <v>3735</v>
      </c>
      <c r="O58" s="39">
        <f>SUM(P58:T58)</f>
        <v>50</v>
      </c>
      <c r="P58" s="193">
        <v>10</v>
      </c>
      <c r="Q58" s="193">
        <v>20</v>
      </c>
      <c r="R58" s="193">
        <v>0</v>
      </c>
      <c r="S58" s="193">
        <v>20</v>
      </c>
      <c r="T58" s="193">
        <v>0</v>
      </c>
      <c r="U58" s="254" t="s">
        <v>3756</v>
      </c>
      <c r="V58" s="254" t="s">
        <v>3757</v>
      </c>
      <c r="W58" s="39">
        <f>SUM(X58:Y58)</f>
        <v>0</v>
      </c>
      <c r="X58" s="193">
        <v>0</v>
      </c>
      <c r="Y58" s="193">
        <v>0</v>
      </c>
      <c r="Z58" s="254" t="s">
        <v>701</v>
      </c>
      <c r="AA58" s="254" t="s">
        <v>23</v>
      </c>
      <c r="AB58" s="39">
        <f>SUM(AC58:AE58)</f>
        <v>45</v>
      </c>
      <c r="AC58" s="193">
        <v>30</v>
      </c>
      <c r="AD58" s="193">
        <v>15</v>
      </c>
      <c r="AE58" s="193">
        <v>0</v>
      </c>
      <c r="AF58" s="254" t="s">
        <v>3783</v>
      </c>
      <c r="AG58" s="254" t="s">
        <v>3487</v>
      </c>
      <c r="AH58" s="39">
        <f>SUM(AI58:AJ58)</f>
        <v>0</v>
      </c>
      <c r="AI58" s="193">
        <v>0</v>
      </c>
      <c r="AJ58" s="193">
        <v>0</v>
      </c>
      <c r="AK58" s="254" t="s">
        <v>3489</v>
      </c>
      <c r="AL58" s="254" t="s">
        <v>23</v>
      </c>
      <c r="AM58" s="66">
        <f>SUM(AN58:AQ58)</f>
        <v>0</v>
      </c>
      <c r="AN58" s="193">
        <v>0</v>
      </c>
      <c r="AO58" s="193">
        <v>0</v>
      </c>
      <c r="AP58" s="193">
        <v>0</v>
      </c>
      <c r="AQ58" s="193">
        <v>0</v>
      </c>
      <c r="AR58" s="254" t="s">
        <v>3490</v>
      </c>
      <c r="AS58" s="254" t="s">
        <v>23</v>
      </c>
      <c r="AT58" s="39">
        <f>SUM(AU58:AV58)</f>
        <v>0</v>
      </c>
      <c r="AU58" s="193">
        <v>0</v>
      </c>
      <c r="AV58" s="193">
        <v>0</v>
      </c>
      <c r="AW58" s="254" t="s">
        <v>3492</v>
      </c>
      <c r="AX58" s="254" t="s">
        <v>3471</v>
      </c>
      <c r="AY58" s="66">
        <f>SUM(AZ58:BC58)</f>
        <v>0</v>
      </c>
      <c r="AZ58" s="193">
        <v>0</v>
      </c>
      <c r="BA58" s="193">
        <v>0</v>
      </c>
      <c r="BB58" s="193">
        <v>0</v>
      </c>
      <c r="BC58" s="193">
        <v>0</v>
      </c>
      <c r="BD58" s="254" t="s">
        <v>3494</v>
      </c>
      <c r="BE58" s="254" t="s">
        <v>23</v>
      </c>
      <c r="BF58" s="39">
        <f>SUM(BG58:BH58)</f>
        <v>25</v>
      </c>
      <c r="BG58" s="193">
        <v>0</v>
      </c>
      <c r="BH58" s="193">
        <v>25</v>
      </c>
      <c r="BI58" s="254" t="s">
        <v>3769</v>
      </c>
      <c r="BJ58" s="254" t="s">
        <v>3498</v>
      </c>
      <c r="BK58" s="39">
        <f>SUM(BL58:BN58)</f>
        <v>15</v>
      </c>
      <c r="BL58" s="193">
        <v>15</v>
      </c>
      <c r="BM58" s="193">
        <v>0</v>
      </c>
      <c r="BN58" s="193">
        <v>0</v>
      </c>
      <c r="BO58" s="254" t="s">
        <v>3781</v>
      </c>
      <c r="BP58" s="254" t="s">
        <v>3501</v>
      </c>
      <c r="BQ58" s="39">
        <f>SUM(BR58:BT58)</f>
        <v>0</v>
      </c>
      <c r="BR58" s="193">
        <v>0</v>
      </c>
      <c r="BS58" s="193">
        <v>0</v>
      </c>
      <c r="BT58" s="193">
        <v>0</v>
      </c>
      <c r="BU58" s="254" t="s">
        <v>995</v>
      </c>
      <c r="BV58" s="254" t="s">
        <v>23</v>
      </c>
      <c r="BW58" s="39">
        <f>SUM(BX58:BY58)</f>
        <v>0</v>
      </c>
      <c r="BX58" s="193">
        <v>0</v>
      </c>
      <c r="BY58" s="193">
        <v>0</v>
      </c>
      <c r="BZ58" s="254" t="s">
        <v>701</v>
      </c>
      <c r="CA58" s="254" t="s">
        <v>23</v>
      </c>
      <c r="CB58" s="39">
        <f>SUM(CC58:CD58)</f>
        <v>0</v>
      </c>
      <c r="CC58" s="193">
        <v>0</v>
      </c>
      <c r="CD58" s="193">
        <v>0</v>
      </c>
      <c r="CE58" s="410" t="s">
        <v>972</v>
      </c>
      <c r="CF58" s="254" t="s">
        <v>23</v>
      </c>
      <c r="CG58" s="39">
        <f>SUM(CH58:CJ58)</f>
        <v>0</v>
      </c>
      <c r="CH58" s="193">
        <v>0</v>
      </c>
      <c r="CI58" s="193">
        <v>0</v>
      </c>
      <c r="CJ58" s="193">
        <v>0</v>
      </c>
      <c r="CK58" s="254" t="s">
        <v>688</v>
      </c>
      <c r="CL58" s="254" t="s">
        <v>23</v>
      </c>
      <c r="CM58" s="66">
        <f>SUM(CN58:CQ58)</f>
        <v>12.5</v>
      </c>
      <c r="CN58" s="193">
        <v>12.5</v>
      </c>
      <c r="CO58" s="193">
        <v>0</v>
      </c>
      <c r="CP58" s="193">
        <v>0</v>
      </c>
      <c r="CQ58" s="193">
        <v>0</v>
      </c>
      <c r="CR58" s="254" t="s">
        <v>3511</v>
      </c>
      <c r="CS58" s="254" t="s">
        <v>3512</v>
      </c>
      <c r="CT58" s="39">
        <f>SUM(CU58:CX58)</f>
        <v>0</v>
      </c>
      <c r="CU58" s="193">
        <v>0</v>
      </c>
      <c r="CV58" s="193">
        <v>0</v>
      </c>
      <c r="CW58" s="193">
        <v>0</v>
      </c>
      <c r="CX58" s="193">
        <v>0</v>
      </c>
      <c r="CY58" s="254" t="s">
        <v>678</v>
      </c>
      <c r="CZ58" s="254" t="s">
        <v>23</v>
      </c>
      <c r="DA58" s="39">
        <f>SUM(DB58:DF58)</f>
        <v>20</v>
      </c>
      <c r="DB58" s="193">
        <v>20</v>
      </c>
      <c r="DC58" s="193">
        <v>0</v>
      </c>
      <c r="DD58" s="193">
        <v>0</v>
      </c>
      <c r="DE58" s="193">
        <v>0</v>
      </c>
      <c r="DF58" s="193">
        <v>0</v>
      </c>
      <c r="DG58" s="407" t="s">
        <v>4573</v>
      </c>
      <c r="DH58" s="254" t="s">
        <v>4574</v>
      </c>
      <c r="DI58" s="39">
        <f>SUM(DJ58:DN58)</f>
        <v>80</v>
      </c>
      <c r="DJ58" s="193">
        <v>20</v>
      </c>
      <c r="DK58" s="193">
        <v>10</v>
      </c>
      <c r="DL58" s="193">
        <v>10</v>
      </c>
      <c r="DM58" s="193">
        <v>20</v>
      </c>
      <c r="DN58" s="193">
        <v>20</v>
      </c>
      <c r="DO58" s="254" t="s">
        <v>4518</v>
      </c>
      <c r="DP58" s="254" t="s">
        <v>3519</v>
      </c>
      <c r="DQ58" s="39">
        <f>SUM(DR58:DV58)</f>
        <v>0</v>
      </c>
      <c r="DR58" s="193">
        <v>0</v>
      </c>
      <c r="DS58" s="193">
        <v>0</v>
      </c>
      <c r="DT58" s="193">
        <v>0</v>
      </c>
      <c r="DU58" s="193">
        <v>0</v>
      </c>
      <c r="DV58" s="193">
        <v>0</v>
      </c>
      <c r="DW58" s="254" t="s">
        <v>708</v>
      </c>
      <c r="DX58" s="254" t="s">
        <v>23</v>
      </c>
      <c r="DY58" s="66">
        <f>SUM(DZ58:EC58)</f>
        <v>12.5</v>
      </c>
      <c r="DZ58" s="39">
        <v>12.5</v>
      </c>
      <c r="EA58" s="193">
        <v>0</v>
      </c>
      <c r="EB58" s="193">
        <v>0</v>
      </c>
      <c r="EC58" s="193">
        <v>0</v>
      </c>
      <c r="ED58" s="254" t="s">
        <v>3527</v>
      </c>
      <c r="EE58" s="254" t="s">
        <v>3512</v>
      </c>
      <c r="EF58" s="39">
        <v>1</v>
      </c>
      <c r="EG58" s="66">
        <f>EH58+EL58+EM58</f>
        <v>0</v>
      </c>
      <c r="EH58" s="39">
        <v>0</v>
      </c>
      <c r="EI58" s="36" t="s">
        <v>1277</v>
      </c>
      <c r="EJ58" s="49" t="s">
        <v>23</v>
      </c>
      <c r="EK58" s="49" t="s">
        <v>4791</v>
      </c>
      <c r="EL58" s="193">
        <v>0</v>
      </c>
      <c r="EM58" s="193">
        <v>0</v>
      </c>
      <c r="EN58" s="49" t="s">
        <v>4607</v>
      </c>
      <c r="EO58" s="410" t="s">
        <v>23</v>
      </c>
      <c r="EP58" s="39" t="s">
        <v>102</v>
      </c>
      <c r="EQ58" s="39" t="s">
        <v>102</v>
      </c>
      <c r="ER58" s="39" t="s">
        <v>102</v>
      </c>
      <c r="ES58" s="39" t="s">
        <v>102</v>
      </c>
      <c r="ET58" s="39" t="s">
        <v>102</v>
      </c>
      <c r="EU58" s="39" t="s">
        <v>102</v>
      </c>
      <c r="EV58" s="39" t="s">
        <v>102</v>
      </c>
      <c r="EW58" s="39" t="s">
        <v>102</v>
      </c>
      <c r="EX58" s="39" t="s">
        <v>102</v>
      </c>
      <c r="EY58" s="39" t="s">
        <v>102</v>
      </c>
      <c r="EZ58" s="39" t="s">
        <v>102</v>
      </c>
      <c r="FA58" s="39" t="s">
        <v>102</v>
      </c>
      <c r="FB58" s="39" t="s">
        <v>102</v>
      </c>
      <c r="FC58" s="39" t="s">
        <v>102</v>
      </c>
      <c r="FD58" s="39" t="s">
        <v>102</v>
      </c>
      <c r="FE58" s="39" t="s">
        <v>102</v>
      </c>
      <c r="FF58" s="39" t="s">
        <v>102</v>
      </c>
      <c r="FG58" s="39" t="s">
        <v>102</v>
      </c>
      <c r="FH58" s="39" t="s">
        <v>102</v>
      </c>
      <c r="FI58" s="39" t="s">
        <v>102</v>
      </c>
      <c r="FJ58" s="39" t="s">
        <v>102</v>
      </c>
      <c r="FK58" s="39" t="s">
        <v>102</v>
      </c>
      <c r="FL58" s="39" t="s">
        <v>102</v>
      </c>
    </row>
    <row r="59" spans="1:168" s="104" customFormat="1">
      <c r="A59" s="408" t="s">
        <v>2677</v>
      </c>
      <c r="B59" s="347" t="s">
        <v>2679</v>
      </c>
      <c r="C59" s="347" t="s">
        <v>2678</v>
      </c>
      <c r="D59" s="312" t="s">
        <v>3856</v>
      </c>
      <c r="E59" s="302">
        <v>63.248019999999997</v>
      </c>
      <c r="F59" s="302">
        <v>63.355719501659998</v>
      </c>
      <c r="G59" s="355" t="s">
        <v>63</v>
      </c>
      <c r="H59" s="355" t="s">
        <v>94</v>
      </c>
      <c r="I59" s="311">
        <v>2020</v>
      </c>
      <c r="J59" s="105" t="s">
        <v>2499</v>
      </c>
      <c r="K59" s="39">
        <f>L59</f>
        <v>100</v>
      </c>
      <c r="L59" s="39">
        <v>100</v>
      </c>
      <c r="M59" s="36" t="s">
        <v>4909</v>
      </c>
      <c r="N59" s="36" t="s">
        <v>3736</v>
      </c>
      <c r="O59" s="39">
        <f>SUM(P59:T59)</f>
        <v>40</v>
      </c>
      <c r="P59" s="193">
        <v>10</v>
      </c>
      <c r="Q59" s="193">
        <v>20</v>
      </c>
      <c r="R59" s="193">
        <v>0</v>
      </c>
      <c r="S59" s="193">
        <v>10</v>
      </c>
      <c r="T59" s="193">
        <v>0</v>
      </c>
      <c r="U59" s="254" t="s">
        <v>4475</v>
      </c>
      <c r="V59" s="254" t="s">
        <v>3758</v>
      </c>
      <c r="W59" s="39">
        <f>SUM(X59:Y59)</f>
        <v>25</v>
      </c>
      <c r="X59" s="193">
        <v>25</v>
      </c>
      <c r="Y59" s="193">
        <v>0</v>
      </c>
      <c r="Z59" s="254" t="s">
        <v>3817</v>
      </c>
      <c r="AA59" s="254" t="s">
        <v>3364</v>
      </c>
      <c r="AB59" s="39">
        <f>SUM(AC59:AE59)</f>
        <v>45</v>
      </c>
      <c r="AC59" s="193">
        <v>30</v>
      </c>
      <c r="AD59" s="193">
        <v>15</v>
      </c>
      <c r="AE59" s="193">
        <v>0</v>
      </c>
      <c r="AF59" s="254" t="s">
        <v>4910</v>
      </c>
      <c r="AG59" s="254" t="s">
        <v>3371</v>
      </c>
      <c r="AH59" s="39">
        <f>SUM(AI59:AJ59)</f>
        <v>25</v>
      </c>
      <c r="AI59" s="193">
        <v>25</v>
      </c>
      <c r="AJ59" s="193">
        <v>0</v>
      </c>
      <c r="AK59" s="411" t="s">
        <v>4911</v>
      </c>
      <c r="AL59" s="254" t="s">
        <v>3378</v>
      </c>
      <c r="AM59" s="66">
        <f>SUM(AN59:AQ59)</f>
        <v>0</v>
      </c>
      <c r="AN59" s="193">
        <v>0</v>
      </c>
      <c r="AO59" s="193">
        <v>0</v>
      </c>
      <c r="AP59" s="193">
        <v>0</v>
      </c>
      <c r="AQ59" s="193">
        <v>0</v>
      </c>
      <c r="AR59" s="254" t="s">
        <v>3380</v>
      </c>
      <c r="AS59" s="254" t="s">
        <v>102</v>
      </c>
      <c r="AT59" s="39">
        <f>SUM(AU59:AV59)</f>
        <v>0</v>
      </c>
      <c r="AU59" s="193">
        <v>0</v>
      </c>
      <c r="AV59" s="193">
        <v>0</v>
      </c>
      <c r="AW59" s="254" t="s">
        <v>3382</v>
      </c>
      <c r="AX59" s="254" t="s">
        <v>102</v>
      </c>
      <c r="AY59" s="66">
        <f>SUM(AZ59:BC59)</f>
        <v>0</v>
      </c>
      <c r="AZ59" s="193">
        <v>0</v>
      </c>
      <c r="BA59" s="193">
        <v>0</v>
      </c>
      <c r="BB59" s="193">
        <v>0</v>
      </c>
      <c r="BC59" s="193">
        <v>0</v>
      </c>
      <c r="BD59" s="254" t="s">
        <v>3392</v>
      </c>
      <c r="BE59" s="254" t="s">
        <v>102</v>
      </c>
      <c r="BF59" s="39">
        <f>SUM(BG59:BH59)</f>
        <v>25</v>
      </c>
      <c r="BG59" s="193">
        <v>0</v>
      </c>
      <c r="BH59" s="193">
        <v>25</v>
      </c>
      <c r="BI59" s="254" t="s">
        <v>3770</v>
      </c>
      <c r="BJ59" s="254" t="s">
        <v>3399</v>
      </c>
      <c r="BK59" s="39">
        <f>SUM(BL59:BN59)</f>
        <v>30</v>
      </c>
      <c r="BL59" s="193">
        <v>15</v>
      </c>
      <c r="BM59" s="193">
        <v>15</v>
      </c>
      <c r="BN59" s="193">
        <v>0</v>
      </c>
      <c r="BO59" s="254" t="s">
        <v>4912</v>
      </c>
      <c r="BP59" s="254" t="s">
        <v>3404</v>
      </c>
      <c r="BQ59" s="39">
        <f>SUM(BR59:BT59)</f>
        <v>0</v>
      </c>
      <c r="BR59" s="193">
        <v>0</v>
      </c>
      <c r="BS59" s="193">
        <v>0</v>
      </c>
      <c r="BT59" s="193">
        <v>0</v>
      </c>
      <c r="BU59" s="254" t="s">
        <v>995</v>
      </c>
      <c r="BV59" s="254" t="s">
        <v>102</v>
      </c>
      <c r="BW59" s="39">
        <f>SUM(BX59:BY59)</f>
        <v>75</v>
      </c>
      <c r="BX59" s="193">
        <v>50</v>
      </c>
      <c r="BY59" s="193">
        <v>25</v>
      </c>
      <c r="BZ59" s="254" t="s">
        <v>3412</v>
      </c>
      <c r="CA59" s="254" t="s">
        <v>3413</v>
      </c>
      <c r="CB59" s="39">
        <f>SUM(CC59:CD59)</f>
        <v>0</v>
      </c>
      <c r="CC59" s="193">
        <v>0</v>
      </c>
      <c r="CD59" s="193">
        <v>0</v>
      </c>
      <c r="CE59" s="410" t="s">
        <v>972</v>
      </c>
      <c r="CF59" s="254" t="s">
        <v>102</v>
      </c>
      <c r="CG59" s="39">
        <f>SUM(CH59:CJ59)</f>
        <v>15</v>
      </c>
      <c r="CH59" s="193">
        <v>0</v>
      </c>
      <c r="CI59" s="193">
        <v>15</v>
      </c>
      <c r="CJ59" s="193">
        <v>0</v>
      </c>
      <c r="CK59" s="254" t="s">
        <v>3421</v>
      </c>
      <c r="CL59" s="254" t="s">
        <v>3422</v>
      </c>
      <c r="CM59" s="66">
        <f>SUM(CN59:CQ59)</f>
        <v>0</v>
      </c>
      <c r="CN59" s="193">
        <v>0</v>
      </c>
      <c r="CO59" s="193">
        <v>0</v>
      </c>
      <c r="CP59" s="193">
        <v>0</v>
      </c>
      <c r="CQ59" s="193">
        <v>0</v>
      </c>
      <c r="CR59" s="254" t="s">
        <v>712</v>
      </c>
      <c r="CS59" s="254" t="s">
        <v>102</v>
      </c>
      <c r="CT59" s="39">
        <f>SUM(CU59:CX59)</f>
        <v>0</v>
      </c>
      <c r="CU59" s="193">
        <v>0</v>
      </c>
      <c r="CV59" s="193">
        <v>0</v>
      </c>
      <c r="CW59" s="193">
        <v>0</v>
      </c>
      <c r="CX59" s="193">
        <v>0</v>
      </c>
      <c r="CY59" s="254" t="s">
        <v>678</v>
      </c>
      <c r="CZ59" s="254" t="s">
        <v>102</v>
      </c>
      <c r="DA59" s="39">
        <f>SUM(DB59:DF59)</f>
        <v>0</v>
      </c>
      <c r="DB59" s="193">
        <v>0</v>
      </c>
      <c r="DC59" s="193">
        <v>0</v>
      </c>
      <c r="DD59" s="193">
        <v>0</v>
      </c>
      <c r="DE59" s="193">
        <v>0</v>
      </c>
      <c r="DF59" s="193">
        <v>0</v>
      </c>
      <c r="DG59" s="254" t="s">
        <v>3429</v>
      </c>
      <c r="DH59" s="254" t="s">
        <v>3430</v>
      </c>
      <c r="DI59" s="39">
        <f>SUM(DJ59:DN59)</f>
        <v>40</v>
      </c>
      <c r="DJ59" s="193">
        <v>0</v>
      </c>
      <c r="DK59" s="193">
        <v>20</v>
      </c>
      <c r="DL59" s="193">
        <v>10</v>
      </c>
      <c r="DM59" s="193">
        <v>10</v>
      </c>
      <c r="DN59" s="193">
        <v>0</v>
      </c>
      <c r="DO59" s="254" t="s">
        <v>3439</v>
      </c>
      <c r="DP59" s="254" t="s">
        <v>3440</v>
      </c>
      <c r="DQ59" s="39">
        <f>SUM(DR59:DV59)</f>
        <v>0</v>
      </c>
      <c r="DR59" s="193">
        <v>0</v>
      </c>
      <c r="DS59" s="193">
        <v>0</v>
      </c>
      <c r="DT59" s="193">
        <v>0</v>
      </c>
      <c r="DU59" s="193">
        <v>0</v>
      </c>
      <c r="DV59" s="193">
        <v>0</v>
      </c>
      <c r="DW59" s="254" t="s">
        <v>3449</v>
      </c>
      <c r="DX59" s="254" t="s">
        <v>3450</v>
      </c>
      <c r="DY59" s="66">
        <f>SUM(DZ59:EC59)</f>
        <v>50</v>
      </c>
      <c r="DZ59" s="39">
        <v>25</v>
      </c>
      <c r="EA59" s="193">
        <v>25</v>
      </c>
      <c r="EB59" s="193">
        <v>0</v>
      </c>
      <c r="EC59" s="193">
        <v>0</v>
      </c>
      <c r="ED59" s="254" t="s">
        <v>3807</v>
      </c>
      <c r="EE59" s="254" t="s">
        <v>3457</v>
      </c>
      <c r="EF59" s="39">
        <v>1</v>
      </c>
      <c r="EG59" s="66">
        <f>EH59+EL59+EM59</f>
        <v>0</v>
      </c>
      <c r="EH59" s="39">
        <v>0</v>
      </c>
      <c r="EI59" s="36" t="s">
        <v>1277</v>
      </c>
      <c r="EJ59" s="49" t="s">
        <v>23</v>
      </c>
      <c r="EK59" s="49" t="s">
        <v>4791</v>
      </c>
      <c r="EL59" s="193">
        <v>0</v>
      </c>
      <c r="EM59" s="193">
        <v>0</v>
      </c>
      <c r="EN59" s="49" t="s">
        <v>4607</v>
      </c>
      <c r="EO59" s="410" t="s">
        <v>23</v>
      </c>
      <c r="EP59" s="39" t="s">
        <v>102</v>
      </c>
      <c r="EQ59" s="39" t="s">
        <v>102</v>
      </c>
      <c r="ER59" s="39" t="s">
        <v>102</v>
      </c>
      <c r="ES59" s="39" t="s">
        <v>102</v>
      </c>
      <c r="ET59" s="39" t="s">
        <v>102</v>
      </c>
      <c r="EU59" s="39" t="s">
        <v>102</v>
      </c>
      <c r="EV59" s="39" t="s">
        <v>102</v>
      </c>
      <c r="EW59" s="39" t="s">
        <v>102</v>
      </c>
      <c r="EX59" s="39" t="s">
        <v>102</v>
      </c>
      <c r="EY59" s="39" t="s">
        <v>102</v>
      </c>
      <c r="EZ59" s="39" t="s">
        <v>102</v>
      </c>
      <c r="FA59" s="39" t="s">
        <v>102</v>
      </c>
      <c r="FB59" s="39" t="s">
        <v>102</v>
      </c>
      <c r="FC59" s="39" t="s">
        <v>102</v>
      </c>
      <c r="FD59" s="39" t="s">
        <v>102</v>
      </c>
      <c r="FE59" s="39" t="s">
        <v>102</v>
      </c>
      <c r="FF59" s="39" t="s">
        <v>102</v>
      </c>
      <c r="FG59" s="39" t="s">
        <v>102</v>
      </c>
      <c r="FH59" s="39" t="s">
        <v>102</v>
      </c>
      <c r="FI59" s="39" t="s">
        <v>102</v>
      </c>
      <c r="FJ59" s="39" t="s">
        <v>102</v>
      </c>
      <c r="FK59" s="39" t="s">
        <v>102</v>
      </c>
      <c r="FL59" s="39" t="s">
        <v>102</v>
      </c>
    </row>
    <row r="60" spans="1:168" s="104" customFormat="1">
      <c r="A60" s="408" t="s">
        <v>2680</v>
      </c>
      <c r="B60" s="347" t="s">
        <v>2682</v>
      </c>
      <c r="C60" s="347" t="s">
        <v>2681</v>
      </c>
      <c r="D60" s="312" t="s">
        <v>3856</v>
      </c>
      <c r="E60" s="302">
        <v>9.55992</v>
      </c>
      <c r="F60" s="302">
        <v>4.6858739682100001</v>
      </c>
      <c r="G60" s="355" t="s">
        <v>63</v>
      </c>
      <c r="H60" s="355" t="s">
        <v>94</v>
      </c>
      <c r="I60" s="315">
        <v>2016</v>
      </c>
      <c r="J60" s="105" t="s">
        <v>2499</v>
      </c>
      <c r="K60" s="39">
        <f>L60</f>
        <v>100</v>
      </c>
      <c r="L60" s="39">
        <v>100</v>
      </c>
      <c r="M60" s="254" t="s">
        <v>3737</v>
      </c>
      <c r="N60" s="254" t="s">
        <v>3738</v>
      </c>
      <c r="O60" s="39">
        <f>SUM(P60:T60)</f>
        <v>60</v>
      </c>
      <c r="P60" s="193">
        <v>20</v>
      </c>
      <c r="Q60" s="193">
        <v>20</v>
      </c>
      <c r="R60" s="193">
        <v>0</v>
      </c>
      <c r="S60" s="193">
        <v>20</v>
      </c>
      <c r="T60" s="193">
        <v>0</v>
      </c>
      <c r="U60" s="254" t="s">
        <v>3358</v>
      </c>
      <c r="V60" s="254" t="s">
        <v>3359</v>
      </c>
      <c r="W60" s="39">
        <f>SUM(X60:Y60)</f>
        <v>75</v>
      </c>
      <c r="X60" s="193">
        <v>50</v>
      </c>
      <c r="Y60" s="193">
        <v>25</v>
      </c>
      <c r="Z60" s="254" t="s">
        <v>4153</v>
      </c>
      <c r="AA60" s="254" t="s">
        <v>4154</v>
      </c>
      <c r="AB60" s="39">
        <f>SUM(AC60:AE60)</f>
        <v>75</v>
      </c>
      <c r="AC60" s="193">
        <v>30</v>
      </c>
      <c r="AD60" s="193">
        <v>15</v>
      </c>
      <c r="AE60" s="193">
        <v>30</v>
      </c>
      <c r="AF60" s="254" t="s">
        <v>4913</v>
      </c>
      <c r="AG60" s="254" t="s">
        <v>3372</v>
      </c>
      <c r="AH60" s="39">
        <f>SUM(AI60:AJ60)</f>
        <v>50</v>
      </c>
      <c r="AI60" s="193">
        <v>25</v>
      </c>
      <c r="AJ60" s="193">
        <v>25</v>
      </c>
      <c r="AK60" s="411" t="s">
        <v>4914</v>
      </c>
      <c r="AL60" s="254" t="s">
        <v>4418</v>
      </c>
      <c r="AM60" s="66">
        <f>SUM(AN60:AQ60)</f>
        <v>25</v>
      </c>
      <c r="AN60" s="193">
        <v>12.5</v>
      </c>
      <c r="AO60" s="193">
        <v>0</v>
      </c>
      <c r="AP60" s="193">
        <v>0</v>
      </c>
      <c r="AQ60" s="193">
        <v>12.5</v>
      </c>
      <c r="AR60" s="254" t="s">
        <v>3687</v>
      </c>
      <c r="AS60" s="254" t="s">
        <v>3381</v>
      </c>
      <c r="AT60" s="39">
        <f>SUM(AU60:AV60)</f>
        <v>50</v>
      </c>
      <c r="AU60" s="193">
        <v>50</v>
      </c>
      <c r="AV60" s="193">
        <v>0</v>
      </c>
      <c r="AW60" s="254" t="s">
        <v>3387</v>
      </c>
      <c r="AX60" s="254" t="s">
        <v>3388</v>
      </c>
      <c r="AY60" s="66">
        <f>SUM(AZ60:BC60)</f>
        <v>50</v>
      </c>
      <c r="AZ60" s="193">
        <v>12.5</v>
      </c>
      <c r="BA60" s="193">
        <v>25</v>
      </c>
      <c r="BB60" s="193">
        <v>12.5</v>
      </c>
      <c r="BC60" s="193">
        <v>0</v>
      </c>
      <c r="BD60" s="411" t="s">
        <v>4753</v>
      </c>
      <c r="BE60" s="254" t="s">
        <v>3393</v>
      </c>
      <c r="BF60" s="39">
        <f>SUM(BG60:BH60)</f>
        <v>50</v>
      </c>
      <c r="BG60" s="193">
        <v>25</v>
      </c>
      <c r="BH60" s="193">
        <v>25</v>
      </c>
      <c r="BI60" s="254" t="s">
        <v>3771</v>
      </c>
      <c r="BJ60" s="254" t="s">
        <v>3400</v>
      </c>
      <c r="BK60" s="39">
        <f>SUM(BL60:BN60)</f>
        <v>0</v>
      </c>
      <c r="BL60" s="193">
        <v>0</v>
      </c>
      <c r="BM60" s="193">
        <v>0</v>
      </c>
      <c r="BN60" s="193">
        <v>0</v>
      </c>
      <c r="BO60" s="254" t="s">
        <v>4514</v>
      </c>
      <c r="BP60" s="254" t="s">
        <v>3405</v>
      </c>
      <c r="BQ60" s="39">
        <f>SUM(BR60:BT60)</f>
        <v>0</v>
      </c>
      <c r="BR60" s="193">
        <v>0</v>
      </c>
      <c r="BS60" s="193">
        <v>0</v>
      </c>
      <c r="BT60" s="193">
        <v>0</v>
      </c>
      <c r="BU60" s="254" t="s">
        <v>4915</v>
      </c>
      <c r="BV60" s="254" t="s">
        <v>3409</v>
      </c>
      <c r="BW60" s="39">
        <f>SUM(BX60:BY60)</f>
        <v>50</v>
      </c>
      <c r="BX60" s="193">
        <v>0</v>
      </c>
      <c r="BY60" s="193">
        <v>50</v>
      </c>
      <c r="BZ60" s="254" t="s">
        <v>4916</v>
      </c>
      <c r="CA60" s="254" t="s">
        <v>4193</v>
      </c>
      <c r="CB60" s="39">
        <f>SUM(CC60:CD60)</f>
        <v>25</v>
      </c>
      <c r="CC60" s="193">
        <v>25</v>
      </c>
      <c r="CD60" s="193">
        <v>0</v>
      </c>
      <c r="CE60" s="410" t="s">
        <v>3416</v>
      </c>
      <c r="CF60" s="254" t="s">
        <v>3417</v>
      </c>
      <c r="CG60" s="39">
        <f>SUM(CH60:CJ60)</f>
        <v>30</v>
      </c>
      <c r="CH60" s="193">
        <v>15</v>
      </c>
      <c r="CI60" s="193">
        <v>15</v>
      </c>
      <c r="CJ60" s="193">
        <v>0</v>
      </c>
      <c r="CK60" s="254" t="s">
        <v>4548</v>
      </c>
      <c r="CL60" s="254" t="s">
        <v>4202</v>
      </c>
      <c r="CM60" s="66">
        <f>SUM(CN60:CQ60)</f>
        <v>25</v>
      </c>
      <c r="CN60" s="193">
        <v>25</v>
      </c>
      <c r="CO60" s="193">
        <v>0</v>
      </c>
      <c r="CP60" s="193">
        <v>0</v>
      </c>
      <c r="CQ60" s="193">
        <v>0</v>
      </c>
      <c r="CR60" s="254" t="s">
        <v>3833</v>
      </c>
      <c r="CS60" s="254" t="s">
        <v>3423</v>
      </c>
      <c r="CT60" s="39">
        <f>SUM(CU60:CX60)</f>
        <v>37.5</v>
      </c>
      <c r="CU60" s="193">
        <v>12.5</v>
      </c>
      <c r="CV60" s="193">
        <v>0</v>
      </c>
      <c r="CW60" s="193">
        <v>25</v>
      </c>
      <c r="CX60" s="193">
        <v>0</v>
      </c>
      <c r="CY60" s="254" t="s">
        <v>3861</v>
      </c>
      <c r="CZ60" s="254" t="s">
        <v>3860</v>
      </c>
      <c r="DA60" s="39">
        <f>SUM(DB60:DF60)</f>
        <v>60</v>
      </c>
      <c r="DB60" s="193">
        <v>20</v>
      </c>
      <c r="DC60" s="193">
        <v>20</v>
      </c>
      <c r="DD60" s="193">
        <v>0</v>
      </c>
      <c r="DE60" s="193">
        <v>20</v>
      </c>
      <c r="DF60" s="193">
        <v>0</v>
      </c>
      <c r="DG60" s="254" t="s">
        <v>3845</v>
      </c>
      <c r="DH60" s="254" t="s">
        <v>3431</v>
      </c>
      <c r="DI60" s="39">
        <f>SUM(DJ60:DN60)</f>
        <v>50</v>
      </c>
      <c r="DJ60" s="193">
        <v>10</v>
      </c>
      <c r="DK60" s="193">
        <v>20</v>
      </c>
      <c r="DL60" s="193">
        <v>10</v>
      </c>
      <c r="DM60" s="193">
        <v>10</v>
      </c>
      <c r="DN60" s="193">
        <v>0</v>
      </c>
      <c r="DO60" s="254" t="s">
        <v>3441</v>
      </c>
      <c r="DP60" s="254" t="s">
        <v>3442</v>
      </c>
      <c r="DQ60" s="39">
        <f>SUM(DR60:DV60)</f>
        <v>30</v>
      </c>
      <c r="DR60" s="193">
        <v>0</v>
      </c>
      <c r="DS60" s="193">
        <v>0</v>
      </c>
      <c r="DT60" s="193">
        <v>0</v>
      </c>
      <c r="DU60" s="193">
        <v>10</v>
      </c>
      <c r="DV60" s="193">
        <v>20</v>
      </c>
      <c r="DW60" s="254" t="s">
        <v>4523</v>
      </c>
      <c r="DX60" s="254" t="s">
        <v>3451</v>
      </c>
      <c r="DY60" s="66">
        <f>SUM(DZ60:EC60)</f>
        <v>75</v>
      </c>
      <c r="DZ60" s="39">
        <v>25</v>
      </c>
      <c r="EA60" s="193">
        <v>25</v>
      </c>
      <c r="EB60" s="193">
        <v>0</v>
      </c>
      <c r="EC60" s="193">
        <v>25</v>
      </c>
      <c r="ED60" s="254" t="s">
        <v>3808</v>
      </c>
      <c r="EE60" s="254" t="s">
        <v>3458</v>
      </c>
      <c r="EF60" s="39">
        <v>2</v>
      </c>
      <c r="EG60" s="66">
        <f>((EH60+EL60+EM60)+(EH60+EQ60+ER60+ES60))/2</f>
        <v>37.5</v>
      </c>
      <c r="EH60" s="39">
        <v>12.5</v>
      </c>
      <c r="EI60" s="36" t="s">
        <v>4782</v>
      </c>
      <c r="EJ60" s="49" t="s">
        <v>3460</v>
      </c>
      <c r="EK60" s="49" t="s">
        <v>4791</v>
      </c>
      <c r="EL60" s="193">
        <v>0</v>
      </c>
      <c r="EM60" s="193">
        <v>0</v>
      </c>
      <c r="EN60" s="249" t="s">
        <v>5070</v>
      </c>
      <c r="EO60" s="410" t="s">
        <v>4609</v>
      </c>
      <c r="EP60" s="49" t="s">
        <v>5080</v>
      </c>
      <c r="EQ60" s="193">
        <v>25</v>
      </c>
      <c r="ER60" s="39">
        <v>25</v>
      </c>
      <c r="ES60" s="39">
        <v>0</v>
      </c>
      <c r="ET60" s="49" t="s">
        <v>4917</v>
      </c>
      <c r="EU60" s="49" t="s">
        <v>3461</v>
      </c>
      <c r="EV60" s="39" t="s">
        <v>102</v>
      </c>
      <c r="EW60" s="39" t="s">
        <v>102</v>
      </c>
      <c r="EX60" s="39" t="s">
        <v>102</v>
      </c>
      <c r="EY60" s="39" t="s">
        <v>102</v>
      </c>
      <c r="EZ60" s="39" t="s">
        <v>102</v>
      </c>
      <c r="FA60" s="39" t="s">
        <v>102</v>
      </c>
      <c r="FB60" s="39" t="s">
        <v>102</v>
      </c>
      <c r="FC60" s="39" t="s">
        <v>102</v>
      </c>
      <c r="FD60" s="39" t="s">
        <v>102</v>
      </c>
      <c r="FE60" s="39" t="s">
        <v>102</v>
      </c>
      <c r="FF60" s="39" t="s">
        <v>102</v>
      </c>
      <c r="FG60" s="39" t="s">
        <v>102</v>
      </c>
      <c r="FH60" s="39" t="s">
        <v>102</v>
      </c>
      <c r="FI60" s="39" t="s">
        <v>102</v>
      </c>
      <c r="FJ60" s="39" t="s">
        <v>102</v>
      </c>
      <c r="FK60" s="39" t="s">
        <v>102</v>
      </c>
      <c r="FL60" s="39" t="s">
        <v>102</v>
      </c>
    </row>
    <row r="61" spans="1:168" s="104" customFormat="1">
      <c r="A61" s="408" t="s">
        <v>2683</v>
      </c>
      <c r="B61" s="347" t="s">
        <v>2685</v>
      </c>
      <c r="C61" s="347" t="s">
        <v>2684</v>
      </c>
      <c r="D61" s="312" t="s">
        <v>3856</v>
      </c>
      <c r="E61" s="302">
        <v>3.3207600000000004</v>
      </c>
      <c r="F61" s="302">
        <v>1.50776121612</v>
      </c>
      <c r="G61" s="355" t="s">
        <v>63</v>
      </c>
      <c r="H61" s="355" t="s">
        <v>94</v>
      </c>
      <c r="I61" s="311">
        <v>2020</v>
      </c>
      <c r="J61" s="105" t="s">
        <v>2509</v>
      </c>
      <c r="K61" s="39" t="s">
        <v>23</v>
      </c>
      <c r="L61" s="39" t="s">
        <v>23</v>
      </c>
      <c r="M61" s="39" t="s">
        <v>23</v>
      </c>
      <c r="N61" s="39" t="s">
        <v>23</v>
      </c>
      <c r="O61" s="39" t="s">
        <v>4700</v>
      </c>
      <c r="P61" s="39" t="s">
        <v>4700</v>
      </c>
      <c r="Q61" s="193" t="s">
        <v>23</v>
      </c>
      <c r="R61" s="193" t="s">
        <v>23</v>
      </c>
      <c r="S61" s="193" t="s">
        <v>23</v>
      </c>
      <c r="T61" s="193" t="s">
        <v>23</v>
      </c>
      <c r="U61" s="254" t="s">
        <v>2801</v>
      </c>
      <c r="V61" s="254" t="s">
        <v>2802</v>
      </c>
      <c r="W61" s="39" t="s">
        <v>4701</v>
      </c>
      <c r="X61" s="193" t="s">
        <v>4700</v>
      </c>
      <c r="Y61" s="193" t="s">
        <v>4699</v>
      </c>
      <c r="Z61" s="254" t="s">
        <v>2810</v>
      </c>
      <c r="AA61" s="254" t="s">
        <v>2811</v>
      </c>
      <c r="AB61" s="39" t="s">
        <v>23</v>
      </c>
      <c r="AC61" s="39" t="s">
        <v>23</v>
      </c>
      <c r="AD61" s="39" t="s">
        <v>23</v>
      </c>
      <c r="AE61" s="39" t="s">
        <v>23</v>
      </c>
      <c r="AF61" s="39" t="s">
        <v>23</v>
      </c>
      <c r="AG61" s="39" t="s">
        <v>23</v>
      </c>
      <c r="AH61" s="39" t="s">
        <v>4699</v>
      </c>
      <c r="AI61" s="193" t="s">
        <v>4699</v>
      </c>
      <c r="AJ61" s="193" t="s">
        <v>4699</v>
      </c>
      <c r="AK61" s="254" t="s">
        <v>2819</v>
      </c>
      <c r="AL61" s="254" t="s">
        <v>2820</v>
      </c>
      <c r="AM61" s="66" t="s">
        <v>4699</v>
      </c>
      <c r="AN61" s="193" t="s">
        <v>4699</v>
      </c>
      <c r="AO61" s="193" t="s">
        <v>23</v>
      </c>
      <c r="AP61" s="193" t="s">
        <v>23</v>
      </c>
      <c r="AQ61" s="193" t="s">
        <v>4699</v>
      </c>
      <c r="AR61" s="254" t="s">
        <v>3695</v>
      </c>
      <c r="AS61" s="254" t="s">
        <v>2826</v>
      </c>
      <c r="AT61" s="39" t="s">
        <v>4699</v>
      </c>
      <c r="AU61" s="39" t="s">
        <v>4699</v>
      </c>
      <c r="AV61" s="39" t="s">
        <v>4699</v>
      </c>
      <c r="AW61" s="254" t="s">
        <v>2834</v>
      </c>
      <c r="AX61" s="254" t="s">
        <v>2835</v>
      </c>
      <c r="AY61" s="66" t="s">
        <v>4699</v>
      </c>
      <c r="AZ61" s="193" t="s">
        <v>23</v>
      </c>
      <c r="BA61" s="193" t="s">
        <v>4699</v>
      </c>
      <c r="BB61" s="193" t="s">
        <v>4699</v>
      </c>
      <c r="BC61" s="193" t="s">
        <v>23</v>
      </c>
      <c r="BD61" s="254" t="s">
        <v>2841</v>
      </c>
      <c r="BE61" s="254" t="s">
        <v>2842</v>
      </c>
      <c r="BF61" s="39" t="s">
        <v>23</v>
      </c>
      <c r="BG61" s="193" t="s">
        <v>23</v>
      </c>
      <c r="BH61" s="193" t="s">
        <v>23</v>
      </c>
      <c r="BI61" s="193" t="s">
        <v>23</v>
      </c>
      <c r="BJ61" s="193" t="s">
        <v>23</v>
      </c>
      <c r="BK61" s="39" t="s">
        <v>4700</v>
      </c>
      <c r="BL61" s="193" t="s">
        <v>4700</v>
      </c>
      <c r="BM61" s="193" t="s">
        <v>23</v>
      </c>
      <c r="BN61" s="193" t="s">
        <v>23</v>
      </c>
      <c r="BO61" s="254" t="s">
        <v>2849</v>
      </c>
      <c r="BP61" s="254" t="s">
        <v>2850</v>
      </c>
      <c r="BQ61" s="39" t="s">
        <v>23</v>
      </c>
      <c r="BR61" s="193" t="s">
        <v>23</v>
      </c>
      <c r="BS61" s="193" t="s">
        <v>23</v>
      </c>
      <c r="BT61" s="193" t="s">
        <v>23</v>
      </c>
      <c r="BU61" s="193" t="s">
        <v>23</v>
      </c>
      <c r="BV61" s="193" t="s">
        <v>23</v>
      </c>
      <c r="BW61" s="39" t="s">
        <v>4699</v>
      </c>
      <c r="BX61" s="193" t="s">
        <v>4699</v>
      </c>
      <c r="BY61" s="193" t="s">
        <v>4699</v>
      </c>
      <c r="BZ61" s="254" t="s">
        <v>972</v>
      </c>
      <c r="CA61" s="254" t="s">
        <v>2842</v>
      </c>
      <c r="CB61" s="39" t="s">
        <v>23</v>
      </c>
      <c r="CC61" s="39" t="s">
        <v>23</v>
      </c>
      <c r="CD61" s="39" t="s">
        <v>23</v>
      </c>
      <c r="CE61" s="39" t="s">
        <v>23</v>
      </c>
      <c r="CF61" s="39" t="s">
        <v>23</v>
      </c>
      <c r="CG61" s="39" t="s">
        <v>23</v>
      </c>
      <c r="CH61" s="39" t="s">
        <v>23</v>
      </c>
      <c r="CI61" s="39" t="s">
        <v>23</v>
      </c>
      <c r="CJ61" s="39" t="s">
        <v>23</v>
      </c>
      <c r="CK61" s="39" t="s">
        <v>23</v>
      </c>
      <c r="CL61" s="39" t="s">
        <v>23</v>
      </c>
      <c r="CM61" s="39" t="s">
        <v>23</v>
      </c>
      <c r="CN61" s="193" t="s">
        <v>23</v>
      </c>
      <c r="CO61" s="193" t="s">
        <v>23</v>
      </c>
      <c r="CP61" s="193" t="s">
        <v>23</v>
      </c>
      <c r="CQ61" s="193" t="s">
        <v>23</v>
      </c>
      <c r="CR61" s="193" t="s">
        <v>23</v>
      </c>
      <c r="CS61" s="193" t="s">
        <v>23</v>
      </c>
      <c r="CT61" s="39" t="s">
        <v>4699</v>
      </c>
      <c r="CU61" s="193" t="s">
        <v>4699</v>
      </c>
      <c r="CV61" s="193" t="s">
        <v>23</v>
      </c>
      <c r="CW61" s="193" t="s">
        <v>23</v>
      </c>
      <c r="CX61" s="193" t="s">
        <v>4699</v>
      </c>
      <c r="CY61" s="254" t="s">
        <v>2860</v>
      </c>
      <c r="CZ61" s="254" t="s">
        <v>2861</v>
      </c>
      <c r="DA61" s="39" t="s">
        <v>4699</v>
      </c>
      <c r="DB61" s="193" t="s">
        <v>4699</v>
      </c>
      <c r="DC61" s="193" t="s">
        <v>23</v>
      </c>
      <c r="DD61" s="193" t="s">
        <v>23</v>
      </c>
      <c r="DE61" s="193" t="s">
        <v>4699</v>
      </c>
      <c r="DF61" s="193" t="s">
        <v>23</v>
      </c>
      <c r="DG61" s="254" t="s">
        <v>4965</v>
      </c>
      <c r="DH61" s="254" t="s">
        <v>2867</v>
      </c>
      <c r="DI61" s="39" t="s">
        <v>23</v>
      </c>
      <c r="DJ61" s="39" t="s">
        <v>23</v>
      </c>
      <c r="DK61" s="39" t="s">
        <v>23</v>
      </c>
      <c r="DL61" s="39" t="s">
        <v>23</v>
      </c>
      <c r="DM61" s="39" t="s">
        <v>23</v>
      </c>
      <c r="DN61" s="39" t="s">
        <v>23</v>
      </c>
      <c r="DO61" s="39" t="s">
        <v>23</v>
      </c>
      <c r="DP61" s="39" t="s">
        <v>23</v>
      </c>
      <c r="DQ61" s="39" t="s">
        <v>23</v>
      </c>
      <c r="DR61" s="39" t="s">
        <v>23</v>
      </c>
      <c r="DS61" s="39" t="s">
        <v>23</v>
      </c>
      <c r="DT61" s="39" t="s">
        <v>23</v>
      </c>
      <c r="DU61" s="39" t="s">
        <v>23</v>
      </c>
      <c r="DV61" s="39" t="s">
        <v>23</v>
      </c>
      <c r="DW61" s="39" t="s">
        <v>23</v>
      </c>
      <c r="DX61" s="39" t="s">
        <v>23</v>
      </c>
      <c r="DY61" s="66" t="s">
        <v>23</v>
      </c>
      <c r="DZ61" s="66" t="s">
        <v>23</v>
      </c>
      <c r="EA61" s="66" t="s">
        <v>23</v>
      </c>
      <c r="EB61" s="66" t="s">
        <v>23</v>
      </c>
      <c r="EC61" s="66" t="s">
        <v>23</v>
      </c>
      <c r="ED61" s="66" t="s">
        <v>23</v>
      </c>
      <c r="EE61" s="66" t="s">
        <v>23</v>
      </c>
      <c r="EF61" s="39">
        <v>1</v>
      </c>
      <c r="EG61" s="66" t="s">
        <v>4699</v>
      </c>
      <c r="EH61" s="39" t="s">
        <v>4699</v>
      </c>
      <c r="EI61" s="36" t="s">
        <v>2872</v>
      </c>
      <c r="EJ61" s="49" t="s">
        <v>2873</v>
      </c>
      <c r="EK61" s="49" t="s">
        <v>4791</v>
      </c>
      <c r="EL61" s="39" t="s">
        <v>4699</v>
      </c>
      <c r="EM61" s="39" t="s">
        <v>4699</v>
      </c>
      <c r="EN61" s="49" t="s">
        <v>5057</v>
      </c>
      <c r="EO61" s="410" t="s">
        <v>4427</v>
      </c>
      <c r="EP61" s="39" t="s">
        <v>102</v>
      </c>
      <c r="EQ61" s="39" t="s">
        <v>102</v>
      </c>
      <c r="ER61" s="39" t="s">
        <v>102</v>
      </c>
      <c r="ES61" s="39" t="s">
        <v>102</v>
      </c>
      <c r="ET61" s="39" t="s">
        <v>102</v>
      </c>
      <c r="EU61" s="39" t="s">
        <v>102</v>
      </c>
      <c r="EV61" s="39" t="s">
        <v>102</v>
      </c>
      <c r="EW61" s="39" t="s">
        <v>102</v>
      </c>
      <c r="EX61" s="39" t="s">
        <v>102</v>
      </c>
      <c r="EY61" s="39" t="s">
        <v>102</v>
      </c>
      <c r="EZ61" s="39" t="s">
        <v>102</v>
      </c>
      <c r="FA61" s="39" t="s">
        <v>102</v>
      </c>
      <c r="FB61" s="39" t="s">
        <v>102</v>
      </c>
      <c r="FC61" s="39" t="s">
        <v>102</v>
      </c>
      <c r="FD61" s="39" t="s">
        <v>102</v>
      </c>
      <c r="FE61" s="39" t="s">
        <v>102</v>
      </c>
      <c r="FF61" s="39" t="s">
        <v>102</v>
      </c>
      <c r="FG61" s="39" t="s">
        <v>102</v>
      </c>
      <c r="FH61" s="39" t="s">
        <v>102</v>
      </c>
      <c r="FI61" s="39" t="s">
        <v>102</v>
      </c>
      <c r="FJ61" s="39" t="s">
        <v>102</v>
      </c>
      <c r="FK61" s="39" t="s">
        <v>102</v>
      </c>
      <c r="FL61" s="39" t="s">
        <v>102</v>
      </c>
    </row>
    <row r="62" spans="1:168" s="104" customFormat="1">
      <c r="A62" s="408" t="s">
        <v>2686</v>
      </c>
      <c r="B62" s="347" t="s">
        <v>2688</v>
      </c>
      <c r="C62" s="347" t="s">
        <v>2687</v>
      </c>
      <c r="D62" s="312" t="s">
        <v>3856</v>
      </c>
      <c r="E62" s="302">
        <v>34.560089999999995</v>
      </c>
      <c r="F62" s="308">
        <v>23.334608898599999</v>
      </c>
      <c r="G62" s="355" t="s">
        <v>63</v>
      </c>
      <c r="H62" s="355" t="s">
        <v>94</v>
      </c>
      <c r="I62" s="315">
        <v>2016</v>
      </c>
      <c r="J62" s="105" t="s">
        <v>2499</v>
      </c>
      <c r="K62" s="39">
        <f>L62</f>
        <v>100</v>
      </c>
      <c r="L62" s="39">
        <v>100</v>
      </c>
      <c r="M62" s="36" t="s">
        <v>3088</v>
      </c>
      <c r="N62" s="36" t="s">
        <v>3089</v>
      </c>
      <c r="O62" s="39">
        <f>SUM(P62:T62)</f>
        <v>90</v>
      </c>
      <c r="P62" s="193">
        <v>20</v>
      </c>
      <c r="Q62" s="193">
        <v>20</v>
      </c>
      <c r="R62" s="193">
        <v>20</v>
      </c>
      <c r="S62" s="193">
        <v>20</v>
      </c>
      <c r="T62" s="193">
        <v>10</v>
      </c>
      <c r="U62" s="254" t="s">
        <v>4074</v>
      </c>
      <c r="V62" s="254" t="s">
        <v>4075</v>
      </c>
      <c r="W62" s="39">
        <f>SUM(X62:Y62)</f>
        <v>100</v>
      </c>
      <c r="X62" s="193">
        <v>50</v>
      </c>
      <c r="Y62" s="193">
        <v>50</v>
      </c>
      <c r="Z62" s="254" t="s">
        <v>4080</v>
      </c>
      <c r="AA62" s="254" t="s">
        <v>4081</v>
      </c>
      <c r="AB62" s="39">
        <f>SUM(AC62:AE62)</f>
        <v>60</v>
      </c>
      <c r="AC62" s="193">
        <v>30</v>
      </c>
      <c r="AD62" s="193">
        <v>15</v>
      </c>
      <c r="AE62" s="193">
        <v>15</v>
      </c>
      <c r="AF62" s="254" t="s">
        <v>4728</v>
      </c>
      <c r="AG62" s="254" t="s">
        <v>4085</v>
      </c>
      <c r="AH62" s="39">
        <f>SUM(AI62:AJ62)</f>
        <v>75</v>
      </c>
      <c r="AI62" s="193">
        <v>25</v>
      </c>
      <c r="AJ62" s="193">
        <v>50</v>
      </c>
      <c r="AK62" s="411" t="s">
        <v>4918</v>
      </c>
      <c r="AL62" s="254" t="s">
        <v>4088</v>
      </c>
      <c r="AM62" s="66">
        <f>SUM(AN62:AQ62)</f>
        <v>100</v>
      </c>
      <c r="AN62" s="193">
        <v>25</v>
      </c>
      <c r="AO62" s="193">
        <v>25</v>
      </c>
      <c r="AP62" s="193">
        <v>25</v>
      </c>
      <c r="AQ62" s="193">
        <v>25</v>
      </c>
      <c r="AR62" s="411" t="s">
        <v>4739</v>
      </c>
      <c r="AS62" s="254" t="s">
        <v>4091</v>
      </c>
      <c r="AT62" s="39">
        <f>SUM(AU62:AV62)</f>
        <v>75</v>
      </c>
      <c r="AU62" s="193">
        <v>50</v>
      </c>
      <c r="AV62" s="193">
        <v>25</v>
      </c>
      <c r="AW62" s="254" t="s">
        <v>4919</v>
      </c>
      <c r="AX62" s="254" t="s">
        <v>4094</v>
      </c>
      <c r="AY62" s="66">
        <f>SUM(AZ62:BC62)</f>
        <v>50</v>
      </c>
      <c r="AZ62" s="193">
        <v>12.5</v>
      </c>
      <c r="BA62" s="193">
        <v>12.5</v>
      </c>
      <c r="BB62" s="193">
        <v>12.5</v>
      </c>
      <c r="BC62" s="193">
        <v>12.5</v>
      </c>
      <c r="BD62" s="411" t="s">
        <v>4754</v>
      </c>
      <c r="BE62" s="254" t="s">
        <v>4097</v>
      </c>
      <c r="BF62" s="39">
        <f>SUM(BG62:BH62)</f>
        <v>75</v>
      </c>
      <c r="BG62" s="193">
        <v>50</v>
      </c>
      <c r="BH62" s="193">
        <v>25</v>
      </c>
      <c r="BI62" s="254" t="s">
        <v>4759</v>
      </c>
      <c r="BJ62" s="254" t="s">
        <v>4497</v>
      </c>
      <c r="BK62" s="39">
        <f>SUM(BL62:BN62)</f>
        <v>45</v>
      </c>
      <c r="BL62" s="193">
        <v>30</v>
      </c>
      <c r="BM62" s="193">
        <v>15</v>
      </c>
      <c r="BN62" s="193">
        <v>0</v>
      </c>
      <c r="BO62" s="254" t="s">
        <v>4105</v>
      </c>
      <c r="BP62" s="254" t="s">
        <v>4106</v>
      </c>
      <c r="BQ62" s="39">
        <f>SUM(BR62:BT62)</f>
        <v>15</v>
      </c>
      <c r="BR62" s="193">
        <v>15</v>
      </c>
      <c r="BS62" s="193">
        <v>0</v>
      </c>
      <c r="BT62" s="193">
        <v>0</v>
      </c>
      <c r="BU62" s="254" t="s">
        <v>4108</v>
      </c>
      <c r="BV62" s="254" t="s">
        <v>4109</v>
      </c>
      <c r="BW62" s="39">
        <f>SUM(BX62:BY62)</f>
        <v>25</v>
      </c>
      <c r="BX62" s="193">
        <v>25</v>
      </c>
      <c r="BY62" s="193">
        <v>0</v>
      </c>
      <c r="BZ62" s="254" t="s">
        <v>4110</v>
      </c>
      <c r="CA62" s="254" t="s">
        <v>4111</v>
      </c>
      <c r="CB62" s="39">
        <f>SUM(CC62:CD62)</f>
        <v>50</v>
      </c>
      <c r="CC62" s="193">
        <v>0</v>
      </c>
      <c r="CD62" s="193">
        <v>50</v>
      </c>
      <c r="CE62" s="410" t="s">
        <v>4112</v>
      </c>
      <c r="CF62" s="254" t="s">
        <v>4113</v>
      </c>
      <c r="CG62" s="39">
        <f>SUM(CH62:CJ62)</f>
        <v>45</v>
      </c>
      <c r="CH62" s="193">
        <v>15</v>
      </c>
      <c r="CI62" s="193">
        <v>15</v>
      </c>
      <c r="CJ62" s="193">
        <v>15</v>
      </c>
      <c r="CK62" s="254" t="s">
        <v>4766</v>
      </c>
      <c r="CL62" s="254" t="s">
        <v>4115</v>
      </c>
      <c r="CM62" s="66">
        <f>SUM(CN62:CQ62)</f>
        <v>50</v>
      </c>
      <c r="CN62" s="193">
        <v>25</v>
      </c>
      <c r="CO62" s="193">
        <v>25</v>
      </c>
      <c r="CP62" s="193">
        <v>0</v>
      </c>
      <c r="CQ62" s="193">
        <v>0</v>
      </c>
      <c r="CR62" s="254" t="s">
        <v>4920</v>
      </c>
      <c r="CS62" s="254" t="s">
        <v>4119</v>
      </c>
      <c r="CT62" s="39">
        <f>SUM(CU62:CX62)</f>
        <v>0</v>
      </c>
      <c r="CU62" s="193">
        <v>0</v>
      </c>
      <c r="CV62" s="193">
        <v>0</v>
      </c>
      <c r="CW62" s="193">
        <v>0</v>
      </c>
      <c r="CX62" s="193">
        <v>0</v>
      </c>
      <c r="CY62" s="254" t="s">
        <v>4122</v>
      </c>
      <c r="CZ62" s="254" t="s">
        <v>4123</v>
      </c>
      <c r="DA62" s="39">
        <f>SUM(DB62:DF62)</f>
        <v>10</v>
      </c>
      <c r="DB62" s="193">
        <v>10</v>
      </c>
      <c r="DC62" s="193">
        <v>0</v>
      </c>
      <c r="DD62" s="193">
        <v>0</v>
      </c>
      <c r="DE62" s="193">
        <v>0</v>
      </c>
      <c r="DF62" s="193">
        <v>0</v>
      </c>
      <c r="DG62" s="254" t="s">
        <v>4124</v>
      </c>
      <c r="DH62" s="254" t="s">
        <v>4125</v>
      </c>
      <c r="DI62" s="39">
        <f>SUM(DJ62:DN62)</f>
        <v>90</v>
      </c>
      <c r="DJ62" s="193">
        <v>20</v>
      </c>
      <c r="DK62" s="193">
        <v>20</v>
      </c>
      <c r="DL62" s="193">
        <v>10</v>
      </c>
      <c r="DM62" s="193">
        <v>20</v>
      </c>
      <c r="DN62" s="193">
        <v>20</v>
      </c>
      <c r="DO62" s="254" t="s">
        <v>4127</v>
      </c>
      <c r="DP62" s="254" t="s">
        <v>4128</v>
      </c>
      <c r="DQ62" s="39">
        <f>SUM(DR62:DV62)</f>
        <v>100</v>
      </c>
      <c r="DR62" s="193">
        <v>20</v>
      </c>
      <c r="DS62" s="193">
        <v>20</v>
      </c>
      <c r="DT62" s="193">
        <v>20</v>
      </c>
      <c r="DU62" s="193">
        <v>20</v>
      </c>
      <c r="DV62" s="193">
        <v>20</v>
      </c>
      <c r="DW62" s="407" t="s">
        <v>3796</v>
      </c>
      <c r="DX62" s="254" t="s">
        <v>3127</v>
      </c>
      <c r="DY62" s="66">
        <f>SUM(DZ62:EC62)</f>
        <v>100</v>
      </c>
      <c r="DZ62" s="39">
        <v>25</v>
      </c>
      <c r="EA62" s="193">
        <v>25</v>
      </c>
      <c r="EB62" s="193">
        <v>25</v>
      </c>
      <c r="EC62" s="193">
        <v>25</v>
      </c>
      <c r="ED62" s="254" t="s">
        <v>3809</v>
      </c>
      <c r="EE62" s="254" t="s">
        <v>3130</v>
      </c>
      <c r="EF62" s="39">
        <v>1</v>
      </c>
      <c r="EG62" s="66">
        <f>EH62+EL62+EM62</f>
        <v>18.75</v>
      </c>
      <c r="EH62" s="39">
        <v>0</v>
      </c>
      <c r="EI62" s="36" t="s">
        <v>4921</v>
      </c>
      <c r="EJ62" s="49" t="s">
        <v>3132</v>
      </c>
      <c r="EK62" s="49" t="s">
        <v>4791</v>
      </c>
      <c r="EL62" s="193">
        <v>18.75</v>
      </c>
      <c r="EM62" s="193">
        <v>0</v>
      </c>
      <c r="EN62" s="49" t="s">
        <v>5071</v>
      </c>
      <c r="EO62" s="441" t="s">
        <v>5039</v>
      </c>
      <c r="EP62" s="39" t="s">
        <v>102</v>
      </c>
      <c r="EQ62" s="39" t="s">
        <v>102</v>
      </c>
      <c r="ER62" s="39" t="s">
        <v>102</v>
      </c>
      <c r="ES62" s="39" t="s">
        <v>102</v>
      </c>
      <c r="ET62" s="39" t="s">
        <v>102</v>
      </c>
      <c r="EU62" s="39" t="s">
        <v>102</v>
      </c>
      <c r="EV62" s="39" t="s">
        <v>102</v>
      </c>
      <c r="EW62" s="39" t="s">
        <v>102</v>
      </c>
      <c r="EX62" s="39" t="s">
        <v>102</v>
      </c>
      <c r="EY62" s="39" t="s">
        <v>102</v>
      </c>
      <c r="EZ62" s="39" t="s">
        <v>102</v>
      </c>
      <c r="FA62" s="39" t="s">
        <v>102</v>
      </c>
      <c r="FB62" s="39" t="s">
        <v>102</v>
      </c>
      <c r="FC62" s="39" t="s">
        <v>102</v>
      </c>
      <c r="FD62" s="39" t="s">
        <v>102</v>
      </c>
      <c r="FE62" s="39" t="s">
        <v>102</v>
      </c>
      <c r="FF62" s="39" t="s">
        <v>102</v>
      </c>
      <c r="FG62" s="39" t="s">
        <v>102</v>
      </c>
      <c r="FH62" s="39" t="s">
        <v>102</v>
      </c>
      <c r="FI62" s="39" t="s">
        <v>102</v>
      </c>
      <c r="FJ62" s="39" t="s">
        <v>102</v>
      </c>
      <c r="FK62" s="39" t="s">
        <v>102</v>
      </c>
      <c r="FL62" s="39" t="s">
        <v>102</v>
      </c>
    </row>
    <row r="63" spans="1:168" s="104" customFormat="1">
      <c r="A63" s="409" t="s">
        <v>106</v>
      </c>
      <c r="B63" s="301" t="s">
        <v>228</v>
      </c>
      <c r="C63" s="301" t="s">
        <v>1668</v>
      </c>
      <c r="D63" s="312" t="s">
        <v>3856</v>
      </c>
      <c r="E63" s="308">
        <v>315.78985999999998</v>
      </c>
      <c r="F63" s="302">
        <v>371.66560776341703</v>
      </c>
      <c r="G63" s="355" t="s">
        <v>63</v>
      </c>
      <c r="H63" s="355" t="s">
        <v>94</v>
      </c>
      <c r="I63" s="311">
        <v>2018</v>
      </c>
      <c r="J63" s="105" t="s">
        <v>2499</v>
      </c>
      <c r="K63" s="39">
        <f>L63</f>
        <v>100</v>
      </c>
      <c r="L63" s="39">
        <v>100</v>
      </c>
      <c r="M63" s="36" t="s">
        <v>2924</v>
      </c>
      <c r="N63" s="36" t="s">
        <v>2925</v>
      </c>
      <c r="O63" s="39">
        <f>SUM(P63:T63)</f>
        <v>80</v>
      </c>
      <c r="P63" s="193">
        <v>10</v>
      </c>
      <c r="Q63" s="193">
        <v>20</v>
      </c>
      <c r="R63" s="193">
        <v>10</v>
      </c>
      <c r="S63" s="193">
        <v>20</v>
      </c>
      <c r="T63" s="193">
        <v>20</v>
      </c>
      <c r="U63" s="254" t="s">
        <v>3931</v>
      </c>
      <c r="V63" s="254" t="s">
        <v>3932</v>
      </c>
      <c r="W63" s="39">
        <f>SUM(X63:Y63)</f>
        <v>75</v>
      </c>
      <c r="X63" s="193">
        <v>50</v>
      </c>
      <c r="Y63" s="193">
        <v>25</v>
      </c>
      <c r="Z63" s="254" t="s">
        <v>2932</v>
      </c>
      <c r="AA63" s="254" t="s">
        <v>3936</v>
      </c>
      <c r="AB63" s="39">
        <f>SUM(AC63:AE63)</f>
        <v>45</v>
      </c>
      <c r="AC63" s="193">
        <v>30</v>
      </c>
      <c r="AD63" s="193">
        <v>15</v>
      </c>
      <c r="AE63" s="193">
        <v>0</v>
      </c>
      <c r="AF63" s="254" t="s">
        <v>2934</v>
      </c>
      <c r="AG63" s="254" t="s">
        <v>3941</v>
      </c>
      <c r="AH63" s="39">
        <f>SUM(AI63:AJ63)</f>
        <v>75</v>
      </c>
      <c r="AI63" s="193">
        <v>25</v>
      </c>
      <c r="AJ63" s="193">
        <v>50</v>
      </c>
      <c r="AK63" s="254" t="s">
        <v>4922</v>
      </c>
      <c r="AL63" s="254" t="s">
        <v>3945</v>
      </c>
      <c r="AM63" s="66">
        <f>SUM(AN63:AQ63)</f>
        <v>0</v>
      </c>
      <c r="AN63" s="193">
        <v>0</v>
      </c>
      <c r="AO63" s="193">
        <v>0</v>
      </c>
      <c r="AP63" s="193">
        <v>0</v>
      </c>
      <c r="AQ63" s="193">
        <v>0</v>
      </c>
      <c r="AR63" s="254" t="s">
        <v>3949</v>
      </c>
      <c r="AS63" s="254" t="s">
        <v>2937</v>
      </c>
      <c r="AT63" s="39">
        <f>SUM(AU63:AV63)</f>
        <v>50</v>
      </c>
      <c r="AU63" s="193">
        <v>50</v>
      </c>
      <c r="AV63" s="193">
        <v>0</v>
      </c>
      <c r="AW63" s="254" t="s">
        <v>2943</v>
      </c>
      <c r="AX63" s="254" t="s">
        <v>2944</v>
      </c>
      <c r="AY63" s="66">
        <f>SUM(AZ63:BC63)</f>
        <v>25</v>
      </c>
      <c r="AZ63" s="193">
        <v>12.5</v>
      </c>
      <c r="BA63" s="193">
        <v>12.5</v>
      </c>
      <c r="BB63" s="193">
        <v>0</v>
      </c>
      <c r="BC63" s="193">
        <v>0</v>
      </c>
      <c r="BD63" s="254" t="s">
        <v>4923</v>
      </c>
      <c r="BE63" s="254" t="s">
        <v>4924</v>
      </c>
      <c r="BF63" s="39">
        <f>SUM(BG63:BH63)</f>
        <v>50</v>
      </c>
      <c r="BG63" s="193">
        <v>25</v>
      </c>
      <c r="BH63" s="193">
        <v>25</v>
      </c>
      <c r="BI63" s="254" t="s">
        <v>5103</v>
      </c>
      <c r="BJ63" s="254" t="s">
        <v>2949</v>
      </c>
      <c r="BK63" s="39">
        <f>SUM(BL63:BN63)</f>
        <v>15</v>
      </c>
      <c r="BL63" s="193">
        <v>15</v>
      </c>
      <c r="BM63" s="193">
        <v>0</v>
      </c>
      <c r="BN63" s="193">
        <v>0</v>
      </c>
      <c r="BO63" s="411" t="s">
        <v>3960</v>
      </c>
      <c r="BP63" s="254" t="s">
        <v>3961</v>
      </c>
      <c r="BQ63" s="39">
        <f>SUM(BR63:BT63)</f>
        <v>30</v>
      </c>
      <c r="BR63" s="193">
        <v>0</v>
      </c>
      <c r="BS63" s="193">
        <v>15</v>
      </c>
      <c r="BT63" s="193">
        <v>15</v>
      </c>
      <c r="BU63" s="254" t="s">
        <v>3963</v>
      </c>
      <c r="BV63" s="254" t="s">
        <v>3964</v>
      </c>
      <c r="BW63" s="39">
        <f>SUM(BX63:BY63)</f>
        <v>75</v>
      </c>
      <c r="BX63" s="193">
        <v>50</v>
      </c>
      <c r="BY63" s="193">
        <v>25</v>
      </c>
      <c r="BZ63" s="254" t="s">
        <v>2957</v>
      </c>
      <c r="CA63" s="254" t="s">
        <v>3968</v>
      </c>
      <c r="CB63" s="39">
        <f>SUM(CC63:CD63)</f>
        <v>75</v>
      </c>
      <c r="CC63" s="193">
        <v>25</v>
      </c>
      <c r="CD63" s="193">
        <v>50</v>
      </c>
      <c r="CE63" s="410" t="s">
        <v>3971</v>
      </c>
      <c r="CF63" s="254" t="s">
        <v>3972</v>
      </c>
      <c r="CG63" s="39">
        <f>SUM(CH63:CJ63)</f>
        <v>30</v>
      </c>
      <c r="CH63" s="193">
        <v>15</v>
      </c>
      <c r="CI63" s="193">
        <v>15</v>
      </c>
      <c r="CJ63" s="193">
        <v>0</v>
      </c>
      <c r="CK63" s="254" t="s">
        <v>3975</v>
      </c>
      <c r="CL63" s="254" t="s">
        <v>3976</v>
      </c>
      <c r="CM63" s="66">
        <f>SUM(CN63:CQ63)</f>
        <v>25</v>
      </c>
      <c r="CN63" s="193">
        <v>25</v>
      </c>
      <c r="CO63" s="193">
        <v>0</v>
      </c>
      <c r="CP63" s="193">
        <v>0</v>
      </c>
      <c r="CQ63" s="193">
        <v>0</v>
      </c>
      <c r="CR63" s="254" t="s">
        <v>4556</v>
      </c>
      <c r="CS63" s="254" t="s">
        <v>3980</v>
      </c>
      <c r="CT63" s="39">
        <f>SUM(CU63:CX63)</f>
        <v>0</v>
      </c>
      <c r="CU63" s="193">
        <v>0</v>
      </c>
      <c r="CV63" s="193">
        <v>0</v>
      </c>
      <c r="CW63" s="193">
        <v>0</v>
      </c>
      <c r="CX63" s="193">
        <v>0</v>
      </c>
      <c r="CY63" s="254" t="s">
        <v>3984</v>
      </c>
      <c r="CZ63" s="254" t="s">
        <v>3985</v>
      </c>
      <c r="DA63" s="39">
        <f>SUM(DB63:DF63)</f>
        <v>60</v>
      </c>
      <c r="DB63" s="193">
        <v>20</v>
      </c>
      <c r="DC63" s="193">
        <v>20</v>
      </c>
      <c r="DD63" s="193">
        <v>0</v>
      </c>
      <c r="DE63" s="193">
        <v>20</v>
      </c>
      <c r="DF63" s="193">
        <v>0</v>
      </c>
      <c r="DG63" s="254" t="s">
        <v>2961</v>
      </c>
      <c r="DH63" s="254" t="s">
        <v>2962</v>
      </c>
      <c r="DI63" s="39">
        <f>SUM(DJ63:DN63)</f>
        <v>70</v>
      </c>
      <c r="DJ63" s="193">
        <v>20</v>
      </c>
      <c r="DK63" s="193">
        <v>10</v>
      </c>
      <c r="DL63" s="193">
        <v>10</v>
      </c>
      <c r="DM63" s="193">
        <v>10</v>
      </c>
      <c r="DN63" s="193">
        <v>20</v>
      </c>
      <c r="DO63" s="254" t="s">
        <v>3989</v>
      </c>
      <c r="DP63" s="254" t="s">
        <v>3990</v>
      </c>
      <c r="DQ63" s="39">
        <f>SUM(DR63:DV63)</f>
        <v>30</v>
      </c>
      <c r="DR63" s="193">
        <v>10</v>
      </c>
      <c r="DS63" s="193">
        <v>0</v>
      </c>
      <c r="DT63" s="193">
        <v>0</v>
      </c>
      <c r="DU63" s="193">
        <v>10</v>
      </c>
      <c r="DV63" s="193">
        <v>10</v>
      </c>
      <c r="DW63" s="254" t="s">
        <v>4524</v>
      </c>
      <c r="DX63" s="254" t="s">
        <v>3992</v>
      </c>
      <c r="DY63" s="66">
        <f>SUM(DZ63:EC63)</f>
        <v>75</v>
      </c>
      <c r="DZ63" s="39">
        <v>25</v>
      </c>
      <c r="EA63" s="193">
        <v>25</v>
      </c>
      <c r="EB63" s="193">
        <v>25</v>
      </c>
      <c r="EC63" s="193">
        <v>0</v>
      </c>
      <c r="ED63" s="254" t="s">
        <v>3810</v>
      </c>
      <c r="EE63" s="254" t="s">
        <v>2971</v>
      </c>
      <c r="EF63" s="106">
        <v>4</v>
      </c>
      <c r="EG63" s="66">
        <f>((EH63+EL63+EM63)+(EH63+EQ63+ER63+ES63)+(EH63+EW63+EX63+EY63)+(EH63+FC63+FD63+FE63))/4</f>
        <v>12.5</v>
      </c>
      <c r="EH63" s="39">
        <v>12.5</v>
      </c>
      <c r="EI63" s="36" t="s">
        <v>4458</v>
      </c>
      <c r="EJ63" s="49" t="s">
        <v>2951</v>
      </c>
      <c r="EK63" s="49" t="s">
        <v>4791</v>
      </c>
      <c r="EL63" s="193">
        <v>0</v>
      </c>
      <c r="EM63" s="193">
        <v>0</v>
      </c>
      <c r="EN63" s="49" t="s">
        <v>4607</v>
      </c>
      <c r="EO63" s="410" t="s">
        <v>23</v>
      </c>
      <c r="EP63" s="49" t="s">
        <v>5081</v>
      </c>
      <c r="EQ63" s="39">
        <v>0</v>
      </c>
      <c r="ER63" s="39">
        <v>0</v>
      </c>
      <c r="ES63" s="39">
        <v>0</v>
      </c>
      <c r="ET63" s="49" t="s">
        <v>501</v>
      </c>
      <c r="EU63" s="39" t="s">
        <v>102</v>
      </c>
      <c r="EV63" s="49" t="s">
        <v>5085</v>
      </c>
      <c r="EW63" s="39">
        <v>0</v>
      </c>
      <c r="EX63" s="39">
        <v>0</v>
      </c>
      <c r="EY63" s="39">
        <v>0</v>
      </c>
      <c r="EZ63" s="49" t="s">
        <v>2975</v>
      </c>
      <c r="FA63" s="49" t="s">
        <v>2976</v>
      </c>
      <c r="FB63" s="36" t="s">
        <v>5087</v>
      </c>
      <c r="FC63" s="39">
        <v>0</v>
      </c>
      <c r="FD63" s="39">
        <v>0</v>
      </c>
      <c r="FE63" s="39">
        <v>0</v>
      </c>
      <c r="FF63" s="36" t="s">
        <v>3850</v>
      </c>
      <c r="FG63" s="36" t="s">
        <v>3851</v>
      </c>
      <c r="FH63" s="39" t="s">
        <v>102</v>
      </c>
      <c r="FI63" s="39" t="s">
        <v>102</v>
      </c>
      <c r="FJ63" s="39" t="s">
        <v>102</v>
      </c>
      <c r="FK63" s="39" t="s">
        <v>102</v>
      </c>
      <c r="FL63" s="39" t="s">
        <v>102</v>
      </c>
    </row>
    <row r="64" spans="1:168" s="104" customFormat="1">
      <c r="A64" s="408" t="s">
        <v>2689</v>
      </c>
      <c r="B64" s="299" t="s">
        <v>2691</v>
      </c>
      <c r="C64" s="299" t="s">
        <v>2690</v>
      </c>
      <c r="D64" s="312" t="s">
        <v>2706</v>
      </c>
      <c r="E64" s="302">
        <v>3.2728099999999998</v>
      </c>
      <c r="F64" s="302">
        <v>0.75441886363999999</v>
      </c>
      <c r="G64" s="355" t="s">
        <v>63</v>
      </c>
      <c r="H64" s="355" t="s">
        <v>94</v>
      </c>
      <c r="I64" s="311">
        <v>2020</v>
      </c>
      <c r="J64" s="105" t="s">
        <v>2509</v>
      </c>
      <c r="K64" s="39" t="s">
        <v>23</v>
      </c>
      <c r="L64" s="39" t="s">
        <v>23</v>
      </c>
      <c r="M64" s="39" t="s">
        <v>23</v>
      </c>
      <c r="N64" s="39" t="s">
        <v>23</v>
      </c>
      <c r="O64" s="39" t="s">
        <v>4700</v>
      </c>
      <c r="P64" s="39" t="s">
        <v>4700</v>
      </c>
      <c r="Q64" s="193" t="s">
        <v>23</v>
      </c>
      <c r="R64" s="193" t="s">
        <v>23</v>
      </c>
      <c r="S64" s="193" t="s">
        <v>23</v>
      </c>
      <c r="T64" s="193" t="s">
        <v>23</v>
      </c>
      <c r="U64" s="254" t="s">
        <v>4966</v>
      </c>
      <c r="V64" s="254" t="s">
        <v>2746</v>
      </c>
      <c r="W64" s="39" t="s">
        <v>4699</v>
      </c>
      <c r="X64" s="193" t="s">
        <v>4699</v>
      </c>
      <c r="Y64" s="193" t="s">
        <v>4699</v>
      </c>
      <c r="Z64" s="254" t="s">
        <v>2748</v>
      </c>
      <c r="AA64" s="254" t="s">
        <v>2749</v>
      </c>
      <c r="AB64" s="39" t="s">
        <v>23</v>
      </c>
      <c r="AC64" s="39" t="s">
        <v>23</v>
      </c>
      <c r="AD64" s="39" t="s">
        <v>23</v>
      </c>
      <c r="AE64" s="39" t="s">
        <v>23</v>
      </c>
      <c r="AF64" s="39" t="s">
        <v>23</v>
      </c>
      <c r="AG64" s="39" t="s">
        <v>23</v>
      </c>
      <c r="AH64" s="39" t="s">
        <v>4699</v>
      </c>
      <c r="AI64" s="193" t="s">
        <v>4699</v>
      </c>
      <c r="AJ64" s="193" t="s">
        <v>4699</v>
      </c>
      <c r="AK64" s="254" t="s">
        <v>3682</v>
      </c>
      <c r="AL64" s="254" t="s">
        <v>2753</v>
      </c>
      <c r="AM64" s="66" t="s">
        <v>4699</v>
      </c>
      <c r="AN64" s="193" t="s">
        <v>4699</v>
      </c>
      <c r="AO64" s="193" t="s">
        <v>23</v>
      </c>
      <c r="AP64" s="193" t="s">
        <v>23</v>
      </c>
      <c r="AQ64" s="193" t="s">
        <v>4699</v>
      </c>
      <c r="AR64" s="254" t="s">
        <v>2756</v>
      </c>
      <c r="AS64" s="254" t="s">
        <v>2757</v>
      </c>
      <c r="AT64" s="39" t="s">
        <v>4699</v>
      </c>
      <c r="AU64" s="39" t="s">
        <v>4699</v>
      </c>
      <c r="AV64" s="39" t="s">
        <v>4699</v>
      </c>
      <c r="AW64" s="254" t="s">
        <v>2761</v>
      </c>
      <c r="AX64" s="254" t="s">
        <v>2762</v>
      </c>
      <c r="AY64" s="66" t="s">
        <v>4699</v>
      </c>
      <c r="AZ64" s="193" t="s">
        <v>23</v>
      </c>
      <c r="BA64" s="193" t="s">
        <v>4699</v>
      </c>
      <c r="BB64" s="193" t="s">
        <v>4699</v>
      </c>
      <c r="BC64" s="193" t="s">
        <v>23</v>
      </c>
      <c r="BD64" s="254" t="s">
        <v>972</v>
      </c>
      <c r="BE64" s="254" t="s">
        <v>2765</v>
      </c>
      <c r="BF64" s="39" t="s">
        <v>23</v>
      </c>
      <c r="BG64" s="193" t="s">
        <v>23</v>
      </c>
      <c r="BH64" s="193" t="s">
        <v>23</v>
      </c>
      <c r="BI64" s="193" t="s">
        <v>23</v>
      </c>
      <c r="BJ64" s="193" t="s">
        <v>23</v>
      </c>
      <c r="BK64" s="39" t="s">
        <v>4699</v>
      </c>
      <c r="BL64" s="193" t="s">
        <v>4699</v>
      </c>
      <c r="BM64" s="193" t="s">
        <v>23</v>
      </c>
      <c r="BN64" s="193" t="s">
        <v>23</v>
      </c>
      <c r="BO64" s="254" t="s">
        <v>2766</v>
      </c>
      <c r="BP64" s="254" t="s">
        <v>2767</v>
      </c>
      <c r="BQ64" s="39" t="s">
        <v>23</v>
      </c>
      <c r="BR64" s="193" t="s">
        <v>23</v>
      </c>
      <c r="BS64" s="193" t="s">
        <v>23</v>
      </c>
      <c r="BT64" s="193" t="s">
        <v>23</v>
      </c>
      <c r="BU64" s="193" t="s">
        <v>23</v>
      </c>
      <c r="BV64" s="193" t="s">
        <v>23</v>
      </c>
      <c r="BW64" s="39" t="s">
        <v>4699</v>
      </c>
      <c r="BX64" s="193" t="s">
        <v>4699</v>
      </c>
      <c r="BY64" s="193" t="s">
        <v>4699</v>
      </c>
      <c r="BZ64" s="254" t="s">
        <v>972</v>
      </c>
      <c r="CA64" s="254" t="s">
        <v>2767</v>
      </c>
      <c r="CB64" s="39" t="s">
        <v>23</v>
      </c>
      <c r="CC64" s="39" t="s">
        <v>23</v>
      </c>
      <c r="CD64" s="39" t="s">
        <v>23</v>
      </c>
      <c r="CE64" s="39" t="s">
        <v>23</v>
      </c>
      <c r="CF64" s="39" t="s">
        <v>23</v>
      </c>
      <c r="CG64" s="39" t="s">
        <v>23</v>
      </c>
      <c r="CH64" s="39" t="s">
        <v>23</v>
      </c>
      <c r="CI64" s="39" t="s">
        <v>23</v>
      </c>
      <c r="CJ64" s="39" t="s">
        <v>23</v>
      </c>
      <c r="CK64" s="39" t="s">
        <v>23</v>
      </c>
      <c r="CL64" s="39" t="s">
        <v>23</v>
      </c>
      <c r="CM64" s="39" t="s">
        <v>23</v>
      </c>
      <c r="CN64" s="193" t="s">
        <v>23</v>
      </c>
      <c r="CO64" s="193" t="s">
        <v>23</v>
      </c>
      <c r="CP64" s="193" t="s">
        <v>23</v>
      </c>
      <c r="CQ64" s="193" t="s">
        <v>23</v>
      </c>
      <c r="CR64" s="193" t="s">
        <v>23</v>
      </c>
      <c r="CS64" s="193" t="s">
        <v>23</v>
      </c>
      <c r="CT64" s="39" t="s">
        <v>4699</v>
      </c>
      <c r="CU64" s="193" t="s">
        <v>4699</v>
      </c>
      <c r="CV64" s="193" t="s">
        <v>23</v>
      </c>
      <c r="CW64" s="193" t="s">
        <v>23</v>
      </c>
      <c r="CX64" s="193" t="s">
        <v>4699</v>
      </c>
      <c r="CY64" s="254" t="s">
        <v>712</v>
      </c>
      <c r="CZ64" s="254" t="s">
        <v>2765</v>
      </c>
      <c r="DA64" s="39" t="s">
        <v>4701</v>
      </c>
      <c r="DB64" s="193" t="s">
        <v>4701</v>
      </c>
      <c r="DC64" s="193" t="s">
        <v>23</v>
      </c>
      <c r="DD64" s="193" t="s">
        <v>23</v>
      </c>
      <c r="DE64" s="193" t="s">
        <v>4699</v>
      </c>
      <c r="DF64" s="193" t="s">
        <v>23</v>
      </c>
      <c r="DG64" s="254" t="s">
        <v>2768</v>
      </c>
      <c r="DH64" s="254" t="s">
        <v>2769</v>
      </c>
      <c r="DI64" s="39" t="s">
        <v>23</v>
      </c>
      <c r="DJ64" s="193" t="s">
        <v>23</v>
      </c>
      <c r="DK64" s="193" t="s">
        <v>23</v>
      </c>
      <c r="DL64" s="193" t="s">
        <v>23</v>
      </c>
      <c r="DM64" s="193" t="s">
        <v>23</v>
      </c>
      <c r="DN64" s="193" t="s">
        <v>23</v>
      </c>
      <c r="DO64" s="193" t="s">
        <v>23</v>
      </c>
      <c r="DP64" s="193" t="s">
        <v>23</v>
      </c>
      <c r="DQ64" s="39" t="s">
        <v>23</v>
      </c>
      <c r="DR64" s="39" t="s">
        <v>23</v>
      </c>
      <c r="DS64" s="39" t="s">
        <v>23</v>
      </c>
      <c r="DT64" s="39" t="s">
        <v>23</v>
      </c>
      <c r="DU64" s="39" t="s">
        <v>23</v>
      </c>
      <c r="DV64" s="39" t="s">
        <v>23</v>
      </c>
      <c r="DW64" s="39" t="s">
        <v>23</v>
      </c>
      <c r="DX64" s="39" t="s">
        <v>23</v>
      </c>
      <c r="DY64" s="66" t="s">
        <v>23</v>
      </c>
      <c r="DZ64" s="66" t="s">
        <v>23</v>
      </c>
      <c r="EA64" s="413" t="s">
        <v>23</v>
      </c>
      <c r="EB64" s="413" t="s">
        <v>23</v>
      </c>
      <c r="EC64" s="413" t="s">
        <v>23</v>
      </c>
      <c r="ED64" s="413" t="s">
        <v>23</v>
      </c>
      <c r="EE64" s="413" t="s">
        <v>23</v>
      </c>
      <c r="EF64" s="39">
        <v>2</v>
      </c>
      <c r="EG64" s="66" t="s">
        <v>4699</v>
      </c>
      <c r="EH64" s="39" t="s">
        <v>4699</v>
      </c>
      <c r="EI64" s="107" t="s">
        <v>2766</v>
      </c>
      <c r="EJ64" s="49" t="s">
        <v>2765</v>
      </c>
      <c r="EK64" s="49" t="s">
        <v>4791</v>
      </c>
      <c r="EL64" s="39" t="s">
        <v>4699</v>
      </c>
      <c r="EM64" s="39" t="s">
        <v>4699</v>
      </c>
      <c r="EN64" s="49" t="s">
        <v>501</v>
      </c>
      <c r="EO64" s="410" t="s">
        <v>23</v>
      </c>
      <c r="EP64" s="49" t="s">
        <v>5082</v>
      </c>
      <c r="EQ64" s="39" t="s">
        <v>4699</v>
      </c>
      <c r="ER64" s="39" t="s">
        <v>4699</v>
      </c>
      <c r="ES64" s="39" t="s">
        <v>4699</v>
      </c>
      <c r="ET64" s="49" t="s">
        <v>2772</v>
      </c>
      <c r="EU64" s="49" t="s">
        <v>2773</v>
      </c>
      <c r="EV64" s="39" t="s">
        <v>102</v>
      </c>
      <c r="EW64" s="39" t="s">
        <v>102</v>
      </c>
      <c r="EX64" s="39" t="s">
        <v>102</v>
      </c>
      <c r="EY64" s="39" t="s">
        <v>102</v>
      </c>
      <c r="EZ64" s="39" t="s">
        <v>102</v>
      </c>
      <c r="FA64" s="39" t="s">
        <v>102</v>
      </c>
      <c r="FB64" s="39" t="s">
        <v>102</v>
      </c>
      <c r="FC64" s="39" t="s">
        <v>102</v>
      </c>
      <c r="FD64" s="39" t="s">
        <v>102</v>
      </c>
      <c r="FE64" s="39" t="s">
        <v>102</v>
      </c>
      <c r="FF64" s="39" t="s">
        <v>102</v>
      </c>
      <c r="FG64" s="39" t="s">
        <v>102</v>
      </c>
      <c r="FH64" s="39" t="s">
        <v>102</v>
      </c>
      <c r="FI64" s="39" t="s">
        <v>102</v>
      </c>
      <c r="FJ64" s="39" t="s">
        <v>102</v>
      </c>
      <c r="FK64" s="39" t="s">
        <v>102</v>
      </c>
      <c r="FL64" s="39" t="s">
        <v>102</v>
      </c>
    </row>
    <row r="65" spans="1:168" s="104" customFormat="1">
      <c r="A65" s="408" t="s">
        <v>2692</v>
      </c>
      <c r="B65" s="351" t="s">
        <v>2694</v>
      </c>
      <c r="C65" s="351" t="s">
        <v>2693</v>
      </c>
      <c r="D65" s="312" t="s">
        <v>3856</v>
      </c>
      <c r="E65" s="302">
        <v>4.56372</v>
      </c>
      <c r="F65" s="302">
        <v>4.2943595938693599</v>
      </c>
      <c r="G65" s="355" t="s">
        <v>64</v>
      </c>
      <c r="H65" s="355" t="s">
        <v>92</v>
      </c>
      <c r="I65" s="311">
        <v>2018</v>
      </c>
      <c r="J65" s="105" t="s">
        <v>2705</v>
      </c>
      <c r="K65" s="39" t="s">
        <v>23</v>
      </c>
      <c r="L65" s="39" t="s">
        <v>23</v>
      </c>
      <c r="M65" s="39" t="s">
        <v>23</v>
      </c>
      <c r="N65" s="39" t="s">
        <v>23</v>
      </c>
      <c r="O65" s="39" t="s">
        <v>4699</v>
      </c>
      <c r="P65" s="39" t="s">
        <v>4699</v>
      </c>
      <c r="Q65" s="39" t="s">
        <v>23</v>
      </c>
      <c r="R65" s="39" t="s">
        <v>23</v>
      </c>
      <c r="S65" s="39" t="s">
        <v>23</v>
      </c>
      <c r="T65" s="39" t="s">
        <v>23</v>
      </c>
      <c r="U65" s="254" t="s">
        <v>2747</v>
      </c>
      <c r="V65" s="254" t="s">
        <v>2745</v>
      </c>
      <c r="W65" s="39" t="s">
        <v>4699</v>
      </c>
      <c r="X65" s="39" t="s">
        <v>4699</v>
      </c>
      <c r="Y65" s="39" t="s">
        <v>4699</v>
      </c>
      <c r="Z65" s="254" t="s">
        <v>972</v>
      </c>
      <c r="AA65" s="254" t="s">
        <v>2750</v>
      </c>
      <c r="AB65" s="39" t="s">
        <v>23</v>
      </c>
      <c r="AC65" s="39" t="s">
        <v>23</v>
      </c>
      <c r="AD65" s="39" t="s">
        <v>23</v>
      </c>
      <c r="AE65" s="39" t="s">
        <v>23</v>
      </c>
      <c r="AF65" s="39" t="s">
        <v>23</v>
      </c>
      <c r="AG65" s="39" t="s">
        <v>23</v>
      </c>
      <c r="AH65" s="39" t="s">
        <v>4699</v>
      </c>
      <c r="AI65" s="39" t="s">
        <v>4699</v>
      </c>
      <c r="AJ65" s="39" t="s">
        <v>4699</v>
      </c>
      <c r="AK65" s="107" t="s">
        <v>2754</v>
      </c>
      <c r="AL65" s="36" t="s">
        <v>2745</v>
      </c>
      <c r="AM65" s="66" t="s">
        <v>4699</v>
      </c>
      <c r="AN65" s="39" t="s">
        <v>4699</v>
      </c>
      <c r="AO65" s="39" t="s">
        <v>23</v>
      </c>
      <c r="AP65" s="39" t="s">
        <v>23</v>
      </c>
      <c r="AQ65" s="39" t="s">
        <v>4699</v>
      </c>
      <c r="AR65" s="36" t="s">
        <v>3891</v>
      </c>
      <c r="AS65" s="36" t="s">
        <v>3892</v>
      </c>
      <c r="AT65" s="39" t="s">
        <v>4699</v>
      </c>
      <c r="AU65" s="39" t="s">
        <v>4699</v>
      </c>
      <c r="AV65" s="39" t="s">
        <v>4699</v>
      </c>
      <c r="AW65" s="36" t="s">
        <v>2763</v>
      </c>
      <c r="AX65" s="36" t="s">
        <v>2745</v>
      </c>
      <c r="AY65" s="66" t="s">
        <v>4699</v>
      </c>
      <c r="AZ65" s="39" t="s">
        <v>23</v>
      </c>
      <c r="BA65" s="193" t="s">
        <v>4699</v>
      </c>
      <c r="BB65" s="39" t="s">
        <v>4699</v>
      </c>
      <c r="BC65" s="39" t="s">
        <v>23</v>
      </c>
      <c r="BD65" s="36" t="s">
        <v>2836</v>
      </c>
      <c r="BE65" s="36" t="s">
        <v>2758</v>
      </c>
      <c r="BF65" s="39" t="s">
        <v>23</v>
      </c>
      <c r="BG65" s="39" t="s">
        <v>23</v>
      </c>
      <c r="BH65" s="39" t="s">
        <v>23</v>
      </c>
      <c r="BI65" s="39" t="s">
        <v>23</v>
      </c>
      <c r="BJ65" s="39" t="s">
        <v>23</v>
      </c>
      <c r="BK65" s="39" t="s">
        <v>4699</v>
      </c>
      <c r="BL65" s="39" t="s">
        <v>4699</v>
      </c>
      <c r="BM65" s="193" t="s">
        <v>23</v>
      </c>
      <c r="BN65" s="193" t="s">
        <v>23</v>
      </c>
      <c r="BO65" s="254" t="s">
        <v>2766</v>
      </c>
      <c r="BP65" s="254" t="s">
        <v>2745</v>
      </c>
      <c r="BQ65" s="39" t="s">
        <v>23</v>
      </c>
      <c r="BR65" s="39" t="s">
        <v>23</v>
      </c>
      <c r="BS65" s="39" t="s">
        <v>23</v>
      </c>
      <c r="BT65" s="39" t="s">
        <v>23</v>
      </c>
      <c r="BU65" s="39" t="s">
        <v>23</v>
      </c>
      <c r="BV65" s="39" t="s">
        <v>23</v>
      </c>
      <c r="BW65" s="39" t="s">
        <v>4699</v>
      </c>
      <c r="BX65" s="39" t="s">
        <v>4699</v>
      </c>
      <c r="BY65" s="39" t="s">
        <v>4699</v>
      </c>
      <c r="BZ65" s="36" t="s">
        <v>972</v>
      </c>
      <c r="CA65" s="36" t="s">
        <v>2745</v>
      </c>
      <c r="CB65" s="39" t="s">
        <v>23</v>
      </c>
      <c r="CC65" s="39" t="s">
        <v>23</v>
      </c>
      <c r="CD65" s="39" t="s">
        <v>23</v>
      </c>
      <c r="CE65" s="39" t="s">
        <v>23</v>
      </c>
      <c r="CF65" s="39" t="s">
        <v>23</v>
      </c>
      <c r="CG65" s="39" t="s">
        <v>23</v>
      </c>
      <c r="CH65" s="39" t="s">
        <v>23</v>
      </c>
      <c r="CI65" s="39" t="s">
        <v>23</v>
      </c>
      <c r="CJ65" s="39" t="s">
        <v>23</v>
      </c>
      <c r="CK65" s="39" t="s">
        <v>23</v>
      </c>
      <c r="CL65" s="39" t="s">
        <v>23</v>
      </c>
      <c r="CM65" s="39" t="s">
        <v>23</v>
      </c>
      <c r="CN65" s="39" t="s">
        <v>23</v>
      </c>
      <c r="CO65" s="39" t="s">
        <v>23</v>
      </c>
      <c r="CP65" s="39" t="s">
        <v>23</v>
      </c>
      <c r="CQ65" s="39" t="s">
        <v>23</v>
      </c>
      <c r="CR65" s="39" t="s">
        <v>23</v>
      </c>
      <c r="CS65" s="39" t="s">
        <v>23</v>
      </c>
      <c r="CT65" s="39" t="s">
        <v>4699</v>
      </c>
      <c r="CU65" s="39" t="s">
        <v>4699</v>
      </c>
      <c r="CV65" s="39" t="s">
        <v>23</v>
      </c>
      <c r="CW65" s="39" t="s">
        <v>23</v>
      </c>
      <c r="CX65" s="193" t="s">
        <v>4699</v>
      </c>
      <c r="CY65" s="36" t="s">
        <v>712</v>
      </c>
      <c r="CZ65" s="36" t="s">
        <v>2758</v>
      </c>
      <c r="DA65" s="39" t="s">
        <v>4699</v>
      </c>
      <c r="DB65" s="193" t="s">
        <v>4699</v>
      </c>
      <c r="DC65" s="193" t="s">
        <v>23</v>
      </c>
      <c r="DD65" s="193" t="s">
        <v>23</v>
      </c>
      <c r="DE65" s="193" t="s">
        <v>4699</v>
      </c>
      <c r="DF65" s="193" t="s">
        <v>23</v>
      </c>
      <c r="DG65" s="254" t="s">
        <v>2770</v>
      </c>
      <c r="DH65" s="254" t="s">
        <v>2745</v>
      </c>
      <c r="DI65" s="39" t="s">
        <v>23</v>
      </c>
      <c r="DJ65" s="39" t="s">
        <v>23</v>
      </c>
      <c r="DK65" s="39" t="s">
        <v>23</v>
      </c>
      <c r="DL65" s="39" t="s">
        <v>23</v>
      </c>
      <c r="DM65" s="39" t="s">
        <v>23</v>
      </c>
      <c r="DN65" s="39" t="s">
        <v>23</v>
      </c>
      <c r="DO65" s="39" t="s">
        <v>23</v>
      </c>
      <c r="DP65" s="39" t="s">
        <v>23</v>
      </c>
      <c r="DQ65" s="39" t="s">
        <v>23</v>
      </c>
      <c r="DR65" s="39" t="s">
        <v>23</v>
      </c>
      <c r="DS65" s="39" t="s">
        <v>23</v>
      </c>
      <c r="DT65" s="39" t="s">
        <v>23</v>
      </c>
      <c r="DU65" s="39" t="s">
        <v>23</v>
      </c>
      <c r="DV65" s="39" t="s">
        <v>23</v>
      </c>
      <c r="DW65" s="39" t="s">
        <v>23</v>
      </c>
      <c r="DX65" s="39" t="s">
        <v>23</v>
      </c>
      <c r="DY65" s="66" t="s">
        <v>23</v>
      </c>
      <c r="DZ65" s="66" t="s">
        <v>23</v>
      </c>
      <c r="EA65" s="413" t="s">
        <v>23</v>
      </c>
      <c r="EB65" s="413" t="s">
        <v>23</v>
      </c>
      <c r="EC65" s="413" t="s">
        <v>23</v>
      </c>
      <c r="ED65" s="413" t="s">
        <v>23</v>
      </c>
      <c r="EE65" s="413" t="s">
        <v>23</v>
      </c>
      <c r="EF65" s="39">
        <v>1</v>
      </c>
      <c r="EG65" s="66" t="s">
        <v>4699</v>
      </c>
      <c r="EH65" s="39" t="s">
        <v>4699</v>
      </c>
      <c r="EI65" s="107" t="s">
        <v>2766</v>
      </c>
      <c r="EJ65" s="49" t="s">
        <v>2758</v>
      </c>
      <c r="EK65" s="49" t="s">
        <v>4791</v>
      </c>
      <c r="EL65" s="193" t="s">
        <v>4699</v>
      </c>
      <c r="EM65" s="193" t="s">
        <v>4699</v>
      </c>
      <c r="EN65" s="49" t="s">
        <v>501</v>
      </c>
      <c r="EO65" s="49" t="s">
        <v>23</v>
      </c>
      <c r="EP65" s="39" t="s">
        <v>102</v>
      </c>
      <c r="EQ65" s="39" t="s">
        <v>102</v>
      </c>
      <c r="ER65" s="39" t="s">
        <v>102</v>
      </c>
      <c r="ES65" s="39" t="s">
        <v>102</v>
      </c>
      <c r="ET65" s="39" t="s">
        <v>102</v>
      </c>
      <c r="EU65" s="39" t="s">
        <v>102</v>
      </c>
      <c r="EV65" s="39" t="s">
        <v>102</v>
      </c>
      <c r="EW65" s="39" t="s">
        <v>102</v>
      </c>
      <c r="EX65" s="39" t="s">
        <v>102</v>
      </c>
      <c r="EY65" s="39" t="s">
        <v>102</v>
      </c>
      <c r="EZ65" s="39" t="s">
        <v>102</v>
      </c>
      <c r="FA65" s="39" t="s">
        <v>102</v>
      </c>
      <c r="FB65" s="39" t="s">
        <v>102</v>
      </c>
      <c r="FC65" s="39" t="s">
        <v>102</v>
      </c>
      <c r="FD65" s="39" t="s">
        <v>102</v>
      </c>
      <c r="FE65" s="39" t="s">
        <v>102</v>
      </c>
      <c r="FF65" s="39" t="s">
        <v>102</v>
      </c>
      <c r="FG65" s="39" t="s">
        <v>102</v>
      </c>
      <c r="FH65" s="39" t="s">
        <v>102</v>
      </c>
      <c r="FI65" s="39" t="s">
        <v>102</v>
      </c>
      <c r="FJ65" s="39" t="s">
        <v>102</v>
      </c>
      <c r="FK65" s="39" t="s">
        <v>102</v>
      </c>
      <c r="FL65" s="39" t="s">
        <v>102</v>
      </c>
    </row>
    <row r="66" spans="1:168" s="104" customFormat="1">
      <c r="A66" s="408" t="s">
        <v>2695</v>
      </c>
      <c r="B66" s="328" t="s">
        <v>2697</v>
      </c>
      <c r="C66" s="328" t="s">
        <v>2696</v>
      </c>
      <c r="D66" s="312" t="s">
        <v>3856</v>
      </c>
      <c r="E66" s="302">
        <v>9.1203899999999987</v>
      </c>
      <c r="F66" s="302">
        <v>18.54324819004</v>
      </c>
      <c r="G66" s="355" t="s">
        <v>68</v>
      </c>
      <c r="H66" s="355" t="s">
        <v>93</v>
      </c>
      <c r="I66" s="311">
        <v>2020</v>
      </c>
      <c r="J66" s="105" t="s">
        <v>2499</v>
      </c>
      <c r="K66" s="76">
        <f>L66</f>
        <v>100</v>
      </c>
      <c r="L66" s="39">
        <v>100</v>
      </c>
      <c r="M66" s="49" t="s">
        <v>3739</v>
      </c>
      <c r="N66" s="49" t="s">
        <v>3628</v>
      </c>
      <c r="O66" s="39">
        <f>SUM(P66:T66)</f>
        <v>60</v>
      </c>
      <c r="P66" s="193">
        <v>20</v>
      </c>
      <c r="Q66" s="193">
        <v>20</v>
      </c>
      <c r="R66" s="193">
        <v>20</v>
      </c>
      <c r="S66" s="193">
        <v>0</v>
      </c>
      <c r="T66" s="193">
        <v>0</v>
      </c>
      <c r="U66" s="254" t="s">
        <v>4476</v>
      </c>
      <c r="V66" s="254" t="s">
        <v>3632</v>
      </c>
      <c r="W66" s="39">
        <f>SUM(X66:Y66)</f>
        <v>50</v>
      </c>
      <c r="X66" s="193">
        <v>50</v>
      </c>
      <c r="Y66" s="193">
        <v>0</v>
      </c>
      <c r="Z66" s="254" t="s">
        <v>3636</v>
      </c>
      <c r="AA66" s="254" t="s">
        <v>3637</v>
      </c>
      <c r="AB66" s="39">
        <f>SUM(AC66:AE66)</f>
        <v>30</v>
      </c>
      <c r="AC66" s="193">
        <v>30</v>
      </c>
      <c r="AD66" s="193">
        <v>0</v>
      </c>
      <c r="AE66" s="193">
        <v>0</v>
      </c>
      <c r="AF66" s="410" t="s">
        <v>3638</v>
      </c>
      <c r="AG66" s="410" t="s">
        <v>3639</v>
      </c>
      <c r="AH66" s="39">
        <f>SUM(AI66:AJ66)</f>
        <v>25</v>
      </c>
      <c r="AI66" s="193">
        <v>0</v>
      </c>
      <c r="AJ66" s="193">
        <v>25</v>
      </c>
      <c r="AK66" s="254" t="s">
        <v>4925</v>
      </c>
      <c r="AL66" s="254" t="s">
        <v>3640</v>
      </c>
      <c r="AM66" s="66">
        <f>SUM(AN66:AQ66)</f>
        <v>37.5</v>
      </c>
      <c r="AN66" s="193">
        <v>12.5</v>
      </c>
      <c r="AO66" s="193">
        <v>0</v>
      </c>
      <c r="AP66" s="193">
        <v>0</v>
      </c>
      <c r="AQ66" s="193">
        <v>25</v>
      </c>
      <c r="AR66" s="411" t="s">
        <v>4926</v>
      </c>
      <c r="AS66" s="254" t="s">
        <v>3643</v>
      </c>
      <c r="AT66" s="39">
        <f>SUM(AU66:AV66)</f>
        <v>25</v>
      </c>
      <c r="AU66" s="193">
        <v>25</v>
      </c>
      <c r="AV66" s="193">
        <v>0</v>
      </c>
      <c r="AW66" s="254" t="s">
        <v>4749</v>
      </c>
      <c r="AX66" s="254" t="s">
        <v>3646</v>
      </c>
      <c r="AY66" s="66">
        <f>SUM(AZ66:BC66)</f>
        <v>50</v>
      </c>
      <c r="AZ66" s="193">
        <v>12.5</v>
      </c>
      <c r="BA66" s="193">
        <v>12.5</v>
      </c>
      <c r="BB66" s="193">
        <v>12.5</v>
      </c>
      <c r="BC66" s="193">
        <v>12.5</v>
      </c>
      <c r="BD66" s="411" t="s">
        <v>4755</v>
      </c>
      <c r="BE66" s="254" t="s">
        <v>3724</v>
      </c>
      <c r="BF66" s="39">
        <f>SUM(BG66:BH66)</f>
        <v>75</v>
      </c>
      <c r="BG66" s="193">
        <v>50</v>
      </c>
      <c r="BH66" s="193">
        <v>25</v>
      </c>
      <c r="BI66" s="410" t="s">
        <v>3772</v>
      </c>
      <c r="BJ66" s="410" t="s">
        <v>3650</v>
      </c>
      <c r="BK66" s="39">
        <f>SUM(BL66:BN66)</f>
        <v>0</v>
      </c>
      <c r="BL66" s="193">
        <v>0</v>
      </c>
      <c r="BM66" s="193">
        <v>0</v>
      </c>
      <c r="BN66" s="193">
        <v>0</v>
      </c>
      <c r="BO66" s="254" t="s">
        <v>995</v>
      </c>
      <c r="BP66" s="254" t="s">
        <v>23</v>
      </c>
      <c r="BQ66" s="39">
        <f>SUM(BR66:BT66)</f>
        <v>0</v>
      </c>
      <c r="BR66" s="193">
        <v>0</v>
      </c>
      <c r="BS66" s="193">
        <v>0</v>
      </c>
      <c r="BT66" s="193">
        <v>0</v>
      </c>
      <c r="BU66" s="410" t="s">
        <v>688</v>
      </c>
      <c r="BV66" s="193" t="s">
        <v>23</v>
      </c>
      <c r="BW66" s="39">
        <f>SUM(BX66:BY66)</f>
        <v>75</v>
      </c>
      <c r="BX66" s="193">
        <v>50</v>
      </c>
      <c r="BY66" s="193">
        <v>25</v>
      </c>
      <c r="BZ66" s="254" t="s">
        <v>3825</v>
      </c>
      <c r="CA66" s="254" t="s">
        <v>3657</v>
      </c>
      <c r="CB66" s="39">
        <f>SUM(CC66:CD66)</f>
        <v>0</v>
      </c>
      <c r="CC66" s="193">
        <v>0</v>
      </c>
      <c r="CD66" s="193">
        <v>0</v>
      </c>
      <c r="CE66" s="410" t="s">
        <v>701</v>
      </c>
      <c r="CF66" s="193" t="s">
        <v>23</v>
      </c>
      <c r="CG66" s="39">
        <f>SUM(CH66:CJ66)</f>
        <v>15</v>
      </c>
      <c r="CH66" s="193">
        <v>0</v>
      </c>
      <c r="CI66" s="193">
        <v>15</v>
      </c>
      <c r="CJ66" s="193">
        <v>0</v>
      </c>
      <c r="CK66" s="410" t="s">
        <v>3658</v>
      </c>
      <c r="CL66" s="410" t="s">
        <v>3659</v>
      </c>
      <c r="CM66" s="66">
        <f>SUM(CN66:CQ66)</f>
        <v>12.5</v>
      </c>
      <c r="CN66" s="193">
        <v>0</v>
      </c>
      <c r="CO66" s="193">
        <v>12.5</v>
      </c>
      <c r="CP66" s="193">
        <v>0</v>
      </c>
      <c r="CQ66" s="193">
        <v>0</v>
      </c>
      <c r="CR66" s="410" t="s">
        <v>3660</v>
      </c>
      <c r="CS66" s="410" t="s">
        <v>3661</v>
      </c>
      <c r="CT66" s="39">
        <f>SUM(CU66:CX66)</f>
        <v>50</v>
      </c>
      <c r="CU66" s="193">
        <v>25</v>
      </c>
      <c r="CV66" s="193">
        <v>25</v>
      </c>
      <c r="CW66" s="193">
        <v>0</v>
      </c>
      <c r="CX66" s="193">
        <v>0</v>
      </c>
      <c r="CY66" s="254" t="s">
        <v>3857</v>
      </c>
      <c r="CZ66" s="254" t="s">
        <v>3858</v>
      </c>
      <c r="DA66" s="39">
        <f>SUM(DB66:DF66)</f>
        <v>10</v>
      </c>
      <c r="DB66" s="193">
        <v>10</v>
      </c>
      <c r="DC66" s="193">
        <v>0</v>
      </c>
      <c r="DD66" s="193">
        <v>0</v>
      </c>
      <c r="DE66" s="193">
        <v>0</v>
      </c>
      <c r="DF66" s="193">
        <v>0</v>
      </c>
      <c r="DG66" s="254" t="s">
        <v>4927</v>
      </c>
      <c r="DH66" s="254" t="s">
        <v>3670</v>
      </c>
      <c r="DI66" s="39">
        <f>SUM(DJ66:DN66)</f>
        <v>10</v>
      </c>
      <c r="DJ66" s="193">
        <v>0</v>
      </c>
      <c r="DK66" s="193">
        <v>0</v>
      </c>
      <c r="DL66" s="193">
        <v>0</v>
      </c>
      <c r="DM66" s="193">
        <v>10</v>
      </c>
      <c r="DN66" s="193">
        <v>0</v>
      </c>
      <c r="DO66" s="410" t="s">
        <v>3790</v>
      </c>
      <c r="DP66" s="410" t="s">
        <v>3791</v>
      </c>
      <c r="DQ66" s="39">
        <f>SUM(DR66:DV66)</f>
        <v>0</v>
      </c>
      <c r="DR66" s="193">
        <v>0</v>
      </c>
      <c r="DS66" s="193">
        <v>0</v>
      </c>
      <c r="DT66" s="193">
        <v>0</v>
      </c>
      <c r="DU66" s="193">
        <v>0</v>
      </c>
      <c r="DV66" s="193">
        <v>0</v>
      </c>
      <c r="DW66" s="410" t="s">
        <v>3671</v>
      </c>
      <c r="DX66" s="410" t="s">
        <v>3672</v>
      </c>
      <c r="DY66" s="66">
        <f>SUM(DZ66:EC66)</f>
        <v>25</v>
      </c>
      <c r="DZ66" s="66">
        <v>25</v>
      </c>
      <c r="EA66" s="413">
        <v>0</v>
      </c>
      <c r="EB66" s="413">
        <v>0</v>
      </c>
      <c r="EC66" s="413">
        <v>0</v>
      </c>
      <c r="ED66" s="418" t="s">
        <v>4928</v>
      </c>
      <c r="EE66" s="418" t="s">
        <v>3673</v>
      </c>
      <c r="EF66" s="39">
        <v>1</v>
      </c>
      <c r="EG66" s="66">
        <f>EH66+EL66+EM66</f>
        <v>0</v>
      </c>
      <c r="EH66" s="39">
        <v>0</v>
      </c>
      <c r="EI66" s="36" t="s">
        <v>1277</v>
      </c>
      <c r="EJ66" s="39" t="s">
        <v>23</v>
      </c>
      <c r="EK66" s="49" t="s">
        <v>4791</v>
      </c>
      <c r="EL66" s="193">
        <v>0</v>
      </c>
      <c r="EM66" s="193">
        <v>0</v>
      </c>
      <c r="EN66" s="49" t="s">
        <v>4607</v>
      </c>
      <c r="EO66" s="410" t="s">
        <v>23</v>
      </c>
      <c r="EP66" s="39" t="s">
        <v>102</v>
      </c>
      <c r="EQ66" s="39" t="s">
        <v>102</v>
      </c>
      <c r="ER66" s="39" t="s">
        <v>102</v>
      </c>
      <c r="ES66" s="39" t="s">
        <v>102</v>
      </c>
      <c r="ET66" s="39" t="s">
        <v>102</v>
      </c>
      <c r="EU66" s="39" t="s">
        <v>102</v>
      </c>
      <c r="EV66" s="39" t="s">
        <v>102</v>
      </c>
      <c r="EW66" s="39" t="s">
        <v>102</v>
      </c>
      <c r="EX66" s="39" t="s">
        <v>102</v>
      </c>
      <c r="EY66" s="39" t="s">
        <v>102</v>
      </c>
      <c r="EZ66" s="39" t="s">
        <v>102</v>
      </c>
      <c r="FA66" s="39" t="s">
        <v>102</v>
      </c>
      <c r="FB66" s="39" t="s">
        <v>102</v>
      </c>
      <c r="FC66" s="39" t="s">
        <v>102</v>
      </c>
      <c r="FD66" s="39" t="s">
        <v>102</v>
      </c>
      <c r="FE66" s="39" t="s">
        <v>102</v>
      </c>
      <c r="FF66" s="39" t="s">
        <v>102</v>
      </c>
      <c r="FG66" s="39" t="s">
        <v>102</v>
      </c>
      <c r="FH66" s="39" t="s">
        <v>102</v>
      </c>
      <c r="FI66" s="39" t="s">
        <v>102</v>
      </c>
      <c r="FJ66" s="39" t="s">
        <v>102</v>
      </c>
      <c r="FK66" s="39" t="s">
        <v>102</v>
      </c>
      <c r="FL66" s="39" t="s">
        <v>102</v>
      </c>
    </row>
    <row r="67" spans="1:168" s="104" customFormat="1">
      <c r="A67" s="408" t="s">
        <v>2698</v>
      </c>
      <c r="B67" s="351" t="s">
        <v>2700</v>
      </c>
      <c r="C67" s="351" t="s">
        <v>2699</v>
      </c>
      <c r="D67" s="359" t="s">
        <v>3856</v>
      </c>
      <c r="E67" s="302">
        <v>4.0581399999999999</v>
      </c>
      <c r="F67" s="302">
        <v>3.0335788344600569</v>
      </c>
      <c r="G67" s="355" t="s">
        <v>64</v>
      </c>
      <c r="H67" s="355" t="s">
        <v>92</v>
      </c>
      <c r="I67" s="311">
        <v>2018</v>
      </c>
      <c r="J67" s="105" t="s">
        <v>2705</v>
      </c>
      <c r="K67" s="39" t="s">
        <v>23</v>
      </c>
      <c r="L67" s="39" t="s">
        <v>23</v>
      </c>
      <c r="M67" s="39" t="s">
        <v>23</v>
      </c>
      <c r="N67" s="39" t="s">
        <v>23</v>
      </c>
      <c r="O67" s="39" t="s">
        <v>4699</v>
      </c>
      <c r="P67" s="39" t="s">
        <v>4699</v>
      </c>
      <c r="Q67" s="39" t="s">
        <v>23</v>
      </c>
      <c r="R67" s="39" t="s">
        <v>23</v>
      </c>
      <c r="S67" s="39" t="s">
        <v>23</v>
      </c>
      <c r="T67" s="39" t="s">
        <v>23</v>
      </c>
      <c r="U67" s="254" t="s">
        <v>3893</v>
      </c>
      <c r="V67" s="254" t="s">
        <v>4935</v>
      </c>
      <c r="W67" s="39" t="s">
        <v>4699</v>
      </c>
      <c r="X67" s="39" t="s">
        <v>4699</v>
      </c>
      <c r="Y67" s="39" t="s">
        <v>4699</v>
      </c>
      <c r="Z67" s="36" t="s">
        <v>2751</v>
      </c>
      <c r="AA67" s="36" t="s">
        <v>2752</v>
      </c>
      <c r="AB67" s="39" t="s">
        <v>23</v>
      </c>
      <c r="AC67" s="39" t="s">
        <v>23</v>
      </c>
      <c r="AD67" s="39" t="s">
        <v>23</v>
      </c>
      <c r="AE67" s="39" t="s">
        <v>23</v>
      </c>
      <c r="AF67" s="39" t="s">
        <v>23</v>
      </c>
      <c r="AG67" s="39" t="s">
        <v>23</v>
      </c>
      <c r="AH67" s="39" t="s">
        <v>4699</v>
      </c>
      <c r="AI67" s="39" t="s">
        <v>4699</v>
      </c>
      <c r="AJ67" s="39" t="s">
        <v>4699</v>
      </c>
      <c r="AK67" s="107" t="s">
        <v>2755</v>
      </c>
      <c r="AL67" s="36" t="s">
        <v>2739</v>
      </c>
      <c r="AM67" s="66" t="s">
        <v>4699</v>
      </c>
      <c r="AN67" s="39" t="s">
        <v>4699</v>
      </c>
      <c r="AO67" s="39" t="s">
        <v>23</v>
      </c>
      <c r="AP67" s="39" t="s">
        <v>23</v>
      </c>
      <c r="AQ67" s="39" t="s">
        <v>4699</v>
      </c>
      <c r="AR67" s="107" t="s">
        <v>2759</v>
      </c>
      <c r="AS67" s="36" t="s">
        <v>2760</v>
      </c>
      <c r="AT67" s="39" t="s">
        <v>4699</v>
      </c>
      <c r="AU67" s="39" t="s">
        <v>4699</v>
      </c>
      <c r="AV67" s="39" t="s">
        <v>4699</v>
      </c>
      <c r="AW67" s="36" t="s">
        <v>2764</v>
      </c>
      <c r="AX67" s="36" t="s">
        <v>2739</v>
      </c>
      <c r="AY67" s="66" t="s">
        <v>4699</v>
      </c>
      <c r="AZ67" s="39" t="s">
        <v>23</v>
      </c>
      <c r="BA67" s="193" t="s">
        <v>4699</v>
      </c>
      <c r="BB67" s="39" t="s">
        <v>4699</v>
      </c>
      <c r="BC67" s="39" t="s">
        <v>23</v>
      </c>
      <c r="BD67" s="36" t="s">
        <v>2836</v>
      </c>
      <c r="BE67" s="36" t="s">
        <v>2760</v>
      </c>
      <c r="BF67" s="39" t="s">
        <v>23</v>
      </c>
      <c r="BG67" s="39" t="s">
        <v>23</v>
      </c>
      <c r="BH67" s="39" t="s">
        <v>23</v>
      </c>
      <c r="BI67" s="39" t="s">
        <v>23</v>
      </c>
      <c r="BJ67" s="39" t="s">
        <v>23</v>
      </c>
      <c r="BK67" s="39" t="s">
        <v>4699</v>
      </c>
      <c r="BL67" s="39" t="s">
        <v>4699</v>
      </c>
      <c r="BM67" s="39" t="s">
        <v>23</v>
      </c>
      <c r="BN67" s="39" t="s">
        <v>23</v>
      </c>
      <c r="BO67" s="36" t="s">
        <v>2766</v>
      </c>
      <c r="BP67" s="36" t="s">
        <v>2739</v>
      </c>
      <c r="BQ67" s="39" t="s">
        <v>23</v>
      </c>
      <c r="BR67" s="39" t="s">
        <v>23</v>
      </c>
      <c r="BS67" s="39" t="s">
        <v>23</v>
      </c>
      <c r="BT67" s="39" t="s">
        <v>23</v>
      </c>
      <c r="BU67" s="39" t="s">
        <v>23</v>
      </c>
      <c r="BV67" s="39" t="s">
        <v>23</v>
      </c>
      <c r="BW67" s="39" t="s">
        <v>4699</v>
      </c>
      <c r="BX67" s="39" t="s">
        <v>4699</v>
      </c>
      <c r="BY67" s="39" t="s">
        <v>4699</v>
      </c>
      <c r="BZ67" s="36" t="s">
        <v>972</v>
      </c>
      <c r="CA67" s="36" t="s">
        <v>2760</v>
      </c>
      <c r="CB67" s="39" t="s">
        <v>23</v>
      </c>
      <c r="CC67" s="39" t="s">
        <v>23</v>
      </c>
      <c r="CD67" s="39" t="s">
        <v>23</v>
      </c>
      <c r="CE67" s="39" t="s">
        <v>23</v>
      </c>
      <c r="CF67" s="39" t="s">
        <v>23</v>
      </c>
      <c r="CG67" s="39" t="s">
        <v>23</v>
      </c>
      <c r="CH67" s="39" t="s">
        <v>23</v>
      </c>
      <c r="CI67" s="39" t="s">
        <v>23</v>
      </c>
      <c r="CJ67" s="39" t="s">
        <v>23</v>
      </c>
      <c r="CK67" s="39" t="s">
        <v>23</v>
      </c>
      <c r="CL67" s="39" t="s">
        <v>23</v>
      </c>
      <c r="CM67" s="39" t="s">
        <v>23</v>
      </c>
      <c r="CN67" s="39" t="s">
        <v>23</v>
      </c>
      <c r="CO67" s="39" t="s">
        <v>23</v>
      </c>
      <c r="CP67" s="39" t="s">
        <v>23</v>
      </c>
      <c r="CQ67" s="39" t="s">
        <v>23</v>
      </c>
      <c r="CR67" s="39" t="s">
        <v>23</v>
      </c>
      <c r="CS67" s="39" t="s">
        <v>23</v>
      </c>
      <c r="CT67" s="39" t="s">
        <v>4699</v>
      </c>
      <c r="CU67" s="39" t="s">
        <v>4699</v>
      </c>
      <c r="CV67" s="39" t="s">
        <v>23</v>
      </c>
      <c r="CW67" s="39" t="s">
        <v>23</v>
      </c>
      <c r="CX67" s="193" t="s">
        <v>4699</v>
      </c>
      <c r="CY67" s="36" t="s">
        <v>712</v>
      </c>
      <c r="CZ67" s="36" t="s">
        <v>2739</v>
      </c>
      <c r="DA67" s="39" t="s">
        <v>4699</v>
      </c>
      <c r="DB67" s="39" t="s">
        <v>4699</v>
      </c>
      <c r="DC67" s="39" t="s">
        <v>23</v>
      </c>
      <c r="DD67" s="39" t="s">
        <v>23</v>
      </c>
      <c r="DE67" s="193" t="s">
        <v>4699</v>
      </c>
      <c r="DF67" s="39" t="s">
        <v>23</v>
      </c>
      <c r="DG67" s="36" t="s">
        <v>2771</v>
      </c>
      <c r="DH67" s="36" t="s">
        <v>2760</v>
      </c>
      <c r="DI67" s="39" t="s">
        <v>23</v>
      </c>
      <c r="DJ67" s="39" t="s">
        <v>23</v>
      </c>
      <c r="DK67" s="39" t="s">
        <v>23</v>
      </c>
      <c r="DL67" s="39" t="s">
        <v>23</v>
      </c>
      <c r="DM67" s="39" t="s">
        <v>23</v>
      </c>
      <c r="DN67" s="39" t="s">
        <v>23</v>
      </c>
      <c r="DO67" s="39" t="s">
        <v>23</v>
      </c>
      <c r="DP67" s="39" t="s">
        <v>23</v>
      </c>
      <c r="DQ67" s="39" t="s">
        <v>23</v>
      </c>
      <c r="DR67" s="39" t="s">
        <v>23</v>
      </c>
      <c r="DS67" s="39" t="s">
        <v>23</v>
      </c>
      <c r="DT67" s="39" t="s">
        <v>23</v>
      </c>
      <c r="DU67" s="39" t="s">
        <v>23</v>
      </c>
      <c r="DV67" s="39" t="s">
        <v>23</v>
      </c>
      <c r="DW67" s="39" t="s">
        <v>23</v>
      </c>
      <c r="DX67" s="39" t="s">
        <v>23</v>
      </c>
      <c r="DY67" s="66" t="s">
        <v>23</v>
      </c>
      <c r="DZ67" s="66" t="s">
        <v>23</v>
      </c>
      <c r="EA67" s="413" t="s">
        <v>23</v>
      </c>
      <c r="EB67" s="413" t="s">
        <v>23</v>
      </c>
      <c r="EC67" s="413" t="s">
        <v>23</v>
      </c>
      <c r="ED67" s="413" t="s">
        <v>23</v>
      </c>
      <c r="EE67" s="413" t="s">
        <v>23</v>
      </c>
      <c r="EF67" s="39">
        <v>1</v>
      </c>
      <c r="EG67" s="66" t="s">
        <v>4699</v>
      </c>
      <c r="EH67" s="39" t="s">
        <v>4699</v>
      </c>
      <c r="EI67" s="107" t="s">
        <v>2766</v>
      </c>
      <c r="EJ67" s="49" t="s">
        <v>2739</v>
      </c>
      <c r="EK67" s="49" t="s">
        <v>4791</v>
      </c>
      <c r="EL67" s="193" t="s">
        <v>4699</v>
      </c>
      <c r="EM67" s="193" t="s">
        <v>4699</v>
      </c>
      <c r="EN67" s="49" t="s">
        <v>501</v>
      </c>
      <c r="EO67" s="49" t="s">
        <v>23</v>
      </c>
      <c r="EP67" s="39" t="s">
        <v>102</v>
      </c>
      <c r="EQ67" s="39" t="s">
        <v>102</v>
      </c>
      <c r="ER67" s="39" t="s">
        <v>102</v>
      </c>
      <c r="ES67" s="39" t="s">
        <v>102</v>
      </c>
      <c r="ET67" s="39" t="s">
        <v>102</v>
      </c>
      <c r="EU67" s="39" t="s">
        <v>102</v>
      </c>
      <c r="EV67" s="39" t="s">
        <v>102</v>
      </c>
      <c r="EW67" s="39" t="s">
        <v>102</v>
      </c>
      <c r="EX67" s="39" t="s">
        <v>102</v>
      </c>
      <c r="EY67" s="39" t="s">
        <v>102</v>
      </c>
      <c r="EZ67" s="39" t="s">
        <v>102</v>
      </c>
      <c r="FA67" s="39" t="s">
        <v>102</v>
      </c>
      <c r="FB67" s="39" t="s">
        <v>102</v>
      </c>
      <c r="FC67" s="39" t="s">
        <v>102</v>
      </c>
      <c r="FD67" s="39" t="s">
        <v>102</v>
      </c>
      <c r="FE67" s="39" t="s">
        <v>102</v>
      </c>
      <c r="FF67" s="39" t="s">
        <v>102</v>
      </c>
      <c r="FG67" s="39" t="s">
        <v>102</v>
      </c>
      <c r="FH67" s="39" t="s">
        <v>102</v>
      </c>
      <c r="FI67" s="39" t="s">
        <v>102</v>
      </c>
      <c r="FJ67" s="39" t="s">
        <v>102</v>
      </c>
      <c r="FK67" s="39" t="s">
        <v>102</v>
      </c>
      <c r="FL67" s="39" t="s">
        <v>102</v>
      </c>
    </row>
  </sheetData>
  <autoFilter ref="A3:FL67" xr:uid="{697DFEBA-D139-4829-87DC-A6ECEA5DB1E2}"/>
  <mergeCells count="33">
    <mergeCell ref="FH2:FK2"/>
    <mergeCell ref="EV2:FA2"/>
    <mergeCell ref="FB2:FG2"/>
    <mergeCell ref="DI2:DP2"/>
    <mergeCell ref="DQ2:DX2"/>
    <mergeCell ref="DY2:EE2"/>
    <mergeCell ref="EF2:EJ2"/>
    <mergeCell ref="EP2:EU2"/>
    <mergeCell ref="A1:J2"/>
    <mergeCell ref="CM2:CS2"/>
    <mergeCell ref="CT2:CZ2"/>
    <mergeCell ref="DA2:DH2"/>
    <mergeCell ref="BK2:BP2"/>
    <mergeCell ref="BQ2:BV2"/>
    <mergeCell ref="BW2:CA2"/>
    <mergeCell ref="CB2:CF2"/>
    <mergeCell ref="BF2:BJ2"/>
    <mergeCell ref="CG2:CL2"/>
    <mergeCell ref="DI1:DX1"/>
    <mergeCell ref="DY1:EU1"/>
    <mergeCell ref="K2:N2"/>
    <mergeCell ref="O2:V2"/>
    <mergeCell ref="W2:AA2"/>
    <mergeCell ref="AB2:AG2"/>
    <mergeCell ref="AH2:AL2"/>
    <mergeCell ref="AM2:AS2"/>
    <mergeCell ref="AT2:AX2"/>
    <mergeCell ref="K1:AL1"/>
    <mergeCell ref="AM1:AX1"/>
    <mergeCell ref="AY1:BP1"/>
    <mergeCell ref="BQ1:CF1"/>
    <mergeCell ref="CM1:DH1"/>
    <mergeCell ref="AY2:B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68E6-B160-4236-BE0D-0808B2B813D5}">
  <sheetPr codeName="Sheet2"/>
  <dimension ref="A1:AH67"/>
  <sheetViews>
    <sheetView zoomScale="70" zoomScaleNormal="70" zoomScaleSheetLayoutView="100" zoomScalePageLayoutView="70" workbookViewId="0">
      <pane xSplit="1" ySplit="3" topLeftCell="B4" activePane="bottomRight" state="frozen"/>
      <selection pane="topRight" activeCell="B1" sqref="B1"/>
      <selection pane="bottomLeft" activeCell="A5" sqref="A5"/>
      <selection pane="bottomRight" activeCell="A3" sqref="A3"/>
    </sheetView>
  </sheetViews>
  <sheetFormatPr defaultColWidth="8.6640625" defaultRowHeight="14.4"/>
  <cols>
    <col min="1" max="1" width="25.77734375" style="57" customWidth="1"/>
    <col min="2" max="2" width="12.44140625" style="57" customWidth="1"/>
    <col min="3" max="3" width="16.77734375" style="57" customWidth="1"/>
    <col min="4" max="4" width="16" style="57" customWidth="1"/>
    <col min="5" max="6" width="11.44140625" style="57" customWidth="1"/>
    <col min="7" max="7" width="12.44140625" style="57" customWidth="1"/>
    <col min="9" max="9" width="15.109375" style="57" customWidth="1"/>
    <col min="10" max="10" width="20.33203125" style="57" customWidth="1"/>
    <col min="11" max="11" width="16.77734375" style="278" customWidth="1"/>
    <col min="12" max="12" width="21.33203125" style="352" customWidth="1"/>
    <col min="13" max="14" width="18" style="352" customWidth="1"/>
    <col min="15" max="15" width="83.44140625" style="114" customWidth="1"/>
    <col min="16" max="16" width="38.77734375" style="114" customWidth="1"/>
    <col min="17" max="17" width="29.77734375" style="348" customWidth="1"/>
    <col min="18" max="18" width="22.44140625" style="60" customWidth="1"/>
    <col min="19" max="19" width="69.77734375" style="114" customWidth="1"/>
    <col min="20" max="20" width="35.6640625" style="114" customWidth="1"/>
    <col min="21" max="21" width="23" style="346" customWidth="1"/>
    <col min="22" max="22" width="28.33203125" style="278" customWidth="1"/>
    <col min="23" max="23" width="73.44140625" style="114" customWidth="1"/>
    <col min="24" max="24" width="38.77734375" style="114" customWidth="1"/>
    <col min="25" max="25" width="22.44140625" style="57" customWidth="1"/>
    <col min="26" max="26" width="22" style="57" customWidth="1"/>
    <col min="27" max="27" width="43.6640625" style="114" customWidth="1"/>
    <col min="28" max="30" width="17.33203125" style="114" customWidth="1"/>
    <col min="31" max="31" width="16.109375" style="57" customWidth="1"/>
    <col min="32" max="32" width="23.33203125" style="57" bestFit="1" customWidth="1"/>
    <col min="33" max="33" width="20.44140625" style="57" customWidth="1"/>
    <col min="34" max="34" width="23.77734375" style="57" customWidth="1"/>
    <col min="35" max="16384" width="8.6640625" style="57"/>
  </cols>
  <sheetData>
    <row r="1" spans="1:34" ht="28.8" customHeight="1">
      <c r="A1" s="534" t="s">
        <v>4996</v>
      </c>
      <c r="B1" s="534"/>
      <c r="C1" s="534"/>
      <c r="D1" s="534"/>
      <c r="E1" s="534"/>
      <c r="F1" s="534"/>
      <c r="G1" s="534"/>
      <c r="H1" s="534"/>
      <c r="I1" s="534"/>
      <c r="J1" s="534"/>
      <c r="K1" s="534"/>
      <c r="L1" s="544" t="s">
        <v>4982</v>
      </c>
      <c r="M1" s="544"/>
      <c r="N1" s="544"/>
      <c r="O1" s="544"/>
      <c r="P1" s="545"/>
      <c r="Q1" s="547" t="s">
        <v>4990</v>
      </c>
      <c r="R1" s="548"/>
      <c r="S1" s="548"/>
      <c r="T1" s="548"/>
      <c r="U1" s="549" t="s">
        <v>4993</v>
      </c>
      <c r="V1" s="549"/>
      <c r="W1" s="549"/>
      <c r="X1" s="550"/>
      <c r="Y1" s="535" t="s">
        <v>4986</v>
      </c>
      <c r="Z1" s="535"/>
      <c r="AA1" s="535"/>
      <c r="AB1" s="536"/>
      <c r="AC1" s="551" t="s">
        <v>4994</v>
      </c>
      <c r="AD1" s="551"/>
      <c r="AE1" s="533" t="s">
        <v>3915</v>
      </c>
      <c r="AF1" s="533"/>
      <c r="AG1" s="533"/>
      <c r="AH1" s="533"/>
    </row>
    <row r="2" spans="1:34" s="114" customFormat="1" ht="14.55" customHeight="1">
      <c r="A2" s="534"/>
      <c r="B2" s="534"/>
      <c r="C2" s="534"/>
      <c r="D2" s="534"/>
      <c r="E2" s="534"/>
      <c r="F2" s="534"/>
      <c r="G2" s="534"/>
      <c r="H2" s="534"/>
      <c r="I2" s="534"/>
      <c r="J2" s="534"/>
      <c r="K2" s="534"/>
      <c r="L2" s="537" t="s">
        <v>245</v>
      </c>
      <c r="M2" s="537"/>
      <c r="N2" s="537"/>
      <c r="O2" s="537"/>
      <c r="P2" s="538"/>
      <c r="Q2" s="539" t="s">
        <v>4991</v>
      </c>
      <c r="R2" s="540"/>
      <c r="S2" s="540"/>
      <c r="T2" s="541"/>
      <c r="U2" s="542" t="s">
        <v>4992</v>
      </c>
      <c r="V2" s="543"/>
      <c r="W2" s="543"/>
      <c r="X2" s="538"/>
      <c r="Y2" s="546" t="s">
        <v>2726</v>
      </c>
      <c r="Z2" s="546"/>
      <c r="AA2" s="546"/>
      <c r="AB2" s="546"/>
      <c r="AC2" s="551"/>
      <c r="AD2" s="551"/>
      <c r="AE2" s="464"/>
      <c r="AF2" s="465"/>
      <c r="AG2" s="465"/>
      <c r="AH2" s="465"/>
    </row>
    <row r="3" spans="1:34" ht="52.8" customHeight="1">
      <c r="A3" s="339" t="s">
        <v>40</v>
      </c>
      <c r="B3" s="117" t="s">
        <v>79</v>
      </c>
      <c r="C3" s="117" t="s">
        <v>1621</v>
      </c>
      <c r="D3" s="339" t="s">
        <v>178</v>
      </c>
      <c r="E3" s="339" t="s">
        <v>5098</v>
      </c>
      <c r="F3" s="339" t="s">
        <v>5099</v>
      </c>
      <c r="G3" s="117" t="s">
        <v>78</v>
      </c>
      <c r="H3" s="117" t="s">
        <v>91</v>
      </c>
      <c r="I3" s="466" t="s">
        <v>4975</v>
      </c>
      <c r="J3" s="117" t="s">
        <v>4972</v>
      </c>
      <c r="K3" s="117" t="s">
        <v>4976</v>
      </c>
      <c r="L3" s="340" t="s">
        <v>247</v>
      </c>
      <c r="M3" s="340" t="s">
        <v>244</v>
      </c>
      <c r="N3" s="340" t="s">
        <v>246</v>
      </c>
      <c r="O3" s="341" t="s">
        <v>43</v>
      </c>
      <c r="P3" s="341" t="s">
        <v>42</v>
      </c>
      <c r="Q3" s="340" t="s">
        <v>4983</v>
      </c>
      <c r="R3" s="340" t="s">
        <v>357</v>
      </c>
      <c r="S3" s="341" t="s">
        <v>43</v>
      </c>
      <c r="T3" s="341" t="s">
        <v>44</v>
      </c>
      <c r="U3" s="340" t="s">
        <v>4984</v>
      </c>
      <c r="V3" s="340" t="s">
        <v>358</v>
      </c>
      <c r="W3" s="341" t="s">
        <v>45</v>
      </c>
      <c r="X3" s="341" t="s">
        <v>46</v>
      </c>
      <c r="Y3" s="340" t="s">
        <v>3881</v>
      </c>
      <c r="Z3" s="340" t="s">
        <v>4985</v>
      </c>
      <c r="AA3" s="341" t="s">
        <v>47</v>
      </c>
      <c r="AB3" s="341" t="s">
        <v>48</v>
      </c>
      <c r="AC3" s="461" t="s">
        <v>4989</v>
      </c>
      <c r="AD3" s="462" t="s">
        <v>2725</v>
      </c>
      <c r="AE3" s="462" t="s">
        <v>3916</v>
      </c>
      <c r="AF3" s="340" t="s">
        <v>3919</v>
      </c>
      <c r="AG3" s="340" t="s">
        <v>3920</v>
      </c>
      <c r="AH3" s="340" t="s">
        <v>3921</v>
      </c>
    </row>
    <row r="4" spans="1:34" s="371" customFormat="1">
      <c r="A4" s="360" t="s">
        <v>2506</v>
      </c>
      <c r="B4" s="370" t="s">
        <v>2508</v>
      </c>
      <c r="C4" s="370" t="s">
        <v>2507</v>
      </c>
      <c r="D4" s="336" t="s">
        <v>3856</v>
      </c>
      <c r="E4" s="336">
        <v>4.7301000000000002</v>
      </c>
      <c r="F4" s="336">
        <v>4.6124870978606696</v>
      </c>
      <c r="G4" s="374" t="s">
        <v>65</v>
      </c>
      <c r="H4" s="327" t="s">
        <v>92</v>
      </c>
      <c r="I4" s="311">
        <v>2020</v>
      </c>
      <c r="J4" s="15" t="s">
        <v>50</v>
      </c>
      <c r="K4" s="36" t="s">
        <v>2509</v>
      </c>
      <c r="L4" s="62" t="s">
        <v>50</v>
      </c>
      <c r="M4" s="62" t="s">
        <v>23</v>
      </c>
      <c r="N4" s="39" t="s">
        <v>50</v>
      </c>
      <c r="O4" s="377" t="s">
        <v>518</v>
      </c>
      <c r="P4" s="337" t="s">
        <v>3894</v>
      </c>
      <c r="Q4" s="62" t="s">
        <v>50</v>
      </c>
      <c r="R4" s="62" t="s">
        <v>2723</v>
      </c>
      <c r="S4" s="337" t="s">
        <v>23</v>
      </c>
      <c r="T4" s="337" t="s">
        <v>23</v>
      </c>
      <c r="U4" s="62" t="s">
        <v>50</v>
      </c>
      <c r="V4" s="430" t="s">
        <v>2723</v>
      </c>
      <c r="W4" s="350" t="s">
        <v>23</v>
      </c>
      <c r="X4" s="350" t="s">
        <v>23</v>
      </c>
      <c r="Y4" s="344" t="s">
        <v>49</v>
      </c>
      <c r="Z4" s="344" t="s">
        <v>50</v>
      </c>
      <c r="AA4" s="344" t="s">
        <v>3896</v>
      </c>
      <c r="AB4" s="344" t="s">
        <v>3895</v>
      </c>
      <c r="AC4" s="62" t="s">
        <v>50</v>
      </c>
      <c r="AD4" s="463" t="s">
        <v>3313</v>
      </c>
      <c r="AE4" s="327" t="s">
        <v>50</v>
      </c>
      <c r="AF4" s="327" t="s">
        <v>23</v>
      </c>
      <c r="AG4" s="103" t="s">
        <v>23</v>
      </c>
      <c r="AH4" s="103" t="s">
        <v>23</v>
      </c>
    </row>
    <row r="5" spans="1:34" s="371" customFormat="1">
      <c r="A5" s="360" t="s">
        <v>2510</v>
      </c>
      <c r="B5" s="347" t="s">
        <v>2512</v>
      </c>
      <c r="C5" s="347" t="s">
        <v>2511</v>
      </c>
      <c r="D5" s="336" t="s">
        <v>2706</v>
      </c>
      <c r="E5" s="302">
        <v>46.777360000000002</v>
      </c>
      <c r="F5" s="302">
        <v>56.517364452000002</v>
      </c>
      <c r="G5" s="349" t="s">
        <v>68</v>
      </c>
      <c r="H5" s="327" t="s">
        <v>93</v>
      </c>
      <c r="I5" s="306">
        <v>2016</v>
      </c>
      <c r="J5" s="15" t="s">
        <v>4594</v>
      </c>
      <c r="K5" s="105" t="s">
        <v>2499</v>
      </c>
      <c r="L5" s="62" t="s">
        <v>49</v>
      </c>
      <c r="M5" s="62" t="s">
        <v>49</v>
      </c>
      <c r="N5" s="62" t="s">
        <v>49</v>
      </c>
      <c r="O5" s="337" t="s">
        <v>2900</v>
      </c>
      <c r="P5" s="337" t="s">
        <v>2901</v>
      </c>
      <c r="Q5" s="322" t="s">
        <v>49</v>
      </c>
      <c r="R5" s="62" t="s">
        <v>49</v>
      </c>
      <c r="S5" s="337" t="s">
        <v>2904</v>
      </c>
      <c r="T5" s="337" t="s">
        <v>2905</v>
      </c>
      <c r="U5" s="62" t="s">
        <v>49</v>
      </c>
      <c r="V5" s="430" t="s">
        <v>355</v>
      </c>
      <c r="W5" s="350" t="s">
        <v>4711</v>
      </c>
      <c r="X5" s="350" t="s">
        <v>2913</v>
      </c>
      <c r="Y5" s="344" t="s">
        <v>50</v>
      </c>
      <c r="Z5" s="344" t="s">
        <v>2723</v>
      </c>
      <c r="AA5" s="344" t="s">
        <v>2723</v>
      </c>
      <c r="AB5" s="344" t="s">
        <v>2723</v>
      </c>
      <c r="AC5" s="460" t="s">
        <v>50</v>
      </c>
      <c r="AD5" s="328" t="s">
        <v>2738</v>
      </c>
      <c r="AE5" s="103" t="s">
        <v>49</v>
      </c>
      <c r="AF5" s="329" t="s">
        <v>4592</v>
      </c>
      <c r="AG5" s="382" t="s">
        <v>49</v>
      </c>
      <c r="AH5" s="328" t="s">
        <v>49</v>
      </c>
    </row>
    <row r="6" spans="1:34" s="371" customFormat="1">
      <c r="A6" s="360" t="s">
        <v>103</v>
      </c>
      <c r="B6" s="301" t="s">
        <v>227</v>
      </c>
      <c r="C6" s="301" t="s">
        <v>1622</v>
      </c>
      <c r="D6" s="310" t="s">
        <v>3856</v>
      </c>
      <c r="E6" s="302">
        <v>805.48924</v>
      </c>
      <c r="F6" s="302">
        <v>1500.77219044512</v>
      </c>
      <c r="G6" s="349" t="s">
        <v>63</v>
      </c>
      <c r="H6" s="327" t="s">
        <v>94</v>
      </c>
      <c r="I6" s="305">
        <v>2018</v>
      </c>
      <c r="J6" s="250" t="s">
        <v>4595</v>
      </c>
      <c r="K6" s="105" t="s">
        <v>2499</v>
      </c>
      <c r="L6" s="62" t="s">
        <v>49</v>
      </c>
      <c r="M6" s="62" t="s">
        <v>49</v>
      </c>
      <c r="N6" s="39" t="s">
        <v>50</v>
      </c>
      <c r="O6" s="49" t="s">
        <v>3534</v>
      </c>
      <c r="P6" s="337" t="s">
        <v>3535</v>
      </c>
      <c r="Q6" s="322" t="s">
        <v>49</v>
      </c>
      <c r="R6" s="62" t="s">
        <v>49</v>
      </c>
      <c r="S6" s="337" t="s">
        <v>3540</v>
      </c>
      <c r="T6" s="337" t="s">
        <v>3541</v>
      </c>
      <c r="U6" s="62" t="s">
        <v>49</v>
      </c>
      <c r="V6" s="430" t="s">
        <v>49</v>
      </c>
      <c r="W6" s="436" t="s">
        <v>3548</v>
      </c>
      <c r="X6" s="350" t="s">
        <v>3541</v>
      </c>
      <c r="Y6" s="344" t="s">
        <v>49</v>
      </c>
      <c r="Z6" s="344" t="s">
        <v>49</v>
      </c>
      <c r="AA6" s="366" t="s">
        <v>3847</v>
      </c>
      <c r="AB6" s="366" t="s">
        <v>3552</v>
      </c>
      <c r="AC6" s="62" t="s">
        <v>50</v>
      </c>
      <c r="AD6" s="329" t="s">
        <v>2738</v>
      </c>
      <c r="AE6" s="103" t="s">
        <v>4591</v>
      </c>
      <c r="AF6" s="327" t="s">
        <v>50</v>
      </c>
      <c r="AG6" s="342" t="s">
        <v>50</v>
      </c>
      <c r="AH6" s="342" t="s">
        <v>50</v>
      </c>
    </row>
    <row r="7" spans="1:34" s="371" customFormat="1">
      <c r="A7" s="360" t="s">
        <v>2513</v>
      </c>
      <c r="B7" s="347" t="s">
        <v>2515</v>
      </c>
      <c r="C7" s="347" t="s">
        <v>2514</v>
      </c>
      <c r="D7" s="310" t="s">
        <v>3856</v>
      </c>
      <c r="E7" s="302">
        <v>3.5992199999999999</v>
      </c>
      <c r="F7" s="302">
        <v>1.5987341441399998</v>
      </c>
      <c r="G7" s="349" t="s">
        <v>63</v>
      </c>
      <c r="H7" s="327" t="s">
        <v>94</v>
      </c>
      <c r="I7" s="305">
        <v>2020</v>
      </c>
      <c r="J7" s="15" t="s">
        <v>4594</v>
      </c>
      <c r="K7" s="36" t="s">
        <v>2509</v>
      </c>
      <c r="L7" s="62" t="s">
        <v>50</v>
      </c>
      <c r="M7" s="62" t="s">
        <v>23</v>
      </c>
      <c r="N7" s="39" t="s">
        <v>50</v>
      </c>
      <c r="O7" s="110" t="s">
        <v>4716</v>
      </c>
      <c r="P7" s="49" t="s">
        <v>3610</v>
      </c>
      <c r="Q7" s="62" t="s">
        <v>49</v>
      </c>
      <c r="R7" s="62" t="s">
        <v>49</v>
      </c>
      <c r="S7" s="337" t="s">
        <v>3615</v>
      </c>
      <c r="T7" s="337" t="s">
        <v>3616</v>
      </c>
      <c r="U7" s="62" t="s">
        <v>49</v>
      </c>
      <c r="V7" s="430" t="s">
        <v>49</v>
      </c>
      <c r="W7" s="350" t="s">
        <v>3623</v>
      </c>
      <c r="X7" s="350" t="s">
        <v>3616</v>
      </c>
      <c r="Y7" s="344" t="s">
        <v>50</v>
      </c>
      <c r="Z7" s="344" t="s">
        <v>2723</v>
      </c>
      <c r="AA7" s="344" t="s">
        <v>2723</v>
      </c>
      <c r="AB7" s="344" t="s">
        <v>2723</v>
      </c>
      <c r="AC7" s="62" t="s">
        <v>50</v>
      </c>
      <c r="AD7" s="327" t="s">
        <v>3608</v>
      </c>
      <c r="AE7" s="327" t="s">
        <v>50</v>
      </c>
      <c r="AF7" s="327" t="s">
        <v>23</v>
      </c>
      <c r="AG7" s="103" t="s">
        <v>23</v>
      </c>
      <c r="AH7" s="103" t="s">
        <v>23</v>
      </c>
    </row>
    <row r="8" spans="1:34" s="371" customFormat="1">
      <c r="A8" s="360" t="s">
        <v>4988</v>
      </c>
      <c r="B8" s="347" t="s">
        <v>2518</v>
      </c>
      <c r="C8" s="347" t="s">
        <v>2517</v>
      </c>
      <c r="D8" s="336" t="s">
        <v>2706</v>
      </c>
      <c r="E8" s="302">
        <v>15.73362</v>
      </c>
      <c r="F8" s="302">
        <v>24.325461000000004</v>
      </c>
      <c r="G8" s="349" t="s">
        <v>64</v>
      </c>
      <c r="H8" s="327" t="s">
        <v>92</v>
      </c>
      <c r="I8" s="305">
        <v>2018</v>
      </c>
      <c r="J8" s="250" t="s">
        <v>4593</v>
      </c>
      <c r="K8" s="105" t="s">
        <v>2499</v>
      </c>
      <c r="L8" s="62" t="s">
        <v>50</v>
      </c>
      <c r="M8" s="62" t="s">
        <v>23</v>
      </c>
      <c r="N8" s="39" t="s">
        <v>50</v>
      </c>
      <c r="O8" s="377" t="s">
        <v>501</v>
      </c>
      <c r="P8" s="337" t="s">
        <v>23</v>
      </c>
      <c r="Q8" s="322" t="s">
        <v>50</v>
      </c>
      <c r="R8" s="62" t="s">
        <v>2723</v>
      </c>
      <c r="S8" s="337" t="s">
        <v>23</v>
      </c>
      <c r="T8" s="337" t="s">
        <v>23</v>
      </c>
      <c r="U8" s="62" t="s">
        <v>49</v>
      </c>
      <c r="V8" s="430" t="s">
        <v>50</v>
      </c>
      <c r="W8" s="350" t="s">
        <v>501</v>
      </c>
      <c r="X8" s="350" t="s">
        <v>23</v>
      </c>
      <c r="Y8" s="344" t="s">
        <v>50</v>
      </c>
      <c r="Z8" s="344" t="s">
        <v>2723</v>
      </c>
      <c r="AA8" s="344" t="s">
        <v>2723</v>
      </c>
      <c r="AB8" s="344" t="s">
        <v>2723</v>
      </c>
      <c r="AC8" s="62" t="s">
        <v>49</v>
      </c>
      <c r="AD8" s="329" t="s">
        <v>2738</v>
      </c>
      <c r="AE8" s="327" t="s">
        <v>50</v>
      </c>
      <c r="AF8" s="327" t="s">
        <v>50</v>
      </c>
      <c r="AG8" s="342" t="s">
        <v>50</v>
      </c>
      <c r="AH8" s="329" t="s">
        <v>50</v>
      </c>
    </row>
    <row r="9" spans="1:34" s="346" customFormat="1">
      <c r="A9" s="360" t="s">
        <v>2519</v>
      </c>
      <c r="B9" s="347" t="s">
        <v>2521</v>
      </c>
      <c r="C9" s="347" t="s">
        <v>2520</v>
      </c>
      <c r="D9" s="336" t="s">
        <v>2706</v>
      </c>
      <c r="E9" s="302">
        <v>2.5109599999999999</v>
      </c>
      <c r="F9" s="302">
        <v>2.18730883968</v>
      </c>
      <c r="G9" s="349" t="s">
        <v>65</v>
      </c>
      <c r="H9" s="103" t="s">
        <v>92</v>
      </c>
      <c r="I9" s="305">
        <v>2018</v>
      </c>
      <c r="J9" s="15" t="s">
        <v>4594</v>
      </c>
      <c r="K9" s="105" t="s">
        <v>2704</v>
      </c>
      <c r="L9" s="62" t="s">
        <v>50</v>
      </c>
      <c r="M9" s="62" t="s">
        <v>23</v>
      </c>
      <c r="N9" s="39" t="s">
        <v>50</v>
      </c>
      <c r="O9" s="377" t="s">
        <v>501</v>
      </c>
      <c r="P9" s="337" t="s">
        <v>23</v>
      </c>
      <c r="Q9" s="322" t="s">
        <v>49</v>
      </c>
      <c r="R9" s="62" t="s">
        <v>49</v>
      </c>
      <c r="S9" s="337" t="s">
        <v>3343</v>
      </c>
      <c r="T9" s="337" t="s">
        <v>3344</v>
      </c>
      <c r="U9" s="62" t="s">
        <v>2724</v>
      </c>
      <c r="V9" s="430" t="s">
        <v>49</v>
      </c>
      <c r="W9" s="350" t="s">
        <v>3351</v>
      </c>
      <c r="X9" s="337" t="s">
        <v>3344</v>
      </c>
      <c r="Y9" s="344" t="s">
        <v>50</v>
      </c>
      <c r="Z9" s="344" t="s">
        <v>2723</v>
      </c>
      <c r="AA9" s="344" t="s">
        <v>2723</v>
      </c>
      <c r="AB9" s="344" t="s">
        <v>2723</v>
      </c>
      <c r="AC9" s="62" t="s">
        <v>50</v>
      </c>
      <c r="AD9" s="327" t="s">
        <v>3340</v>
      </c>
      <c r="AE9" s="327" t="s">
        <v>49</v>
      </c>
      <c r="AF9" s="327" t="s">
        <v>50</v>
      </c>
      <c r="AG9" s="382" t="s">
        <v>50</v>
      </c>
      <c r="AH9" s="353" t="s">
        <v>4598</v>
      </c>
    </row>
    <row r="10" spans="1:34" s="346" customFormat="1">
      <c r="A10" s="360" t="s">
        <v>2522</v>
      </c>
      <c r="B10" s="347" t="s">
        <v>2524</v>
      </c>
      <c r="C10" s="347" t="s">
        <v>2523</v>
      </c>
      <c r="D10" s="336" t="s">
        <v>2707</v>
      </c>
      <c r="E10" s="302">
        <v>10.3393</v>
      </c>
      <c r="F10" s="302">
        <v>6.9974111061399995</v>
      </c>
      <c r="G10" s="349" t="s">
        <v>2525</v>
      </c>
      <c r="H10" s="103" t="s">
        <v>93</v>
      </c>
      <c r="I10" s="305">
        <v>2018</v>
      </c>
      <c r="J10" s="15" t="s">
        <v>4594</v>
      </c>
      <c r="K10" s="36" t="s">
        <v>2499</v>
      </c>
      <c r="L10" s="62" t="s">
        <v>49</v>
      </c>
      <c r="M10" s="62" t="s">
        <v>49</v>
      </c>
      <c r="N10" s="62" t="s">
        <v>49</v>
      </c>
      <c r="O10" s="49" t="s">
        <v>3536</v>
      </c>
      <c r="P10" s="337" t="s">
        <v>3537</v>
      </c>
      <c r="Q10" s="322" t="s">
        <v>49</v>
      </c>
      <c r="R10" s="62" t="s">
        <v>49</v>
      </c>
      <c r="S10" s="337" t="s">
        <v>3542</v>
      </c>
      <c r="T10" s="337" t="s">
        <v>3543</v>
      </c>
      <c r="U10" s="62" t="s">
        <v>49</v>
      </c>
      <c r="V10" s="338" t="s">
        <v>49</v>
      </c>
      <c r="W10" s="350" t="s">
        <v>3549</v>
      </c>
      <c r="X10" s="350" t="s">
        <v>3543</v>
      </c>
      <c r="Y10" s="344" t="s">
        <v>50</v>
      </c>
      <c r="Z10" s="344" t="s">
        <v>2723</v>
      </c>
      <c r="AA10" s="344" t="s">
        <v>2723</v>
      </c>
      <c r="AB10" s="344" t="s">
        <v>2723</v>
      </c>
      <c r="AC10" s="62" t="s">
        <v>50</v>
      </c>
      <c r="AD10" s="329" t="s">
        <v>2738</v>
      </c>
      <c r="AE10" s="327" t="s">
        <v>50</v>
      </c>
      <c r="AF10" s="328" t="s">
        <v>4592</v>
      </c>
      <c r="AG10" s="382" t="s">
        <v>50</v>
      </c>
      <c r="AH10" s="353" t="s">
        <v>4598</v>
      </c>
    </row>
    <row r="11" spans="1:34" s="346" customFormat="1">
      <c r="A11" s="360" t="s">
        <v>2526</v>
      </c>
      <c r="B11" s="370" t="s">
        <v>4137</v>
      </c>
      <c r="C11" s="347" t="s">
        <v>2527</v>
      </c>
      <c r="D11" s="336" t="s">
        <v>3856</v>
      </c>
      <c r="E11" s="302">
        <v>6.25692</v>
      </c>
      <c r="F11" s="302">
        <v>2.5653320284801029</v>
      </c>
      <c r="G11" s="349" t="s">
        <v>2528</v>
      </c>
      <c r="H11" s="103" t="s">
        <v>94</v>
      </c>
      <c r="I11" s="305">
        <v>2020</v>
      </c>
      <c r="J11" s="250" t="s">
        <v>4593</v>
      </c>
      <c r="K11" s="105" t="s">
        <v>2509</v>
      </c>
      <c r="L11" s="62" t="s">
        <v>50</v>
      </c>
      <c r="M11" s="62" t="s">
        <v>23</v>
      </c>
      <c r="N11" s="39" t="s">
        <v>50</v>
      </c>
      <c r="O11" s="377" t="s">
        <v>518</v>
      </c>
      <c r="P11" s="337" t="s">
        <v>2776</v>
      </c>
      <c r="Q11" s="62" t="s">
        <v>49</v>
      </c>
      <c r="R11" s="430" t="s">
        <v>50</v>
      </c>
      <c r="S11" s="337" t="s">
        <v>501</v>
      </c>
      <c r="T11" s="337" t="s">
        <v>23</v>
      </c>
      <c r="U11" s="62" t="s">
        <v>50</v>
      </c>
      <c r="V11" s="338" t="s">
        <v>2723</v>
      </c>
      <c r="W11" s="337" t="s">
        <v>23</v>
      </c>
      <c r="X11" s="337" t="s">
        <v>23</v>
      </c>
      <c r="Y11" s="344" t="s">
        <v>50</v>
      </c>
      <c r="Z11" s="344" t="s">
        <v>2723</v>
      </c>
      <c r="AA11" s="344" t="s">
        <v>2723</v>
      </c>
      <c r="AB11" s="344" t="s">
        <v>2723</v>
      </c>
      <c r="AC11" s="62" t="s">
        <v>49</v>
      </c>
      <c r="AD11" s="327" t="s">
        <v>2774</v>
      </c>
      <c r="AE11" s="327" t="s">
        <v>50</v>
      </c>
      <c r="AF11" s="327" t="s">
        <v>23</v>
      </c>
      <c r="AG11" s="103" t="s">
        <v>23</v>
      </c>
      <c r="AH11" s="103" t="s">
        <v>23</v>
      </c>
    </row>
    <row r="12" spans="1:34" s="346" customFormat="1">
      <c r="A12" s="360" t="s">
        <v>2529</v>
      </c>
      <c r="B12" s="347" t="s">
        <v>2531</v>
      </c>
      <c r="C12" s="347" t="s">
        <v>2530</v>
      </c>
      <c r="D12" s="310" t="s">
        <v>2707</v>
      </c>
      <c r="E12" s="302">
        <v>6.5780000000000003</v>
      </c>
      <c r="F12" s="302">
        <v>2.2846600767999998</v>
      </c>
      <c r="G12" s="349" t="s">
        <v>2525</v>
      </c>
      <c r="H12" s="103" t="s">
        <v>93</v>
      </c>
      <c r="I12" s="305">
        <v>2020</v>
      </c>
      <c r="J12" s="15" t="s">
        <v>50</v>
      </c>
      <c r="K12" s="105" t="s">
        <v>2499</v>
      </c>
      <c r="L12" s="62" t="s">
        <v>50</v>
      </c>
      <c r="M12" s="62" t="s">
        <v>23</v>
      </c>
      <c r="N12" s="39" t="s">
        <v>50</v>
      </c>
      <c r="O12" s="377" t="s">
        <v>501</v>
      </c>
      <c r="P12" s="337" t="s">
        <v>23</v>
      </c>
      <c r="Q12" s="322" t="s">
        <v>49</v>
      </c>
      <c r="R12" s="62" t="s">
        <v>49</v>
      </c>
      <c r="S12" s="337" t="s">
        <v>3345</v>
      </c>
      <c r="T12" s="337" t="s">
        <v>3346</v>
      </c>
      <c r="U12" s="62" t="s">
        <v>49</v>
      </c>
      <c r="V12" s="338" t="s">
        <v>49</v>
      </c>
      <c r="W12" s="350" t="s">
        <v>3345</v>
      </c>
      <c r="X12" s="350" t="s">
        <v>3346</v>
      </c>
      <c r="Y12" s="344" t="s">
        <v>50</v>
      </c>
      <c r="Z12" s="344" t="s">
        <v>2723</v>
      </c>
      <c r="AA12" s="344" t="s">
        <v>2723</v>
      </c>
      <c r="AB12" s="344" t="s">
        <v>2723</v>
      </c>
      <c r="AC12" s="62" t="s">
        <v>50</v>
      </c>
      <c r="AD12" s="329" t="s">
        <v>2738</v>
      </c>
      <c r="AE12" s="327" t="s">
        <v>50</v>
      </c>
      <c r="AF12" s="327" t="s">
        <v>50</v>
      </c>
      <c r="AG12" s="342" t="s">
        <v>50</v>
      </c>
      <c r="AH12" s="329" t="s">
        <v>50</v>
      </c>
    </row>
    <row r="13" spans="1:34" s="348" customFormat="1">
      <c r="A13" s="360" t="s">
        <v>2532</v>
      </c>
      <c r="B13" s="347" t="s">
        <v>2534</v>
      </c>
      <c r="C13" s="347" t="s">
        <v>2533</v>
      </c>
      <c r="D13" s="336" t="s">
        <v>3856</v>
      </c>
      <c r="E13" s="302">
        <v>4.4165100000000006</v>
      </c>
      <c r="F13" s="302">
        <v>3.9075215035499999</v>
      </c>
      <c r="G13" s="349" t="s">
        <v>63</v>
      </c>
      <c r="H13" s="103" t="s">
        <v>94</v>
      </c>
      <c r="I13" s="305">
        <v>2018</v>
      </c>
      <c r="J13" s="15" t="s">
        <v>49</v>
      </c>
      <c r="K13" s="105" t="s">
        <v>2704</v>
      </c>
      <c r="L13" s="62" t="s">
        <v>50</v>
      </c>
      <c r="M13" s="62" t="s">
        <v>23</v>
      </c>
      <c r="N13" s="39" t="s">
        <v>50</v>
      </c>
      <c r="O13" s="377" t="s">
        <v>501</v>
      </c>
      <c r="P13" s="337" t="s">
        <v>23</v>
      </c>
      <c r="Q13" s="322" t="s">
        <v>49</v>
      </c>
      <c r="R13" s="62" t="s">
        <v>49</v>
      </c>
      <c r="S13" s="337" t="s">
        <v>2979</v>
      </c>
      <c r="T13" s="337" t="s">
        <v>2980</v>
      </c>
      <c r="U13" s="62" t="s">
        <v>49</v>
      </c>
      <c r="V13" s="338" t="s">
        <v>49</v>
      </c>
      <c r="W13" s="350" t="s">
        <v>2979</v>
      </c>
      <c r="X13" s="350" t="s">
        <v>2980</v>
      </c>
      <c r="Y13" s="344" t="s">
        <v>50</v>
      </c>
      <c r="Z13" s="344" t="s">
        <v>2723</v>
      </c>
      <c r="AA13" s="344" t="s">
        <v>2723</v>
      </c>
      <c r="AB13" s="344" t="s">
        <v>2723</v>
      </c>
      <c r="AC13" s="62" t="s">
        <v>50</v>
      </c>
      <c r="AD13" s="329" t="s">
        <v>2738</v>
      </c>
      <c r="AE13" s="327" t="s">
        <v>50</v>
      </c>
      <c r="AF13" s="327" t="s">
        <v>50</v>
      </c>
      <c r="AG13" s="342" t="s">
        <v>50</v>
      </c>
      <c r="AH13" s="329" t="s">
        <v>50</v>
      </c>
    </row>
    <row r="14" spans="1:34" s="346" customFormat="1">
      <c r="A14" s="360" t="s">
        <v>2535</v>
      </c>
      <c r="B14" s="347" t="s">
        <v>2537</v>
      </c>
      <c r="C14" s="347" t="s">
        <v>2536</v>
      </c>
      <c r="D14" s="336" t="s">
        <v>3856</v>
      </c>
      <c r="E14" s="302">
        <v>7.0216499999999993</v>
      </c>
      <c r="F14" s="302">
        <v>5.3166328909099994</v>
      </c>
      <c r="G14" s="349" t="s">
        <v>63</v>
      </c>
      <c r="H14" s="103" t="s">
        <v>94</v>
      </c>
      <c r="I14" s="305">
        <v>2018</v>
      </c>
      <c r="J14" s="15" t="s">
        <v>4594</v>
      </c>
      <c r="K14" s="105" t="s">
        <v>2499</v>
      </c>
      <c r="L14" s="62" t="s">
        <v>50</v>
      </c>
      <c r="M14" s="62" t="s">
        <v>23</v>
      </c>
      <c r="N14" s="39" t="s">
        <v>50</v>
      </c>
      <c r="O14" s="377" t="s">
        <v>501</v>
      </c>
      <c r="P14" s="337" t="s">
        <v>23</v>
      </c>
      <c r="Q14" s="322" t="s">
        <v>49</v>
      </c>
      <c r="R14" s="62" t="s">
        <v>49</v>
      </c>
      <c r="S14" s="337" t="s">
        <v>2981</v>
      </c>
      <c r="T14" s="337" t="s">
        <v>2982</v>
      </c>
      <c r="U14" s="62" t="s">
        <v>49</v>
      </c>
      <c r="V14" s="338" t="s">
        <v>49</v>
      </c>
      <c r="W14" s="350" t="s">
        <v>2981</v>
      </c>
      <c r="X14" s="350" t="s">
        <v>2982</v>
      </c>
      <c r="Y14" s="344" t="s">
        <v>50</v>
      </c>
      <c r="Z14" s="344" t="s">
        <v>2723</v>
      </c>
      <c r="AA14" s="344" t="s">
        <v>2723</v>
      </c>
      <c r="AB14" s="344" t="s">
        <v>2723</v>
      </c>
      <c r="AC14" s="62" t="s">
        <v>50</v>
      </c>
      <c r="AD14" s="329" t="s">
        <v>2738</v>
      </c>
      <c r="AE14" s="103" t="s">
        <v>49</v>
      </c>
      <c r="AF14" s="327" t="s">
        <v>50</v>
      </c>
      <c r="AG14" s="329" t="s">
        <v>50</v>
      </c>
      <c r="AH14" s="329" t="s">
        <v>50</v>
      </c>
    </row>
    <row r="15" spans="1:34" s="346" customFormat="1">
      <c r="A15" s="303" t="s">
        <v>2538</v>
      </c>
      <c r="B15" s="347" t="s">
        <v>2540</v>
      </c>
      <c r="C15" s="347" t="s">
        <v>2539</v>
      </c>
      <c r="D15" s="302" t="s">
        <v>2706</v>
      </c>
      <c r="E15" s="298">
        <v>4.3099300000000005</v>
      </c>
      <c r="F15" s="302">
        <v>5.7617305250400008</v>
      </c>
      <c r="G15" s="343" t="s">
        <v>63</v>
      </c>
      <c r="H15" s="103" t="s">
        <v>94</v>
      </c>
      <c r="I15" s="305">
        <v>2020</v>
      </c>
      <c r="J15" s="15" t="s">
        <v>4594</v>
      </c>
      <c r="K15" s="105" t="s">
        <v>2509</v>
      </c>
      <c r="L15" s="62" t="s">
        <v>50</v>
      </c>
      <c r="M15" s="62" t="s">
        <v>23</v>
      </c>
      <c r="N15" s="39" t="s">
        <v>50</v>
      </c>
      <c r="O15" s="377" t="s">
        <v>518</v>
      </c>
      <c r="P15" s="337" t="s">
        <v>3315</v>
      </c>
      <c r="Q15" s="62" t="s">
        <v>49</v>
      </c>
      <c r="R15" s="432" t="s">
        <v>49</v>
      </c>
      <c r="S15" s="337" t="s">
        <v>3321</v>
      </c>
      <c r="T15" s="337" t="s">
        <v>3318</v>
      </c>
      <c r="U15" s="62" t="s">
        <v>49</v>
      </c>
      <c r="V15" s="335" t="s">
        <v>49</v>
      </c>
      <c r="W15" s="350" t="s">
        <v>3320</v>
      </c>
      <c r="X15" s="350" t="s">
        <v>3319</v>
      </c>
      <c r="Y15" s="345" t="s">
        <v>50</v>
      </c>
      <c r="Z15" s="345" t="s">
        <v>2723</v>
      </c>
      <c r="AA15" s="344" t="s">
        <v>2723</v>
      </c>
      <c r="AB15" s="344" t="s">
        <v>2723</v>
      </c>
      <c r="AC15" s="62" t="s">
        <v>50</v>
      </c>
      <c r="AD15" s="327" t="s">
        <v>4228</v>
      </c>
      <c r="AE15" s="103" t="s">
        <v>49</v>
      </c>
      <c r="AF15" s="327" t="s">
        <v>23</v>
      </c>
      <c r="AG15" s="428" t="s">
        <v>23</v>
      </c>
      <c r="AH15" s="327" t="s">
        <v>23</v>
      </c>
    </row>
    <row r="16" spans="1:34" s="346" customFormat="1">
      <c r="A16" s="303" t="s">
        <v>2541</v>
      </c>
      <c r="B16" s="347" t="s">
        <v>2543</v>
      </c>
      <c r="C16" s="347" t="s">
        <v>2542</v>
      </c>
      <c r="D16" s="310" t="s">
        <v>3856</v>
      </c>
      <c r="E16" s="298">
        <v>3.8397100000000002</v>
      </c>
      <c r="F16" s="302">
        <v>3.9893494016000006</v>
      </c>
      <c r="G16" s="343" t="s">
        <v>63</v>
      </c>
      <c r="H16" s="103" t="s">
        <v>94</v>
      </c>
      <c r="I16" s="305">
        <v>2020</v>
      </c>
      <c r="J16" s="15" t="s">
        <v>4594</v>
      </c>
      <c r="K16" s="105" t="s">
        <v>2509</v>
      </c>
      <c r="L16" s="62" t="s">
        <v>50</v>
      </c>
      <c r="M16" s="62" t="s">
        <v>23</v>
      </c>
      <c r="N16" s="39" t="s">
        <v>50</v>
      </c>
      <c r="O16" s="377" t="s">
        <v>518</v>
      </c>
      <c r="P16" s="337" t="s">
        <v>3173</v>
      </c>
      <c r="Q16" s="62" t="s">
        <v>50</v>
      </c>
      <c r="R16" s="432" t="s">
        <v>2723</v>
      </c>
      <c r="S16" s="337" t="s">
        <v>23</v>
      </c>
      <c r="T16" s="337" t="s">
        <v>23</v>
      </c>
      <c r="U16" s="62" t="s">
        <v>49</v>
      </c>
      <c r="V16" s="335" t="s">
        <v>49</v>
      </c>
      <c r="W16" s="350" t="s">
        <v>3181</v>
      </c>
      <c r="X16" s="350" t="s">
        <v>3173</v>
      </c>
      <c r="Y16" s="345" t="s">
        <v>50</v>
      </c>
      <c r="Z16" s="345" t="s">
        <v>2723</v>
      </c>
      <c r="AA16" s="344" t="s">
        <v>2723</v>
      </c>
      <c r="AB16" s="344" t="s">
        <v>2723</v>
      </c>
      <c r="AC16" s="39" t="s">
        <v>50</v>
      </c>
      <c r="AD16" s="36" t="s">
        <v>3168</v>
      </c>
      <c r="AE16" s="103" t="s">
        <v>49</v>
      </c>
      <c r="AF16" s="327" t="s">
        <v>23</v>
      </c>
      <c r="AG16" s="428" t="s">
        <v>23</v>
      </c>
      <c r="AH16" s="327" t="s">
        <v>23</v>
      </c>
    </row>
    <row r="17" spans="1:34" s="346" customFormat="1">
      <c r="A17" s="303" t="s">
        <v>2544</v>
      </c>
      <c r="B17" s="347" t="s">
        <v>2546</v>
      </c>
      <c r="C17" s="347" t="s">
        <v>2545</v>
      </c>
      <c r="D17" s="310" t="s">
        <v>2708</v>
      </c>
      <c r="E17" s="298">
        <v>3.1424699999999999</v>
      </c>
      <c r="F17" s="302">
        <v>3.0371882687450102</v>
      </c>
      <c r="G17" s="343" t="s">
        <v>67</v>
      </c>
      <c r="H17" s="103" t="s">
        <v>92</v>
      </c>
      <c r="I17" s="305">
        <v>2018</v>
      </c>
      <c r="J17" s="15" t="s">
        <v>50</v>
      </c>
      <c r="K17" s="105" t="s">
        <v>2705</v>
      </c>
      <c r="L17" s="62" t="s">
        <v>50</v>
      </c>
      <c r="M17" s="62" t="s">
        <v>23</v>
      </c>
      <c r="N17" s="39" t="s">
        <v>50</v>
      </c>
      <c r="O17" s="377" t="s">
        <v>518</v>
      </c>
      <c r="P17" s="337" t="s">
        <v>3174</v>
      </c>
      <c r="Q17" s="322" t="s">
        <v>50</v>
      </c>
      <c r="R17" s="432" t="s">
        <v>2723</v>
      </c>
      <c r="S17" s="337" t="s">
        <v>23</v>
      </c>
      <c r="T17" s="337" t="s">
        <v>23</v>
      </c>
      <c r="U17" s="62" t="s">
        <v>50</v>
      </c>
      <c r="V17" s="335" t="s">
        <v>2723</v>
      </c>
      <c r="W17" s="350" t="s">
        <v>23</v>
      </c>
      <c r="X17" s="350" t="s">
        <v>23</v>
      </c>
      <c r="Y17" s="345" t="s">
        <v>50</v>
      </c>
      <c r="Z17" s="345" t="s">
        <v>2723</v>
      </c>
      <c r="AA17" s="344" t="s">
        <v>2723</v>
      </c>
      <c r="AB17" s="344" t="s">
        <v>2723</v>
      </c>
      <c r="AC17" s="39" t="s">
        <v>49</v>
      </c>
      <c r="AD17" s="36" t="s">
        <v>3169</v>
      </c>
      <c r="AE17" s="327" t="s">
        <v>50</v>
      </c>
      <c r="AF17" s="327" t="s">
        <v>23</v>
      </c>
      <c r="AG17" s="428" t="s">
        <v>23</v>
      </c>
      <c r="AH17" s="327" t="s">
        <v>23</v>
      </c>
    </row>
    <row r="18" spans="1:34" s="346" customFormat="1">
      <c r="A18" s="303" t="s">
        <v>2547</v>
      </c>
      <c r="B18" s="347" t="s">
        <v>2549</v>
      </c>
      <c r="C18" s="347" t="s">
        <v>2548</v>
      </c>
      <c r="D18" s="310" t="s">
        <v>3856</v>
      </c>
      <c r="E18" s="298">
        <v>47.802289999999999</v>
      </c>
      <c r="F18" s="302">
        <v>58.339450063440005</v>
      </c>
      <c r="G18" s="343" t="s">
        <v>65</v>
      </c>
      <c r="H18" s="103" t="s">
        <v>92</v>
      </c>
      <c r="I18" s="306">
        <v>2016</v>
      </c>
      <c r="J18" s="15" t="s">
        <v>4594</v>
      </c>
      <c r="K18" s="105" t="s">
        <v>2499</v>
      </c>
      <c r="L18" s="62" t="s">
        <v>49</v>
      </c>
      <c r="M18" s="62" t="s">
        <v>49</v>
      </c>
      <c r="N18" s="39" t="s">
        <v>50</v>
      </c>
      <c r="O18" s="337" t="s">
        <v>3917</v>
      </c>
      <c r="P18" s="337" t="s">
        <v>3071</v>
      </c>
      <c r="Q18" s="322" t="s">
        <v>49</v>
      </c>
      <c r="R18" s="432" t="s">
        <v>49</v>
      </c>
      <c r="S18" s="337" t="s">
        <v>3075</v>
      </c>
      <c r="T18" s="337" t="s">
        <v>3076</v>
      </c>
      <c r="U18" s="62" t="s">
        <v>356</v>
      </c>
      <c r="V18" s="335" t="s">
        <v>49</v>
      </c>
      <c r="W18" s="350" t="s">
        <v>3075</v>
      </c>
      <c r="X18" s="350" t="s">
        <v>3076</v>
      </c>
      <c r="Y18" s="345" t="s">
        <v>50</v>
      </c>
      <c r="Z18" s="345" t="s">
        <v>2723</v>
      </c>
      <c r="AA18" s="344" t="s">
        <v>2723</v>
      </c>
      <c r="AB18" s="344" t="s">
        <v>2723</v>
      </c>
      <c r="AC18" s="62" t="s">
        <v>50</v>
      </c>
      <c r="AD18" s="329" t="s">
        <v>2738</v>
      </c>
      <c r="AE18" s="103" t="s">
        <v>49</v>
      </c>
      <c r="AF18" s="329" t="s">
        <v>4592</v>
      </c>
      <c r="AG18" s="429" t="s">
        <v>50</v>
      </c>
      <c r="AH18" s="329" t="s">
        <v>49</v>
      </c>
    </row>
    <row r="19" spans="1:34" s="346" customFormat="1">
      <c r="A19" s="303" t="s">
        <v>2550</v>
      </c>
      <c r="B19" s="347" t="s">
        <v>2552</v>
      </c>
      <c r="C19" s="347" t="s">
        <v>2551</v>
      </c>
      <c r="D19" s="302" t="s">
        <v>2706</v>
      </c>
      <c r="E19" s="298">
        <v>4.1995100000000001</v>
      </c>
      <c r="F19" s="302">
        <v>4.4159651813899998</v>
      </c>
      <c r="G19" s="343" t="s">
        <v>67</v>
      </c>
      <c r="H19" s="103" t="s">
        <v>92</v>
      </c>
      <c r="I19" s="305">
        <v>2020</v>
      </c>
      <c r="J19" s="250" t="s">
        <v>50</v>
      </c>
      <c r="K19" s="105" t="s">
        <v>2509</v>
      </c>
      <c r="L19" s="62" t="s">
        <v>50</v>
      </c>
      <c r="M19" s="62" t="s">
        <v>23</v>
      </c>
      <c r="N19" s="39" t="s">
        <v>50</v>
      </c>
      <c r="O19" s="377" t="s">
        <v>518</v>
      </c>
      <c r="P19" s="337" t="s">
        <v>3175</v>
      </c>
      <c r="Q19" s="322" t="s">
        <v>50</v>
      </c>
      <c r="R19" s="432" t="s">
        <v>2723</v>
      </c>
      <c r="S19" s="337" t="s">
        <v>23</v>
      </c>
      <c r="T19" s="337" t="s">
        <v>23</v>
      </c>
      <c r="U19" s="62" t="s">
        <v>50</v>
      </c>
      <c r="V19" s="335" t="s">
        <v>2723</v>
      </c>
      <c r="W19" s="350" t="s">
        <v>23</v>
      </c>
      <c r="X19" s="350" t="s">
        <v>23</v>
      </c>
      <c r="Y19" s="345" t="s">
        <v>50</v>
      </c>
      <c r="Z19" s="345" t="s">
        <v>2723</v>
      </c>
      <c r="AA19" s="344" t="s">
        <v>2723</v>
      </c>
      <c r="AB19" s="344" t="s">
        <v>2723</v>
      </c>
      <c r="AC19" s="39" t="s">
        <v>49</v>
      </c>
      <c r="AD19" s="36" t="s">
        <v>3170</v>
      </c>
      <c r="AE19" s="327" t="s">
        <v>50</v>
      </c>
      <c r="AF19" s="327" t="s">
        <v>23</v>
      </c>
      <c r="AG19" s="428" t="s">
        <v>23</v>
      </c>
      <c r="AH19" s="327" t="s">
        <v>23</v>
      </c>
    </row>
    <row r="20" spans="1:34" s="346" customFormat="1">
      <c r="A20" s="303" t="s">
        <v>2553</v>
      </c>
      <c r="B20" s="347" t="s">
        <v>2555</v>
      </c>
      <c r="C20" s="347" t="s">
        <v>2554</v>
      </c>
      <c r="D20" s="310" t="s">
        <v>3856</v>
      </c>
      <c r="E20" s="298">
        <v>6.71922</v>
      </c>
      <c r="F20" s="302">
        <v>3.1082557926000001</v>
      </c>
      <c r="G20" s="343" t="s">
        <v>63</v>
      </c>
      <c r="H20" s="103" t="s">
        <v>94</v>
      </c>
      <c r="I20" s="305">
        <v>2018</v>
      </c>
      <c r="J20" s="15" t="s">
        <v>50</v>
      </c>
      <c r="K20" s="105" t="s">
        <v>2499</v>
      </c>
      <c r="L20" s="62" t="s">
        <v>50</v>
      </c>
      <c r="M20" s="62" t="s">
        <v>23</v>
      </c>
      <c r="N20" s="39" t="s">
        <v>50</v>
      </c>
      <c r="O20" s="110" t="s">
        <v>501</v>
      </c>
      <c r="P20" s="337" t="s">
        <v>102</v>
      </c>
      <c r="Q20" s="322" t="s">
        <v>49</v>
      </c>
      <c r="R20" s="432" t="s">
        <v>49</v>
      </c>
      <c r="S20" s="337" t="s">
        <v>3544</v>
      </c>
      <c r="T20" s="337" t="s">
        <v>3545</v>
      </c>
      <c r="U20" s="62" t="s">
        <v>49</v>
      </c>
      <c r="V20" s="335" t="s">
        <v>49</v>
      </c>
      <c r="W20" s="350" t="s">
        <v>2885</v>
      </c>
      <c r="X20" s="350" t="s">
        <v>3550</v>
      </c>
      <c r="Y20" s="345" t="s">
        <v>50</v>
      </c>
      <c r="Z20" s="345" t="s">
        <v>2723</v>
      </c>
      <c r="AA20" s="344" t="s">
        <v>2723</v>
      </c>
      <c r="AB20" s="344" t="s">
        <v>2723</v>
      </c>
      <c r="AC20" s="62" t="s">
        <v>49</v>
      </c>
      <c r="AD20" s="329" t="s">
        <v>2738</v>
      </c>
      <c r="AE20" s="327" t="s">
        <v>50</v>
      </c>
      <c r="AF20" s="327" t="s">
        <v>50</v>
      </c>
      <c r="AG20" s="429" t="s">
        <v>50</v>
      </c>
      <c r="AH20" s="329" t="s">
        <v>50</v>
      </c>
    </row>
    <row r="21" spans="1:34" s="346" customFormat="1">
      <c r="A21" s="360" t="s">
        <v>2556</v>
      </c>
      <c r="B21" s="347" t="s">
        <v>2558</v>
      </c>
      <c r="C21" s="347" t="s">
        <v>2557</v>
      </c>
      <c r="D21" s="336" t="s">
        <v>3856</v>
      </c>
      <c r="E21" s="302">
        <v>9.6884300000000003</v>
      </c>
      <c r="F21" s="302">
        <v>4.7132001835199988</v>
      </c>
      <c r="G21" s="349" t="s">
        <v>63</v>
      </c>
      <c r="H21" s="103" t="s">
        <v>94</v>
      </c>
      <c r="I21" s="306">
        <v>2016</v>
      </c>
      <c r="J21" s="15" t="s">
        <v>4594</v>
      </c>
      <c r="K21" s="105" t="s">
        <v>2499</v>
      </c>
      <c r="L21" s="62" t="s">
        <v>49</v>
      </c>
      <c r="M21" s="62" t="s">
        <v>49</v>
      </c>
      <c r="N21" s="62" t="s">
        <v>49</v>
      </c>
      <c r="O21" s="337" t="s">
        <v>2902</v>
      </c>
      <c r="P21" s="337" t="s">
        <v>2903</v>
      </c>
      <c r="Q21" s="322" t="s">
        <v>49</v>
      </c>
      <c r="R21" s="62" t="s">
        <v>49</v>
      </c>
      <c r="S21" s="337" t="s">
        <v>2906</v>
      </c>
      <c r="T21" s="337" t="s">
        <v>2907</v>
      </c>
      <c r="U21" s="62" t="s">
        <v>49</v>
      </c>
      <c r="V21" s="338" t="s">
        <v>49</v>
      </c>
      <c r="W21" s="350" t="s">
        <v>2914</v>
      </c>
      <c r="X21" s="350" t="s">
        <v>2907</v>
      </c>
      <c r="Y21" s="344" t="s">
        <v>50</v>
      </c>
      <c r="Z21" s="344" t="s">
        <v>2723</v>
      </c>
      <c r="AA21" s="344" t="s">
        <v>2723</v>
      </c>
      <c r="AB21" s="344" t="s">
        <v>2723</v>
      </c>
      <c r="AC21" s="62" t="s">
        <v>50</v>
      </c>
      <c r="AD21" s="329" t="s">
        <v>2738</v>
      </c>
      <c r="AE21" s="103" t="s">
        <v>49</v>
      </c>
      <c r="AF21" s="328" t="s">
        <v>4592</v>
      </c>
      <c r="AG21" s="427" t="s">
        <v>50</v>
      </c>
      <c r="AH21" s="353" t="s">
        <v>50</v>
      </c>
    </row>
    <row r="22" spans="1:34" s="346" customFormat="1">
      <c r="A22" s="303" t="s">
        <v>2559</v>
      </c>
      <c r="B22" s="347" t="s">
        <v>2561</v>
      </c>
      <c r="C22" s="347" t="s">
        <v>2560</v>
      </c>
      <c r="D22" s="336" t="s">
        <v>3856</v>
      </c>
      <c r="E22" s="298">
        <v>7.3873899999999999</v>
      </c>
      <c r="F22" s="302">
        <v>3.3151284726157395</v>
      </c>
      <c r="G22" s="343" t="s">
        <v>2528</v>
      </c>
      <c r="H22" s="103" t="s">
        <v>94</v>
      </c>
      <c r="I22" s="306">
        <v>2016</v>
      </c>
      <c r="J22" s="15" t="s">
        <v>4594</v>
      </c>
      <c r="K22" s="105" t="s">
        <v>2499</v>
      </c>
      <c r="L22" s="62" t="s">
        <v>49</v>
      </c>
      <c r="M22" s="62" t="s">
        <v>49</v>
      </c>
      <c r="N22" s="62" t="s">
        <v>49</v>
      </c>
      <c r="O22" s="337" t="s">
        <v>3918</v>
      </c>
      <c r="P22" s="337" t="s">
        <v>3074</v>
      </c>
      <c r="Q22" s="322" t="s">
        <v>49</v>
      </c>
      <c r="R22" s="432" t="s">
        <v>49</v>
      </c>
      <c r="S22" s="103" t="s">
        <v>3077</v>
      </c>
      <c r="T22" s="337" t="s">
        <v>3078</v>
      </c>
      <c r="U22" s="62" t="s">
        <v>49</v>
      </c>
      <c r="V22" s="335" t="s">
        <v>49</v>
      </c>
      <c r="W22" s="350" t="s">
        <v>3077</v>
      </c>
      <c r="X22" s="350" t="s">
        <v>3078</v>
      </c>
      <c r="Y22" s="345" t="s">
        <v>50</v>
      </c>
      <c r="Z22" s="345" t="s">
        <v>2723</v>
      </c>
      <c r="AA22" s="344" t="s">
        <v>2723</v>
      </c>
      <c r="AB22" s="344" t="s">
        <v>2723</v>
      </c>
      <c r="AC22" s="62" t="s">
        <v>49</v>
      </c>
      <c r="AD22" s="329" t="s">
        <v>2738</v>
      </c>
      <c r="AE22" s="327" t="s">
        <v>50</v>
      </c>
      <c r="AF22" s="327" t="s">
        <v>50</v>
      </c>
      <c r="AG22" s="429" t="s">
        <v>50</v>
      </c>
      <c r="AH22" s="329" t="s">
        <v>50</v>
      </c>
    </row>
    <row r="23" spans="1:34" s="346" customFormat="1">
      <c r="A23" s="360" t="s">
        <v>2562</v>
      </c>
      <c r="B23" s="347" t="s">
        <v>2564</v>
      </c>
      <c r="C23" s="347" t="s">
        <v>2563</v>
      </c>
      <c r="D23" s="336" t="s">
        <v>3856</v>
      </c>
      <c r="E23" s="302">
        <v>6.7188699999999999</v>
      </c>
      <c r="F23" s="302">
        <v>4.8620532806999996</v>
      </c>
      <c r="G23" s="349" t="s">
        <v>63</v>
      </c>
      <c r="H23" s="103" t="s">
        <v>94</v>
      </c>
      <c r="I23" s="306">
        <v>2016</v>
      </c>
      <c r="J23" s="15" t="s">
        <v>4594</v>
      </c>
      <c r="K23" s="36" t="s">
        <v>2499</v>
      </c>
      <c r="L23" s="62" t="s">
        <v>50</v>
      </c>
      <c r="M23" s="62" t="s">
        <v>23</v>
      </c>
      <c r="N23" s="39" t="s">
        <v>50</v>
      </c>
      <c r="O23" s="377" t="s">
        <v>501</v>
      </c>
      <c r="P23" s="337" t="s">
        <v>23</v>
      </c>
      <c r="Q23" s="322" t="s">
        <v>49</v>
      </c>
      <c r="R23" s="62" t="s">
        <v>49</v>
      </c>
      <c r="S23" s="337" t="s">
        <v>3462</v>
      </c>
      <c r="T23" s="337" t="s">
        <v>3463</v>
      </c>
      <c r="U23" s="62" t="s">
        <v>49</v>
      </c>
      <c r="V23" s="338" t="s">
        <v>49</v>
      </c>
      <c r="W23" s="350" t="s">
        <v>3462</v>
      </c>
      <c r="X23" s="350" t="s">
        <v>3463</v>
      </c>
      <c r="Y23" s="344" t="s">
        <v>50</v>
      </c>
      <c r="Z23" s="344" t="s">
        <v>2723</v>
      </c>
      <c r="AA23" s="344" t="s">
        <v>2723</v>
      </c>
      <c r="AB23" s="344" t="s">
        <v>2723</v>
      </c>
      <c r="AC23" s="62" t="s">
        <v>49</v>
      </c>
      <c r="AD23" s="329" t="s">
        <v>2738</v>
      </c>
      <c r="AE23" s="103" t="s">
        <v>49</v>
      </c>
      <c r="AF23" s="327" t="s">
        <v>50</v>
      </c>
      <c r="AG23" s="427" t="s">
        <v>50</v>
      </c>
      <c r="AH23" s="353" t="s">
        <v>4598</v>
      </c>
    </row>
    <row r="24" spans="1:34" s="346" customFormat="1">
      <c r="A24" s="303" t="s">
        <v>2565</v>
      </c>
      <c r="B24" s="347" t="s">
        <v>2567</v>
      </c>
      <c r="C24" s="347" t="s">
        <v>2566</v>
      </c>
      <c r="D24" s="336" t="s">
        <v>3856</v>
      </c>
      <c r="E24" s="298">
        <v>6.6186699999999998</v>
      </c>
      <c r="F24" s="302">
        <v>3.8386613868832251</v>
      </c>
      <c r="G24" s="343" t="s">
        <v>64</v>
      </c>
      <c r="H24" s="103" t="s">
        <v>92</v>
      </c>
      <c r="I24" s="305">
        <v>2020</v>
      </c>
      <c r="J24" s="15" t="s">
        <v>50</v>
      </c>
      <c r="K24" s="105" t="s">
        <v>2509</v>
      </c>
      <c r="L24" s="62" t="s">
        <v>50</v>
      </c>
      <c r="M24" s="62" t="s">
        <v>23</v>
      </c>
      <c r="N24" s="39" t="s">
        <v>50</v>
      </c>
      <c r="O24" s="377" t="s">
        <v>518</v>
      </c>
      <c r="P24" s="379" t="s">
        <v>3176</v>
      </c>
      <c r="Q24" s="62" t="s">
        <v>50</v>
      </c>
      <c r="R24" s="432" t="s">
        <v>2723</v>
      </c>
      <c r="S24" s="337" t="s">
        <v>23</v>
      </c>
      <c r="T24" s="337" t="s">
        <v>23</v>
      </c>
      <c r="U24" s="62" t="s">
        <v>50</v>
      </c>
      <c r="V24" s="335" t="s">
        <v>2723</v>
      </c>
      <c r="W24" s="350" t="s">
        <v>23</v>
      </c>
      <c r="X24" s="350" t="s">
        <v>23</v>
      </c>
      <c r="Y24" s="345" t="s">
        <v>50</v>
      </c>
      <c r="Z24" s="345" t="s">
        <v>2723</v>
      </c>
      <c r="AA24" s="344" t="s">
        <v>2723</v>
      </c>
      <c r="AB24" s="344" t="s">
        <v>2723</v>
      </c>
      <c r="AC24" s="39" t="s">
        <v>50</v>
      </c>
      <c r="AD24" s="36" t="s">
        <v>3171</v>
      </c>
      <c r="AE24" s="327" t="s">
        <v>50</v>
      </c>
      <c r="AF24" s="327" t="s">
        <v>23</v>
      </c>
      <c r="AG24" s="428" t="s">
        <v>23</v>
      </c>
      <c r="AH24" s="327" t="s">
        <v>23</v>
      </c>
    </row>
    <row r="25" spans="1:34" s="346" customFormat="1">
      <c r="A25" s="360" t="s">
        <v>2568</v>
      </c>
      <c r="B25" s="347" t="s">
        <v>2570</v>
      </c>
      <c r="C25" s="347" t="s">
        <v>2569</v>
      </c>
      <c r="D25" s="336" t="s">
        <v>3856</v>
      </c>
      <c r="E25" s="302">
        <v>28.006419999999999</v>
      </c>
      <c r="F25" s="302">
        <v>25.398513693681103</v>
      </c>
      <c r="G25" s="349" t="s">
        <v>66</v>
      </c>
      <c r="H25" s="103" t="s">
        <v>93</v>
      </c>
      <c r="I25" s="306">
        <v>2016</v>
      </c>
      <c r="J25" s="15" t="s">
        <v>4594</v>
      </c>
      <c r="K25" s="105" t="s">
        <v>2499</v>
      </c>
      <c r="L25" s="62" t="s">
        <v>49</v>
      </c>
      <c r="M25" s="62" t="s">
        <v>49</v>
      </c>
      <c r="N25" s="62" t="s">
        <v>49</v>
      </c>
      <c r="O25" s="410" t="s">
        <v>4611</v>
      </c>
      <c r="P25" s="433" t="s">
        <v>4610</v>
      </c>
      <c r="Q25" s="322" t="s">
        <v>49</v>
      </c>
      <c r="R25" s="62" t="s">
        <v>49</v>
      </c>
      <c r="S25" s="337" t="s">
        <v>2881</v>
      </c>
      <c r="T25" s="337" t="s">
        <v>2882</v>
      </c>
      <c r="U25" s="62" t="s">
        <v>49</v>
      </c>
      <c r="V25" s="338" t="s">
        <v>49</v>
      </c>
      <c r="W25" s="350" t="s">
        <v>2885</v>
      </c>
      <c r="X25" s="350" t="s">
        <v>2886</v>
      </c>
      <c r="Y25" s="344" t="s">
        <v>50</v>
      </c>
      <c r="Z25" s="344" t="s">
        <v>2723</v>
      </c>
      <c r="AA25" s="344" t="s">
        <v>2723</v>
      </c>
      <c r="AB25" s="344" t="s">
        <v>2723</v>
      </c>
      <c r="AC25" s="62" t="s">
        <v>50</v>
      </c>
      <c r="AD25" s="329" t="s">
        <v>2738</v>
      </c>
      <c r="AE25" s="103" t="s">
        <v>49</v>
      </c>
      <c r="AF25" s="328" t="s">
        <v>49</v>
      </c>
      <c r="AG25" s="427" t="s">
        <v>50</v>
      </c>
      <c r="AH25" s="373" t="s">
        <v>50</v>
      </c>
    </row>
    <row r="26" spans="1:34" s="346" customFormat="1">
      <c r="A26" s="303" t="s">
        <v>2571</v>
      </c>
      <c r="B26" s="347" t="s">
        <v>2573</v>
      </c>
      <c r="C26" s="347" t="s">
        <v>2572</v>
      </c>
      <c r="D26" s="310" t="s">
        <v>2707</v>
      </c>
      <c r="E26" s="298">
        <v>66.108969999999999</v>
      </c>
      <c r="F26" s="302">
        <v>90.746410861080008</v>
      </c>
      <c r="G26" s="343" t="s">
        <v>2574</v>
      </c>
      <c r="H26" s="103" t="s">
        <v>93</v>
      </c>
      <c r="I26" s="305">
        <v>2018</v>
      </c>
      <c r="J26" s="15" t="s">
        <v>4594</v>
      </c>
      <c r="K26" s="105" t="s">
        <v>2499</v>
      </c>
      <c r="L26" s="430" t="s">
        <v>50</v>
      </c>
      <c r="M26" s="430" t="s">
        <v>23</v>
      </c>
      <c r="N26" s="193" t="s">
        <v>50</v>
      </c>
      <c r="O26" s="434" t="s">
        <v>501</v>
      </c>
      <c r="P26" s="433" t="s">
        <v>23</v>
      </c>
      <c r="Q26" s="322" t="s">
        <v>49</v>
      </c>
      <c r="R26" s="432" t="s">
        <v>49</v>
      </c>
      <c r="S26" s="337" t="s">
        <v>3464</v>
      </c>
      <c r="T26" s="337" t="s">
        <v>3465</v>
      </c>
      <c r="U26" s="62" t="s">
        <v>49</v>
      </c>
      <c r="V26" s="335" t="s">
        <v>49</v>
      </c>
      <c r="W26" s="350" t="s">
        <v>3472</v>
      </c>
      <c r="X26" s="365" t="s">
        <v>3473</v>
      </c>
      <c r="Y26" s="345" t="s">
        <v>50</v>
      </c>
      <c r="Z26" s="345" t="s">
        <v>2723</v>
      </c>
      <c r="AA26" s="344" t="s">
        <v>2723</v>
      </c>
      <c r="AB26" s="344" t="s">
        <v>2723</v>
      </c>
      <c r="AC26" s="62" t="s">
        <v>49</v>
      </c>
      <c r="AD26" s="329" t="s">
        <v>2738</v>
      </c>
      <c r="AE26" s="327" t="s">
        <v>50</v>
      </c>
      <c r="AF26" s="329" t="s">
        <v>4592</v>
      </c>
      <c r="AG26" s="429" t="s">
        <v>50</v>
      </c>
      <c r="AH26" s="329" t="s">
        <v>50</v>
      </c>
    </row>
    <row r="27" spans="1:34" s="346" customFormat="1">
      <c r="A27" s="360" t="s">
        <v>2575</v>
      </c>
      <c r="B27" s="347" t="s">
        <v>2577</v>
      </c>
      <c r="C27" s="347" t="s">
        <v>2576</v>
      </c>
      <c r="D27" s="336" t="s">
        <v>2707</v>
      </c>
      <c r="E27" s="302">
        <v>5.1098400000000002</v>
      </c>
      <c r="F27" s="302">
        <v>2.0566194501856621</v>
      </c>
      <c r="G27" s="349" t="s">
        <v>68</v>
      </c>
      <c r="H27" s="103" t="s">
        <v>93</v>
      </c>
      <c r="I27" s="306">
        <v>2016</v>
      </c>
      <c r="J27" s="15" t="s">
        <v>4594</v>
      </c>
      <c r="K27" s="105" t="s">
        <v>2499</v>
      </c>
      <c r="L27" s="430" t="s">
        <v>49</v>
      </c>
      <c r="M27" s="430" t="s">
        <v>49</v>
      </c>
      <c r="N27" s="193" t="s">
        <v>50</v>
      </c>
      <c r="O27" s="428" t="s">
        <v>4712</v>
      </c>
      <c r="P27" s="433" t="s">
        <v>4713</v>
      </c>
      <c r="Q27" s="322" t="s">
        <v>49</v>
      </c>
      <c r="R27" s="62" t="s">
        <v>49</v>
      </c>
      <c r="S27" s="337" t="s">
        <v>3466</v>
      </c>
      <c r="T27" s="337" t="s">
        <v>3467</v>
      </c>
      <c r="U27" s="62" t="s">
        <v>49</v>
      </c>
      <c r="V27" s="338" t="s">
        <v>49</v>
      </c>
      <c r="W27" s="350" t="s">
        <v>3474</v>
      </c>
      <c r="X27" s="350" t="s">
        <v>3475</v>
      </c>
      <c r="Y27" s="344" t="s">
        <v>50</v>
      </c>
      <c r="Z27" s="344" t="s">
        <v>2723</v>
      </c>
      <c r="AA27" s="344" t="s">
        <v>2723</v>
      </c>
      <c r="AB27" s="344" t="s">
        <v>2723</v>
      </c>
      <c r="AC27" s="62" t="s">
        <v>50</v>
      </c>
      <c r="AD27" s="329" t="s">
        <v>2738</v>
      </c>
      <c r="AE27" s="103" t="s">
        <v>49</v>
      </c>
      <c r="AF27" s="327" t="s">
        <v>50</v>
      </c>
      <c r="AG27" s="427" t="s">
        <v>50</v>
      </c>
      <c r="AH27" s="353" t="s">
        <v>4598</v>
      </c>
    </row>
    <row r="28" spans="1:34" s="346" customFormat="1">
      <c r="A28" s="303" t="s">
        <v>2578</v>
      </c>
      <c r="B28" s="347" t="s">
        <v>2580</v>
      </c>
      <c r="C28" s="347" t="s">
        <v>2579</v>
      </c>
      <c r="D28" s="310" t="s">
        <v>3856</v>
      </c>
      <c r="E28" s="298">
        <v>94.099490000000003</v>
      </c>
      <c r="F28" s="302">
        <v>84.149604000000011</v>
      </c>
      <c r="G28" s="343" t="s">
        <v>2581</v>
      </c>
      <c r="H28" s="103" t="s">
        <v>93</v>
      </c>
      <c r="I28" s="306">
        <v>2016</v>
      </c>
      <c r="J28" s="15" t="s">
        <v>4594</v>
      </c>
      <c r="K28" s="105" t="s">
        <v>2499</v>
      </c>
      <c r="L28" s="62" t="s">
        <v>50</v>
      </c>
      <c r="M28" s="62" t="s">
        <v>23</v>
      </c>
      <c r="N28" s="39" t="s">
        <v>50</v>
      </c>
      <c r="O28" s="110" t="s">
        <v>501</v>
      </c>
      <c r="P28" s="337" t="s">
        <v>102</v>
      </c>
      <c r="Q28" s="322" t="s">
        <v>49</v>
      </c>
      <c r="R28" s="432" t="s">
        <v>49</v>
      </c>
      <c r="S28" s="337" t="s">
        <v>3546</v>
      </c>
      <c r="T28" s="337" t="s">
        <v>3547</v>
      </c>
      <c r="U28" s="62" t="s">
        <v>356</v>
      </c>
      <c r="V28" s="335" t="s">
        <v>49</v>
      </c>
      <c r="W28" s="350" t="s">
        <v>3551</v>
      </c>
      <c r="X28" s="337" t="s">
        <v>3547</v>
      </c>
      <c r="Y28" s="345" t="s">
        <v>50</v>
      </c>
      <c r="Z28" s="345" t="s">
        <v>2723</v>
      </c>
      <c r="AA28" s="344" t="s">
        <v>2723</v>
      </c>
      <c r="AB28" s="344" t="s">
        <v>2723</v>
      </c>
      <c r="AC28" s="62" t="s">
        <v>50</v>
      </c>
      <c r="AD28" s="329" t="s">
        <v>2738</v>
      </c>
      <c r="AE28" s="327" t="s">
        <v>50</v>
      </c>
      <c r="AF28" s="329" t="s">
        <v>4592</v>
      </c>
      <c r="AG28" s="429" t="s">
        <v>50</v>
      </c>
      <c r="AH28" s="329" t="s">
        <v>50</v>
      </c>
    </row>
    <row r="29" spans="1:34" s="346" customFormat="1">
      <c r="A29" s="360" t="s">
        <v>2582</v>
      </c>
      <c r="B29" s="347" t="s">
        <v>2584</v>
      </c>
      <c r="C29" s="347" t="s">
        <v>2583</v>
      </c>
      <c r="D29" s="310" t="s">
        <v>3856</v>
      </c>
      <c r="E29" s="302">
        <v>6.0284700000000004</v>
      </c>
      <c r="F29" s="302">
        <v>7.5249414698040002</v>
      </c>
      <c r="G29" s="349" t="s">
        <v>2525</v>
      </c>
      <c r="H29" s="103" t="s">
        <v>93</v>
      </c>
      <c r="I29" s="305">
        <v>2020</v>
      </c>
      <c r="J29" s="250" t="s">
        <v>4593</v>
      </c>
      <c r="K29" s="105" t="s">
        <v>2509</v>
      </c>
      <c r="L29" s="62" t="s">
        <v>49</v>
      </c>
      <c r="M29" s="62" t="s">
        <v>50</v>
      </c>
      <c r="N29" s="39" t="s">
        <v>50</v>
      </c>
      <c r="O29" s="49" t="s">
        <v>3177</v>
      </c>
      <c r="P29" s="381" t="s">
        <v>3178</v>
      </c>
      <c r="Q29" s="62" t="s">
        <v>49</v>
      </c>
      <c r="R29" s="62" t="s">
        <v>49</v>
      </c>
      <c r="S29" s="337" t="s">
        <v>3179</v>
      </c>
      <c r="T29" s="337" t="s">
        <v>3180</v>
      </c>
      <c r="U29" s="62" t="s">
        <v>49</v>
      </c>
      <c r="V29" s="430" t="s">
        <v>50</v>
      </c>
      <c r="W29" s="350" t="s">
        <v>501</v>
      </c>
      <c r="X29" s="350" t="s">
        <v>23</v>
      </c>
      <c r="Y29" s="344" t="s">
        <v>50</v>
      </c>
      <c r="Z29" s="344" t="s">
        <v>2723</v>
      </c>
      <c r="AA29" s="344" t="s">
        <v>2723</v>
      </c>
      <c r="AB29" s="344" t="s">
        <v>2723</v>
      </c>
      <c r="AC29" s="39" t="s">
        <v>50</v>
      </c>
      <c r="AD29" s="36" t="s">
        <v>3172</v>
      </c>
      <c r="AE29" s="327" t="s">
        <v>50</v>
      </c>
      <c r="AF29" s="327" t="s">
        <v>23</v>
      </c>
      <c r="AG29" s="428" t="s">
        <v>23</v>
      </c>
      <c r="AH29" s="327" t="s">
        <v>23</v>
      </c>
    </row>
    <row r="30" spans="1:34" s="346" customFormat="1">
      <c r="A30" s="303" t="s">
        <v>2585</v>
      </c>
      <c r="B30" s="347" t="s">
        <v>2587</v>
      </c>
      <c r="C30" s="347" t="s">
        <v>2586</v>
      </c>
      <c r="D30" s="310" t="s">
        <v>2707</v>
      </c>
      <c r="E30" s="298">
        <v>68.708179999999999</v>
      </c>
      <c r="F30" s="336">
        <v>71.884504048499991</v>
      </c>
      <c r="G30" s="343" t="s">
        <v>2574</v>
      </c>
      <c r="H30" s="103" t="s">
        <v>93</v>
      </c>
      <c r="I30" s="306">
        <v>2016</v>
      </c>
      <c r="J30" s="15" t="s">
        <v>4594</v>
      </c>
      <c r="K30" s="105" t="s">
        <v>2499</v>
      </c>
      <c r="L30" s="62" t="s">
        <v>49</v>
      </c>
      <c r="M30" s="62" t="s">
        <v>49</v>
      </c>
      <c r="N30" s="39" t="s">
        <v>50</v>
      </c>
      <c r="O30" s="49" t="s">
        <v>2878</v>
      </c>
      <c r="P30" s="337" t="s">
        <v>2879</v>
      </c>
      <c r="Q30" s="322" t="s">
        <v>49</v>
      </c>
      <c r="R30" s="432" t="s">
        <v>49</v>
      </c>
      <c r="S30" s="337" t="s">
        <v>2883</v>
      </c>
      <c r="T30" s="337" t="s">
        <v>2884</v>
      </c>
      <c r="U30" s="62" t="s">
        <v>356</v>
      </c>
      <c r="V30" s="335" t="s">
        <v>49</v>
      </c>
      <c r="W30" s="350" t="s">
        <v>2887</v>
      </c>
      <c r="X30" s="337" t="s">
        <v>2884</v>
      </c>
      <c r="Y30" s="345" t="s">
        <v>50</v>
      </c>
      <c r="Z30" s="345" t="s">
        <v>2723</v>
      </c>
      <c r="AA30" s="344" t="s">
        <v>2723</v>
      </c>
      <c r="AB30" s="344" t="s">
        <v>2723</v>
      </c>
      <c r="AC30" s="62" t="s">
        <v>50</v>
      </c>
      <c r="AD30" s="329" t="s">
        <v>2738</v>
      </c>
      <c r="AE30" s="327" t="s">
        <v>50</v>
      </c>
      <c r="AF30" s="327" t="s">
        <v>50</v>
      </c>
      <c r="AG30" s="429" t="s">
        <v>50</v>
      </c>
      <c r="AH30" s="329" t="s">
        <v>50</v>
      </c>
    </row>
    <row r="31" spans="1:34" s="346" customFormat="1">
      <c r="A31" s="360" t="s">
        <v>2588</v>
      </c>
      <c r="B31" s="370" t="s">
        <v>2590</v>
      </c>
      <c r="C31" s="370" t="s">
        <v>2589</v>
      </c>
      <c r="D31" s="336" t="s">
        <v>3855</v>
      </c>
      <c r="E31" s="336">
        <v>11.15119</v>
      </c>
      <c r="F31" s="302">
        <v>3.2903898148799997</v>
      </c>
      <c r="G31" s="374" t="s">
        <v>63</v>
      </c>
      <c r="H31" s="103" t="s">
        <v>94</v>
      </c>
      <c r="I31" s="311">
        <v>2020</v>
      </c>
      <c r="J31" s="15" t="s">
        <v>4594</v>
      </c>
      <c r="K31" s="105" t="s">
        <v>2509</v>
      </c>
      <c r="L31" s="62" t="s">
        <v>49</v>
      </c>
      <c r="M31" s="62" t="s">
        <v>49</v>
      </c>
      <c r="N31" s="62" t="s">
        <v>49</v>
      </c>
      <c r="O31" s="327" t="s">
        <v>2977</v>
      </c>
      <c r="P31" s="337" t="s">
        <v>2978</v>
      </c>
      <c r="Q31" s="62" t="s">
        <v>50</v>
      </c>
      <c r="R31" s="62" t="s">
        <v>2723</v>
      </c>
      <c r="S31" s="337" t="s">
        <v>23</v>
      </c>
      <c r="T31" s="337" t="s">
        <v>23</v>
      </c>
      <c r="U31" s="62" t="s">
        <v>49</v>
      </c>
      <c r="V31" s="338" t="s">
        <v>49</v>
      </c>
      <c r="W31" s="350" t="s">
        <v>3854</v>
      </c>
      <c r="X31" s="350" t="s">
        <v>2987</v>
      </c>
      <c r="Y31" s="344" t="s">
        <v>49</v>
      </c>
      <c r="Z31" s="337" t="s">
        <v>50</v>
      </c>
      <c r="AA31" s="344" t="s">
        <v>501</v>
      </c>
      <c r="AB31" s="344" t="s">
        <v>23</v>
      </c>
      <c r="AC31" s="62" t="s">
        <v>50</v>
      </c>
      <c r="AD31" s="329" t="s">
        <v>2738</v>
      </c>
      <c r="AE31" s="327" t="s">
        <v>50</v>
      </c>
      <c r="AF31" s="327" t="s">
        <v>23</v>
      </c>
      <c r="AG31" s="428" t="s">
        <v>23</v>
      </c>
      <c r="AH31" s="327" t="s">
        <v>23</v>
      </c>
    </row>
    <row r="32" spans="1:34" s="346" customFormat="1">
      <c r="A32" s="360" t="s">
        <v>2591</v>
      </c>
      <c r="B32" s="347" t="s">
        <v>2593</v>
      </c>
      <c r="C32" s="347" t="s">
        <v>2592</v>
      </c>
      <c r="D32" s="336" t="s">
        <v>3856</v>
      </c>
      <c r="E32" s="302">
        <v>7.19177</v>
      </c>
      <c r="F32" s="302">
        <v>5.3315437488699997</v>
      </c>
      <c r="G32" s="349" t="s">
        <v>63</v>
      </c>
      <c r="H32" s="103" t="s">
        <v>94</v>
      </c>
      <c r="I32" s="306">
        <v>2016</v>
      </c>
      <c r="J32" s="15" t="s">
        <v>4594</v>
      </c>
      <c r="K32" s="105" t="s">
        <v>2499</v>
      </c>
      <c r="L32" s="62" t="s">
        <v>49</v>
      </c>
      <c r="M32" s="62" t="s">
        <v>49</v>
      </c>
      <c r="N32" s="39" t="s">
        <v>50</v>
      </c>
      <c r="O32" s="337" t="s">
        <v>3072</v>
      </c>
      <c r="P32" s="337" t="s">
        <v>3073</v>
      </c>
      <c r="Q32" s="322" t="s">
        <v>49</v>
      </c>
      <c r="R32" s="62" t="s">
        <v>49</v>
      </c>
      <c r="S32" s="337" t="s">
        <v>3079</v>
      </c>
      <c r="T32" s="337" t="s">
        <v>3073</v>
      </c>
      <c r="U32" s="62" t="s">
        <v>49</v>
      </c>
      <c r="V32" s="338" t="s">
        <v>49</v>
      </c>
      <c r="W32" s="350" t="s">
        <v>3079</v>
      </c>
      <c r="X32" s="350" t="s">
        <v>3073</v>
      </c>
      <c r="Y32" s="344" t="s">
        <v>50</v>
      </c>
      <c r="Z32" s="344" t="s">
        <v>2723</v>
      </c>
      <c r="AA32" s="344" t="s">
        <v>2723</v>
      </c>
      <c r="AB32" s="344" t="s">
        <v>2723</v>
      </c>
      <c r="AC32" s="62" t="s">
        <v>50</v>
      </c>
      <c r="AD32" s="329" t="s">
        <v>2738</v>
      </c>
      <c r="AE32" s="103" t="s">
        <v>49</v>
      </c>
      <c r="AF32" s="327" t="s">
        <v>50</v>
      </c>
      <c r="AG32" s="427" t="s">
        <v>50</v>
      </c>
      <c r="AH32" s="328" t="s">
        <v>4598</v>
      </c>
    </row>
    <row r="33" spans="1:34" s="346" customFormat="1">
      <c r="A33" s="360" t="s">
        <v>2594</v>
      </c>
      <c r="B33" s="347" t="s">
        <v>2596</v>
      </c>
      <c r="C33" s="347" t="s">
        <v>2595</v>
      </c>
      <c r="D33" s="336" t="s">
        <v>3856</v>
      </c>
      <c r="E33" s="302">
        <v>9.3379999999999992</v>
      </c>
      <c r="F33" s="302">
        <v>4.8898246801500003</v>
      </c>
      <c r="G33" s="349" t="s">
        <v>63</v>
      </c>
      <c r="H33" s="103" t="s">
        <v>94</v>
      </c>
      <c r="I33" s="305">
        <v>2020</v>
      </c>
      <c r="J33" s="15" t="s">
        <v>4594</v>
      </c>
      <c r="K33" s="36" t="s">
        <v>2509</v>
      </c>
      <c r="L33" s="62" t="s">
        <v>50</v>
      </c>
      <c r="M33" s="62" t="s">
        <v>23</v>
      </c>
      <c r="N33" s="39" t="s">
        <v>50</v>
      </c>
      <c r="O33" s="377" t="s">
        <v>518</v>
      </c>
      <c r="P33" s="363" t="s">
        <v>3241</v>
      </c>
      <c r="Q33" s="62" t="s">
        <v>49</v>
      </c>
      <c r="R33" s="62" t="s">
        <v>49</v>
      </c>
      <c r="S33" s="376" t="s">
        <v>3247</v>
      </c>
      <c r="T33" s="363" t="s">
        <v>3241</v>
      </c>
      <c r="U33" s="62" t="s">
        <v>49</v>
      </c>
      <c r="V33" s="338" t="s">
        <v>49</v>
      </c>
      <c r="W33" s="337" t="s">
        <v>3250</v>
      </c>
      <c r="X33" s="363" t="s">
        <v>3251</v>
      </c>
      <c r="Y33" s="344" t="s">
        <v>50</v>
      </c>
      <c r="Z33" s="344" t="s">
        <v>2723</v>
      </c>
      <c r="AA33" s="344" t="s">
        <v>2723</v>
      </c>
      <c r="AB33" s="344" t="s">
        <v>2723</v>
      </c>
      <c r="AC33" s="62" t="s">
        <v>49</v>
      </c>
      <c r="AD33" s="327" t="s">
        <v>3236</v>
      </c>
      <c r="AE33" s="103" t="s">
        <v>49</v>
      </c>
      <c r="AF33" s="327" t="s">
        <v>23</v>
      </c>
      <c r="AG33" s="428" t="s">
        <v>23</v>
      </c>
      <c r="AH33" s="327" t="s">
        <v>23</v>
      </c>
    </row>
    <row r="34" spans="1:34" s="346" customFormat="1">
      <c r="A34" s="360" t="s">
        <v>2598</v>
      </c>
      <c r="B34" s="347" t="s">
        <v>2600</v>
      </c>
      <c r="C34" s="347" t="s">
        <v>2599</v>
      </c>
      <c r="D34" s="336" t="s">
        <v>3856</v>
      </c>
      <c r="E34" s="302">
        <v>3.07185</v>
      </c>
      <c r="F34" s="302">
        <v>8.041636508749999</v>
      </c>
      <c r="G34" s="349" t="s">
        <v>64</v>
      </c>
      <c r="H34" s="103" t="s">
        <v>92</v>
      </c>
      <c r="I34" s="305">
        <v>2020</v>
      </c>
      <c r="J34" s="15" t="s">
        <v>50</v>
      </c>
      <c r="K34" s="105" t="s">
        <v>2509</v>
      </c>
      <c r="L34" s="62" t="s">
        <v>50</v>
      </c>
      <c r="M34" s="62" t="s">
        <v>23</v>
      </c>
      <c r="N34" s="39" t="s">
        <v>50</v>
      </c>
      <c r="O34" s="378" t="s">
        <v>3240</v>
      </c>
      <c r="P34" s="337" t="s">
        <v>3242</v>
      </c>
      <c r="Q34" s="62" t="s">
        <v>50</v>
      </c>
      <c r="R34" s="62" t="s">
        <v>2723</v>
      </c>
      <c r="S34" s="337" t="s">
        <v>23</v>
      </c>
      <c r="T34" s="337" t="s">
        <v>23</v>
      </c>
      <c r="U34" s="62" t="s">
        <v>50</v>
      </c>
      <c r="V34" s="338" t="s">
        <v>2723</v>
      </c>
      <c r="W34" s="350" t="s">
        <v>23</v>
      </c>
      <c r="X34" s="350" t="s">
        <v>23</v>
      </c>
      <c r="Y34" s="344" t="s">
        <v>50</v>
      </c>
      <c r="Z34" s="344" t="s">
        <v>2723</v>
      </c>
      <c r="AA34" s="344" t="s">
        <v>2723</v>
      </c>
      <c r="AB34" s="344" t="s">
        <v>2723</v>
      </c>
      <c r="AC34" s="62" t="s">
        <v>49</v>
      </c>
      <c r="AD34" s="327" t="s">
        <v>3237</v>
      </c>
      <c r="AE34" s="327" t="s">
        <v>50</v>
      </c>
      <c r="AF34" s="327" t="s">
        <v>23</v>
      </c>
      <c r="AG34" s="428" t="s">
        <v>23</v>
      </c>
      <c r="AH34" s="327" t="s">
        <v>23</v>
      </c>
    </row>
    <row r="35" spans="1:34" s="346" customFormat="1">
      <c r="A35" s="360" t="s">
        <v>2601</v>
      </c>
      <c r="B35" s="370" t="s">
        <v>2603</v>
      </c>
      <c r="C35" s="370" t="s">
        <v>2602</v>
      </c>
      <c r="D35" s="336" t="s">
        <v>3855</v>
      </c>
      <c r="E35" s="336">
        <v>8.2854299999999999</v>
      </c>
      <c r="F35" s="302">
        <v>6.3059426481161198</v>
      </c>
      <c r="G35" s="374" t="s">
        <v>2604</v>
      </c>
      <c r="H35" s="103" t="s">
        <v>2605</v>
      </c>
      <c r="I35" s="311">
        <v>2020</v>
      </c>
      <c r="J35" s="15" t="s">
        <v>4594</v>
      </c>
      <c r="K35" s="105" t="s">
        <v>2509</v>
      </c>
      <c r="L35" s="62" t="s">
        <v>49</v>
      </c>
      <c r="M35" s="62" t="s">
        <v>49</v>
      </c>
      <c r="N35" s="39" t="s">
        <v>50</v>
      </c>
      <c r="O35" s="49" t="s">
        <v>3243</v>
      </c>
      <c r="P35" s="49" t="s">
        <v>3244</v>
      </c>
      <c r="Q35" s="62" t="s">
        <v>50</v>
      </c>
      <c r="R35" s="62" t="s">
        <v>2723</v>
      </c>
      <c r="S35" s="337" t="s">
        <v>23</v>
      </c>
      <c r="T35" s="337" t="s">
        <v>23</v>
      </c>
      <c r="U35" s="62" t="s">
        <v>50</v>
      </c>
      <c r="V35" s="338" t="s">
        <v>2723</v>
      </c>
      <c r="W35" s="350" t="s">
        <v>23</v>
      </c>
      <c r="X35" s="350" t="s">
        <v>23</v>
      </c>
      <c r="Y35" s="344" t="s">
        <v>49</v>
      </c>
      <c r="Z35" s="337" t="s">
        <v>50</v>
      </c>
      <c r="AA35" s="337" t="s">
        <v>501</v>
      </c>
      <c r="AB35" s="337" t="s">
        <v>3254</v>
      </c>
      <c r="AC35" s="62" t="s">
        <v>50</v>
      </c>
      <c r="AD35" s="327" t="s">
        <v>3238</v>
      </c>
      <c r="AE35" s="103" t="s">
        <v>49</v>
      </c>
      <c r="AF35" s="327" t="s">
        <v>23</v>
      </c>
      <c r="AG35" s="428" t="s">
        <v>23</v>
      </c>
      <c r="AH35" s="327" t="s">
        <v>23</v>
      </c>
    </row>
    <row r="36" spans="1:34" s="346" customFormat="1">
      <c r="A36" s="303" t="s">
        <v>2606</v>
      </c>
      <c r="B36" s="347" t="s">
        <v>2608</v>
      </c>
      <c r="C36" s="347" t="s">
        <v>2607</v>
      </c>
      <c r="D36" s="336" t="s">
        <v>3856</v>
      </c>
      <c r="E36" s="298">
        <v>3.9573100000000001</v>
      </c>
      <c r="F36" s="302">
        <v>3.0602488772567269</v>
      </c>
      <c r="G36" s="343" t="s">
        <v>2609</v>
      </c>
      <c r="H36" s="103" t="s">
        <v>93</v>
      </c>
      <c r="I36" s="305">
        <v>2018</v>
      </c>
      <c r="J36" s="250" t="s">
        <v>4593</v>
      </c>
      <c r="K36" s="105" t="s">
        <v>2705</v>
      </c>
      <c r="L36" s="62" t="s">
        <v>50</v>
      </c>
      <c r="M36" s="62" t="s">
        <v>23</v>
      </c>
      <c r="N36" s="39" t="s">
        <v>50</v>
      </c>
      <c r="O36" s="411" t="s">
        <v>501</v>
      </c>
      <c r="P36" s="433" t="s">
        <v>23</v>
      </c>
      <c r="Q36" s="322" t="s">
        <v>49</v>
      </c>
      <c r="R36" s="432" t="s">
        <v>49</v>
      </c>
      <c r="S36" s="337" t="s">
        <v>3617</v>
      </c>
      <c r="T36" s="337" t="s">
        <v>3618</v>
      </c>
      <c r="U36" s="62" t="s">
        <v>50</v>
      </c>
      <c r="V36" s="335" t="s">
        <v>2723</v>
      </c>
      <c r="W36" s="350" t="s">
        <v>23</v>
      </c>
      <c r="X36" s="350" t="s">
        <v>23</v>
      </c>
      <c r="Y36" s="345" t="s">
        <v>50</v>
      </c>
      <c r="Z36" s="345" t="s">
        <v>2723</v>
      </c>
      <c r="AA36" s="344" t="s">
        <v>2723</v>
      </c>
      <c r="AB36" s="344" t="s">
        <v>2723</v>
      </c>
      <c r="AC36" s="62" t="s">
        <v>50</v>
      </c>
      <c r="AD36" s="329" t="s">
        <v>2738</v>
      </c>
      <c r="AE36" s="327" t="s">
        <v>50</v>
      </c>
      <c r="AF36" s="327" t="s">
        <v>23</v>
      </c>
      <c r="AG36" s="428" t="s">
        <v>23</v>
      </c>
      <c r="AH36" s="327" t="s">
        <v>23</v>
      </c>
    </row>
    <row r="37" spans="1:34" s="346" customFormat="1">
      <c r="A37" s="360" t="s">
        <v>2610</v>
      </c>
      <c r="B37" s="370" t="s">
        <v>2612</v>
      </c>
      <c r="C37" s="347" t="s">
        <v>2611</v>
      </c>
      <c r="D37" s="336" t="s">
        <v>3856</v>
      </c>
      <c r="E37" s="302">
        <v>19.91621</v>
      </c>
      <c r="F37" s="336">
        <v>41.859990053874462</v>
      </c>
      <c r="G37" s="349" t="s">
        <v>2528</v>
      </c>
      <c r="H37" s="103" t="s">
        <v>94</v>
      </c>
      <c r="I37" s="306">
        <v>2016</v>
      </c>
      <c r="J37" s="15" t="s">
        <v>4594</v>
      </c>
      <c r="K37" s="105" t="s">
        <v>2499</v>
      </c>
      <c r="L37" s="62" t="s">
        <v>49</v>
      </c>
      <c r="M37" s="62" t="s">
        <v>49</v>
      </c>
      <c r="N37" s="62" t="s">
        <v>49</v>
      </c>
      <c r="O37" s="433" t="s">
        <v>3848</v>
      </c>
      <c r="P37" s="433" t="s">
        <v>3849</v>
      </c>
      <c r="Q37" s="322" t="s">
        <v>49</v>
      </c>
      <c r="R37" s="62" t="s">
        <v>49</v>
      </c>
      <c r="S37" s="337" t="s">
        <v>2908</v>
      </c>
      <c r="T37" s="337" t="s">
        <v>2909</v>
      </c>
      <c r="U37" s="62" t="s">
        <v>49</v>
      </c>
      <c r="V37" s="338" t="s">
        <v>49</v>
      </c>
      <c r="W37" s="337" t="s">
        <v>2915</v>
      </c>
      <c r="X37" s="350" t="s">
        <v>2909</v>
      </c>
      <c r="Y37" s="344" t="s">
        <v>50</v>
      </c>
      <c r="Z37" s="344" t="s">
        <v>2723</v>
      </c>
      <c r="AA37" s="344" t="s">
        <v>2723</v>
      </c>
      <c r="AB37" s="344" t="s">
        <v>2723</v>
      </c>
      <c r="AC37" s="62" t="s">
        <v>50</v>
      </c>
      <c r="AD37" s="329" t="s">
        <v>2738</v>
      </c>
      <c r="AE37" s="103" t="s">
        <v>49</v>
      </c>
      <c r="AF37" s="329" t="s">
        <v>4592</v>
      </c>
      <c r="AG37" s="427" t="s">
        <v>49</v>
      </c>
      <c r="AH37" s="353" t="s">
        <v>49</v>
      </c>
    </row>
    <row r="38" spans="1:34" s="346" customFormat="1">
      <c r="A38" s="360" t="s">
        <v>2613</v>
      </c>
      <c r="B38" s="347" t="s">
        <v>2615</v>
      </c>
      <c r="C38" s="347" t="s">
        <v>2614</v>
      </c>
      <c r="D38" s="336" t="s">
        <v>2707</v>
      </c>
      <c r="E38" s="302">
        <v>172.79814000000002</v>
      </c>
      <c r="F38" s="302">
        <v>238.18747185737098</v>
      </c>
      <c r="G38" s="349" t="s">
        <v>2574</v>
      </c>
      <c r="H38" s="103" t="s">
        <v>93</v>
      </c>
      <c r="I38" s="305">
        <v>2018</v>
      </c>
      <c r="J38" s="250" t="s">
        <v>4593</v>
      </c>
      <c r="K38" s="105" t="s">
        <v>2499</v>
      </c>
      <c r="L38" s="62" t="s">
        <v>50</v>
      </c>
      <c r="M38" s="62" t="s">
        <v>23</v>
      </c>
      <c r="N38" s="39" t="s">
        <v>50</v>
      </c>
      <c r="O38" s="434" t="s">
        <v>4444</v>
      </c>
      <c r="P38" s="433" t="s">
        <v>4445</v>
      </c>
      <c r="Q38" s="322" t="s">
        <v>49</v>
      </c>
      <c r="R38" s="62" t="s">
        <v>49</v>
      </c>
      <c r="S38" s="337" t="s">
        <v>2983</v>
      </c>
      <c r="T38" s="337" t="s">
        <v>2984</v>
      </c>
      <c r="U38" s="62" t="s">
        <v>356</v>
      </c>
      <c r="V38" s="338" t="s">
        <v>49</v>
      </c>
      <c r="W38" s="350" t="s">
        <v>2988</v>
      </c>
      <c r="X38" s="350" t="s">
        <v>2989</v>
      </c>
      <c r="Y38" s="344" t="s">
        <v>50</v>
      </c>
      <c r="Z38" s="344" t="s">
        <v>2723</v>
      </c>
      <c r="AA38" s="344" t="s">
        <v>2723</v>
      </c>
      <c r="AB38" s="344" t="s">
        <v>2723</v>
      </c>
      <c r="AC38" s="62" t="s">
        <v>49</v>
      </c>
      <c r="AD38" s="329" t="s">
        <v>2738</v>
      </c>
      <c r="AE38" s="327" t="s">
        <v>50</v>
      </c>
      <c r="AF38" s="327" t="s">
        <v>50</v>
      </c>
      <c r="AG38" s="427" t="s">
        <v>50</v>
      </c>
      <c r="AH38" s="328" t="s">
        <v>50</v>
      </c>
    </row>
    <row r="39" spans="1:34" s="346" customFormat="1">
      <c r="A39" s="360" t="s">
        <v>2616</v>
      </c>
      <c r="B39" s="370" t="s">
        <v>2618</v>
      </c>
      <c r="C39" s="370" t="s">
        <v>2617</v>
      </c>
      <c r="D39" s="336" t="s">
        <v>3855</v>
      </c>
      <c r="E39" s="336">
        <v>7.6221099999999993</v>
      </c>
      <c r="F39" s="336">
        <v>2.0010161757000002</v>
      </c>
      <c r="G39" s="374" t="s">
        <v>63</v>
      </c>
      <c r="H39" s="103" t="s">
        <v>94</v>
      </c>
      <c r="I39" s="311">
        <v>2020</v>
      </c>
      <c r="J39" s="15" t="s">
        <v>50</v>
      </c>
      <c r="K39" s="105" t="s">
        <v>2509</v>
      </c>
      <c r="L39" s="62" t="s">
        <v>49</v>
      </c>
      <c r="M39" s="62" t="s">
        <v>49</v>
      </c>
      <c r="N39" s="39" t="s">
        <v>50</v>
      </c>
      <c r="O39" s="410" t="s">
        <v>3245</v>
      </c>
      <c r="P39" s="410" t="s">
        <v>3246</v>
      </c>
      <c r="Q39" s="62" t="s">
        <v>50</v>
      </c>
      <c r="R39" s="62" t="s">
        <v>2723</v>
      </c>
      <c r="S39" s="337" t="s">
        <v>23</v>
      </c>
      <c r="T39" s="337" t="s">
        <v>23</v>
      </c>
      <c r="U39" s="62" t="s">
        <v>49</v>
      </c>
      <c r="V39" s="338" t="s">
        <v>49</v>
      </c>
      <c r="W39" s="337" t="s">
        <v>3252</v>
      </c>
      <c r="X39" s="365" t="s">
        <v>3253</v>
      </c>
      <c r="Y39" s="344" t="s">
        <v>49</v>
      </c>
      <c r="Z39" s="337" t="s">
        <v>50</v>
      </c>
      <c r="AA39" s="337" t="s">
        <v>501</v>
      </c>
      <c r="AB39" s="337" t="s">
        <v>3255</v>
      </c>
      <c r="AC39" s="62" t="s">
        <v>50</v>
      </c>
      <c r="AD39" s="329" t="s">
        <v>2738</v>
      </c>
      <c r="AE39" s="327" t="s">
        <v>50</v>
      </c>
      <c r="AF39" s="327" t="s">
        <v>23</v>
      </c>
      <c r="AG39" s="428" t="s">
        <v>23</v>
      </c>
      <c r="AH39" s="327" t="s">
        <v>23</v>
      </c>
    </row>
    <row r="40" spans="1:34" s="346" customFormat="1">
      <c r="A40" s="360" t="s">
        <v>2619</v>
      </c>
      <c r="B40" s="347" t="s">
        <v>2621</v>
      </c>
      <c r="C40" s="347" t="s">
        <v>2620</v>
      </c>
      <c r="D40" s="336" t="s">
        <v>3855</v>
      </c>
      <c r="E40" s="302">
        <v>5.9005200000000002</v>
      </c>
      <c r="F40" s="302">
        <v>2.3566404917598676</v>
      </c>
      <c r="G40" s="349" t="s">
        <v>2525</v>
      </c>
      <c r="H40" s="103" t="s">
        <v>93</v>
      </c>
      <c r="I40" s="305">
        <v>2020</v>
      </c>
      <c r="J40" s="250" t="s">
        <v>4593</v>
      </c>
      <c r="K40" s="105" t="s">
        <v>2509</v>
      </c>
      <c r="L40" s="62" t="s">
        <v>49</v>
      </c>
      <c r="M40" s="62" t="s">
        <v>49</v>
      </c>
      <c r="N40" s="39" t="s">
        <v>50</v>
      </c>
      <c r="O40" s="410" t="s">
        <v>3611</v>
      </c>
      <c r="P40" s="433" t="s">
        <v>3612</v>
      </c>
      <c r="Q40" s="62" t="s">
        <v>49</v>
      </c>
      <c r="R40" s="62" t="s">
        <v>49</v>
      </c>
      <c r="S40" s="337" t="s">
        <v>3619</v>
      </c>
      <c r="T40" s="337" t="s">
        <v>3620</v>
      </c>
      <c r="U40" s="62" t="s">
        <v>50</v>
      </c>
      <c r="V40" s="338" t="s">
        <v>2723</v>
      </c>
      <c r="W40" s="350" t="s">
        <v>23</v>
      </c>
      <c r="X40" s="350" t="s">
        <v>23</v>
      </c>
      <c r="Y40" s="344" t="s">
        <v>49</v>
      </c>
      <c r="Z40" s="344" t="s">
        <v>50</v>
      </c>
      <c r="AA40" s="344" t="s">
        <v>3624</v>
      </c>
      <c r="AB40" s="344" t="s">
        <v>3625</v>
      </c>
      <c r="AC40" s="62" t="s">
        <v>50</v>
      </c>
      <c r="AD40" s="329" t="s">
        <v>2738</v>
      </c>
      <c r="AE40" s="103" t="s">
        <v>49</v>
      </c>
      <c r="AF40" s="327" t="s">
        <v>23</v>
      </c>
      <c r="AG40" s="428" t="s">
        <v>23</v>
      </c>
      <c r="AH40" s="327" t="s">
        <v>23</v>
      </c>
    </row>
    <row r="41" spans="1:34" s="346" customFormat="1">
      <c r="A41" s="303" t="s">
        <v>2622</v>
      </c>
      <c r="B41" s="370" t="s">
        <v>2624</v>
      </c>
      <c r="C41" s="370" t="s">
        <v>2623</v>
      </c>
      <c r="D41" s="310" t="s">
        <v>2707</v>
      </c>
      <c r="E41" s="310">
        <v>9.663590000000001</v>
      </c>
      <c r="F41" s="302">
        <v>10.0499170736</v>
      </c>
      <c r="G41" s="369" t="s">
        <v>2625</v>
      </c>
      <c r="H41" s="103" t="s">
        <v>93</v>
      </c>
      <c r="I41" s="311">
        <v>2020</v>
      </c>
      <c r="J41" s="250" t="s">
        <v>50</v>
      </c>
      <c r="K41" s="309" t="s">
        <v>2509</v>
      </c>
      <c r="L41" s="62" t="s">
        <v>49</v>
      </c>
      <c r="M41" s="62" t="s">
        <v>49</v>
      </c>
      <c r="N41" s="39" t="s">
        <v>50</v>
      </c>
      <c r="O41" s="410" t="s">
        <v>3853</v>
      </c>
      <c r="P41" s="410" t="s">
        <v>3852</v>
      </c>
      <c r="Q41" s="62" t="s">
        <v>49</v>
      </c>
      <c r="R41" s="432" t="s">
        <v>49</v>
      </c>
      <c r="S41" s="337" t="s">
        <v>3248</v>
      </c>
      <c r="T41" s="337" t="s">
        <v>3249</v>
      </c>
      <c r="U41" s="62" t="s">
        <v>49</v>
      </c>
      <c r="V41" s="431" t="s">
        <v>50</v>
      </c>
      <c r="W41" s="327" t="s">
        <v>501</v>
      </c>
      <c r="X41" s="350" t="s">
        <v>23</v>
      </c>
      <c r="Y41" s="345" t="s">
        <v>50</v>
      </c>
      <c r="Z41" s="345" t="s">
        <v>2723</v>
      </c>
      <c r="AA41" s="344" t="s">
        <v>2723</v>
      </c>
      <c r="AB41" s="344" t="s">
        <v>2723</v>
      </c>
      <c r="AC41" s="62" t="s">
        <v>49</v>
      </c>
      <c r="AD41" s="327" t="s">
        <v>3239</v>
      </c>
      <c r="AE41" s="327" t="s">
        <v>50</v>
      </c>
      <c r="AF41" s="327" t="s">
        <v>23</v>
      </c>
      <c r="AG41" s="428" t="s">
        <v>23</v>
      </c>
      <c r="AH41" s="327" t="s">
        <v>23</v>
      </c>
    </row>
    <row r="42" spans="1:34" s="346" customFormat="1">
      <c r="A42" s="360" t="s">
        <v>2626</v>
      </c>
      <c r="B42" s="347" t="s">
        <v>2628</v>
      </c>
      <c r="C42" s="347" t="s">
        <v>2627</v>
      </c>
      <c r="D42" s="336" t="s">
        <v>3856</v>
      </c>
      <c r="E42" s="302">
        <v>4.0681500000000002</v>
      </c>
      <c r="F42" s="302">
        <v>2.049940983543117</v>
      </c>
      <c r="G42" s="349" t="s">
        <v>2629</v>
      </c>
      <c r="H42" s="103" t="s">
        <v>2630</v>
      </c>
      <c r="I42" s="305">
        <v>2018</v>
      </c>
      <c r="J42" s="250" t="s">
        <v>4593</v>
      </c>
      <c r="K42" s="105" t="s">
        <v>2704</v>
      </c>
      <c r="L42" s="62" t="s">
        <v>50</v>
      </c>
      <c r="M42" s="62" t="s">
        <v>23</v>
      </c>
      <c r="N42" s="39" t="s">
        <v>50</v>
      </c>
      <c r="O42" s="434" t="s">
        <v>501</v>
      </c>
      <c r="P42" s="433" t="s">
        <v>23</v>
      </c>
      <c r="Q42" s="322" t="s">
        <v>50</v>
      </c>
      <c r="R42" s="62" t="s">
        <v>2723</v>
      </c>
      <c r="S42" s="337" t="s">
        <v>23</v>
      </c>
      <c r="T42" s="337" t="s">
        <v>23</v>
      </c>
      <c r="U42" s="62" t="s">
        <v>50</v>
      </c>
      <c r="V42" s="338" t="s">
        <v>2723</v>
      </c>
      <c r="W42" s="350" t="s">
        <v>23</v>
      </c>
      <c r="X42" s="350" t="s">
        <v>23</v>
      </c>
      <c r="Y42" s="344" t="s">
        <v>50</v>
      </c>
      <c r="Z42" s="344" t="s">
        <v>2723</v>
      </c>
      <c r="AA42" s="344" t="s">
        <v>2723</v>
      </c>
      <c r="AB42" s="344" t="s">
        <v>2723</v>
      </c>
      <c r="AC42" s="62" t="s">
        <v>50</v>
      </c>
      <c r="AD42" s="329" t="s">
        <v>2738</v>
      </c>
      <c r="AE42" s="327" t="s">
        <v>50</v>
      </c>
      <c r="AF42" s="327" t="s">
        <v>50</v>
      </c>
      <c r="AG42" s="427" t="s">
        <v>50</v>
      </c>
      <c r="AH42" s="328" t="s">
        <v>50</v>
      </c>
    </row>
    <row r="43" spans="1:34">
      <c r="A43" s="360" t="s">
        <v>2631</v>
      </c>
      <c r="B43" s="347" t="s">
        <v>2633</v>
      </c>
      <c r="C43" s="347" t="s">
        <v>2632</v>
      </c>
      <c r="D43" s="336" t="s">
        <v>3855</v>
      </c>
      <c r="E43" s="302">
        <v>9.3109500000000001</v>
      </c>
      <c r="F43" s="302">
        <v>8.6457977777007997</v>
      </c>
      <c r="G43" s="349" t="s">
        <v>2525</v>
      </c>
      <c r="H43" s="382" t="s">
        <v>93</v>
      </c>
      <c r="I43" s="305">
        <v>2020</v>
      </c>
      <c r="J43" s="250" t="s">
        <v>4593</v>
      </c>
      <c r="K43" s="105" t="s">
        <v>2509</v>
      </c>
      <c r="L43" s="62" t="s">
        <v>49</v>
      </c>
      <c r="M43" s="62" t="s">
        <v>49</v>
      </c>
      <c r="N43" s="39" t="s">
        <v>50</v>
      </c>
      <c r="O43" s="433" t="s">
        <v>2777</v>
      </c>
      <c r="P43" s="433" t="s">
        <v>2778</v>
      </c>
      <c r="Q43" s="62" t="s">
        <v>49</v>
      </c>
      <c r="R43" s="62" t="s">
        <v>49</v>
      </c>
      <c r="S43" s="337" t="s">
        <v>2782</v>
      </c>
      <c r="T43" s="337" t="s">
        <v>2783</v>
      </c>
      <c r="U43" s="62" t="s">
        <v>50</v>
      </c>
      <c r="V43" s="338" t="s">
        <v>2723</v>
      </c>
      <c r="W43" s="337" t="s">
        <v>23</v>
      </c>
      <c r="X43" s="337" t="s">
        <v>23</v>
      </c>
      <c r="Y43" s="344" t="s">
        <v>49</v>
      </c>
      <c r="Z43" s="344" t="s">
        <v>49</v>
      </c>
      <c r="AA43" s="366" t="s">
        <v>2792</v>
      </c>
      <c r="AB43" s="344" t="s">
        <v>2793</v>
      </c>
      <c r="AC43" s="62" t="s">
        <v>50</v>
      </c>
      <c r="AD43" s="329" t="s">
        <v>2738</v>
      </c>
      <c r="AE43" s="103" t="s">
        <v>49</v>
      </c>
      <c r="AF43" s="327" t="s">
        <v>23</v>
      </c>
      <c r="AG43" s="428" t="s">
        <v>23</v>
      </c>
      <c r="AH43" s="327" t="s">
        <v>23</v>
      </c>
    </row>
    <row r="44" spans="1:34" s="114" customFormat="1">
      <c r="A44" s="360" t="s">
        <v>2634</v>
      </c>
      <c r="B44" s="347" t="s">
        <v>2636</v>
      </c>
      <c r="C44" s="347" t="s">
        <v>2635</v>
      </c>
      <c r="D44" s="336" t="s">
        <v>2706</v>
      </c>
      <c r="E44" s="302">
        <v>134.92166</v>
      </c>
      <c r="F44" s="302">
        <v>153.53982987807001</v>
      </c>
      <c r="G44" s="349" t="s">
        <v>63</v>
      </c>
      <c r="H44" s="382" t="s">
        <v>94</v>
      </c>
      <c r="I44" s="306">
        <v>2016</v>
      </c>
      <c r="J44" s="15" t="s">
        <v>4594</v>
      </c>
      <c r="K44" s="105" t="s">
        <v>2499</v>
      </c>
      <c r="L44" s="430" t="s">
        <v>49</v>
      </c>
      <c r="M44" s="430" t="s">
        <v>49</v>
      </c>
      <c r="N44" s="39" t="s">
        <v>50</v>
      </c>
      <c r="O44" s="433" t="s">
        <v>3133</v>
      </c>
      <c r="P44" s="433" t="s">
        <v>3134</v>
      </c>
      <c r="Q44" s="322" t="s">
        <v>49</v>
      </c>
      <c r="R44" s="62" t="s">
        <v>49</v>
      </c>
      <c r="S44" s="337" t="s">
        <v>3137</v>
      </c>
      <c r="T44" s="337" t="s">
        <v>3134</v>
      </c>
      <c r="U44" s="62" t="s">
        <v>49</v>
      </c>
      <c r="V44" s="338" t="s">
        <v>49</v>
      </c>
      <c r="W44" s="350" t="s">
        <v>3137</v>
      </c>
      <c r="X44" s="350" t="s">
        <v>3134</v>
      </c>
      <c r="Y44" s="344" t="s">
        <v>50</v>
      </c>
      <c r="Z44" s="344" t="s">
        <v>2723</v>
      </c>
      <c r="AA44" s="344" t="s">
        <v>2723</v>
      </c>
      <c r="AB44" s="344" t="s">
        <v>2723</v>
      </c>
      <c r="AC44" s="62" t="s">
        <v>50</v>
      </c>
      <c r="AD44" s="328" t="s">
        <v>2738</v>
      </c>
      <c r="AE44" s="103" t="s">
        <v>49</v>
      </c>
      <c r="AF44" s="328" t="s">
        <v>4592</v>
      </c>
      <c r="AG44" s="427" t="s">
        <v>50</v>
      </c>
      <c r="AH44" s="353" t="s">
        <v>49</v>
      </c>
    </row>
    <row r="45" spans="1:34" s="114" customFormat="1">
      <c r="A45" s="360" t="s">
        <v>2637</v>
      </c>
      <c r="B45" s="347" t="s">
        <v>2639</v>
      </c>
      <c r="C45" s="347" t="s">
        <v>2638</v>
      </c>
      <c r="D45" s="336" t="s">
        <v>3855</v>
      </c>
      <c r="E45" s="302">
        <v>7.4655100000000001</v>
      </c>
      <c r="F45" s="302">
        <v>2.3649148414800001</v>
      </c>
      <c r="G45" s="349" t="s">
        <v>63</v>
      </c>
      <c r="H45" s="382" t="s">
        <v>94</v>
      </c>
      <c r="I45" s="305">
        <v>2020</v>
      </c>
      <c r="J45" s="250" t="s">
        <v>4593</v>
      </c>
      <c r="K45" s="105" t="s">
        <v>2509</v>
      </c>
      <c r="L45" s="430" t="s">
        <v>49</v>
      </c>
      <c r="M45" s="430" t="s">
        <v>49</v>
      </c>
      <c r="N45" s="39" t="s">
        <v>50</v>
      </c>
      <c r="O45" s="433" t="s">
        <v>4612</v>
      </c>
      <c r="P45" s="433" t="s">
        <v>2779</v>
      </c>
      <c r="Q45" s="62" t="s">
        <v>50</v>
      </c>
      <c r="R45" s="62" t="s">
        <v>2723</v>
      </c>
      <c r="S45" s="337" t="s">
        <v>23</v>
      </c>
      <c r="T45" s="337" t="s">
        <v>23</v>
      </c>
      <c r="U45" s="62" t="s">
        <v>49</v>
      </c>
      <c r="V45" s="338" t="s">
        <v>49</v>
      </c>
      <c r="W45" s="350" t="s">
        <v>2788</v>
      </c>
      <c r="X45" s="350" t="s">
        <v>2789</v>
      </c>
      <c r="Y45" s="344" t="s">
        <v>49</v>
      </c>
      <c r="Z45" s="344" t="s">
        <v>50</v>
      </c>
      <c r="AA45" s="344" t="s">
        <v>501</v>
      </c>
      <c r="AB45" s="344" t="s">
        <v>2794</v>
      </c>
      <c r="AC45" s="62" t="s">
        <v>49</v>
      </c>
      <c r="AD45" s="329" t="s">
        <v>2738</v>
      </c>
      <c r="AE45" s="327" t="s">
        <v>50</v>
      </c>
      <c r="AF45" s="327" t="s">
        <v>23</v>
      </c>
      <c r="AG45" s="428" t="s">
        <v>23</v>
      </c>
      <c r="AH45" s="327" t="s">
        <v>23</v>
      </c>
    </row>
    <row r="46" spans="1:34" s="114" customFormat="1">
      <c r="A46" s="360" t="s">
        <v>2640</v>
      </c>
      <c r="B46" s="347" t="s">
        <v>2642</v>
      </c>
      <c r="C46" s="347" t="s">
        <v>2641</v>
      </c>
      <c r="D46" s="336" t="s">
        <v>3856</v>
      </c>
      <c r="E46" s="302">
        <v>3.48482</v>
      </c>
      <c r="F46" s="302">
        <v>2.8870211919048039</v>
      </c>
      <c r="G46" s="349" t="s">
        <v>2643</v>
      </c>
      <c r="H46" s="382" t="s">
        <v>92</v>
      </c>
      <c r="I46" s="305">
        <v>2018</v>
      </c>
      <c r="J46" s="15" t="s">
        <v>4594</v>
      </c>
      <c r="K46" s="105" t="s">
        <v>2705</v>
      </c>
      <c r="L46" s="430" t="s">
        <v>49</v>
      </c>
      <c r="M46" s="430" t="s">
        <v>49</v>
      </c>
      <c r="N46" s="39" t="s">
        <v>50</v>
      </c>
      <c r="O46" s="433" t="s">
        <v>4588</v>
      </c>
      <c r="P46" s="433" t="s">
        <v>4589</v>
      </c>
      <c r="Q46" s="322" t="s">
        <v>50</v>
      </c>
      <c r="R46" s="62" t="s">
        <v>2723</v>
      </c>
      <c r="S46" s="337" t="s">
        <v>23</v>
      </c>
      <c r="T46" s="337" t="s">
        <v>23</v>
      </c>
      <c r="U46" s="62" t="s">
        <v>50</v>
      </c>
      <c r="V46" s="338" t="s">
        <v>2723</v>
      </c>
      <c r="W46" s="337" t="s">
        <v>23</v>
      </c>
      <c r="X46" s="337" t="s">
        <v>23</v>
      </c>
      <c r="Y46" s="344" t="s">
        <v>50</v>
      </c>
      <c r="Z46" s="344" t="s">
        <v>2723</v>
      </c>
      <c r="AA46" s="344" t="s">
        <v>2723</v>
      </c>
      <c r="AB46" s="344" t="s">
        <v>2723</v>
      </c>
      <c r="AC46" s="62" t="s">
        <v>49</v>
      </c>
      <c r="AD46" s="328" t="s">
        <v>2738</v>
      </c>
      <c r="AE46" s="327" t="s">
        <v>50</v>
      </c>
      <c r="AF46" s="327" t="s">
        <v>23</v>
      </c>
      <c r="AG46" s="428" t="s">
        <v>23</v>
      </c>
      <c r="AH46" s="327" t="s">
        <v>23</v>
      </c>
    </row>
    <row r="47" spans="1:34">
      <c r="A47" s="360" t="s">
        <v>2644</v>
      </c>
      <c r="B47" s="347" t="s">
        <v>2646</v>
      </c>
      <c r="C47" s="347" t="s">
        <v>2645</v>
      </c>
      <c r="D47" s="336" t="s">
        <v>2706</v>
      </c>
      <c r="E47" s="302">
        <v>3.71502</v>
      </c>
      <c r="F47" s="302">
        <v>2.9318280364606499</v>
      </c>
      <c r="G47" s="349" t="s">
        <v>67</v>
      </c>
      <c r="H47" s="382" t="s">
        <v>92</v>
      </c>
      <c r="I47" s="305">
        <v>2018</v>
      </c>
      <c r="J47" s="15" t="s">
        <v>4594</v>
      </c>
      <c r="K47" s="105" t="s">
        <v>2704</v>
      </c>
      <c r="L47" s="430" t="s">
        <v>50</v>
      </c>
      <c r="M47" s="62" t="s">
        <v>23</v>
      </c>
      <c r="N47" s="39" t="s">
        <v>50</v>
      </c>
      <c r="O47" s="410" t="s">
        <v>4613</v>
      </c>
      <c r="P47" s="410" t="s">
        <v>2880</v>
      </c>
      <c r="Q47" s="322" t="s">
        <v>50</v>
      </c>
      <c r="R47" s="62" t="s">
        <v>2723</v>
      </c>
      <c r="S47" s="337" t="s">
        <v>23</v>
      </c>
      <c r="T47" s="337" t="s">
        <v>23</v>
      </c>
      <c r="U47" s="62" t="s">
        <v>50</v>
      </c>
      <c r="V47" s="338" t="s">
        <v>2723</v>
      </c>
      <c r="W47" s="350" t="s">
        <v>23</v>
      </c>
      <c r="X47" s="350" t="s">
        <v>23</v>
      </c>
      <c r="Y47" s="344" t="s">
        <v>50</v>
      </c>
      <c r="Z47" s="344" t="s">
        <v>2723</v>
      </c>
      <c r="AA47" s="344" t="s">
        <v>2723</v>
      </c>
      <c r="AB47" s="344" t="s">
        <v>2723</v>
      </c>
      <c r="AC47" s="62" t="s">
        <v>49</v>
      </c>
      <c r="AD47" s="328" t="s">
        <v>2738</v>
      </c>
      <c r="AE47" s="103" t="s">
        <v>50</v>
      </c>
      <c r="AF47" s="327" t="s">
        <v>50</v>
      </c>
      <c r="AG47" s="427" t="s">
        <v>50</v>
      </c>
      <c r="AH47" s="328" t="s">
        <v>50</v>
      </c>
    </row>
    <row r="48" spans="1:34" s="114" customFormat="1">
      <c r="A48" s="303" t="s">
        <v>2647</v>
      </c>
      <c r="B48" s="370" t="s">
        <v>2649</v>
      </c>
      <c r="C48" s="347" t="s">
        <v>2648</v>
      </c>
      <c r="D48" s="310" t="s">
        <v>2707</v>
      </c>
      <c r="E48" s="298">
        <v>8.1982400000000002</v>
      </c>
      <c r="F48" s="302">
        <v>8.7767663200000001</v>
      </c>
      <c r="G48" s="343" t="s">
        <v>2625</v>
      </c>
      <c r="H48" s="382" t="s">
        <v>93</v>
      </c>
      <c r="I48" s="306">
        <v>2016</v>
      </c>
      <c r="J48" s="403" t="s">
        <v>4593</v>
      </c>
      <c r="K48" s="36" t="s">
        <v>2499</v>
      </c>
      <c r="L48" s="430" t="s">
        <v>50</v>
      </c>
      <c r="M48" s="430" t="s">
        <v>23</v>
      </c>
      <c r="N48" s="39" t="s">
        <v>50</v>
      </c>
      <c r="O48" s="434" t="s">
        <v>501</v>
      </c>
      <c r="P48" s="433" t="s">
        <v>102</v>
      </c>
      <c r="Q48" s="322" t="s">
        <v>49</v>
      </c>
      <c r="R48" s="432" t="s">
        <v>49</v>
      </c>
      <c r="S48" s="337" t="s">
        <v>2908</v>
      </c>
      <c r="T48" s="337" t="s">
        <v>2910</v>
      </c>
      <c r="U48" s="62" t="s">
        <v>49</v>
      </c>
      <c r="V48" s="431" t="s">
        <v>50</v>
      </c>
      <c r="W48" s="350" t="s">
        <v>501</v>
      </c>
      <c r="X48" s="350" t="s">
        <v>23</v>
      </c>
      <c r="Y48" s="345" t="s">
        <v>50</v>
      </c>
      <c r="Z48" s="345" t="s">
        <v>2723</v>
      </c>
      <c r="AA48" s="344" t="s">
        <v>2723</v>
      </c>
      <c r="AB48" s="344" t="s">
        <v>2723</v>
      </c>
      <c r="AC48" s="62" t="s">
        <v>49</v>
      </c>
      <c r="AD48" s="329" t="s">
        <v>2738</v>
      </c>
      <c r="AE48" s="327" t="s">
        <v>50</v>
      </c>
      <c r="AF48" s="329" t="s">
        <v>4592</v>
      </c>
      <c r="AG48" s="429" t="s">
        <v>50</v>
      </c>
      <c r="AH48" s="329" t="s">
        <v>50</v>
      </c>
    </row>
    <row r="49" spans="1:34">
      <c r="A49" s="360" t="s">
        <v>2703</v>
      </c>
      <c r="B49" s="299" t="s">
        <v>2702</v>
      </c>
      <c r="C49" s="299" t="s">
        <v>2701</v>
      </c>
      <c r="D49" s="336" t="s">
        <v>3856</v>
      </c>
      <c r="E49" s="302">
        <v>23.618919999999999</v>
      </c>
      <c r="F49" s="302">
        <v>18.968513424680001</v>
      </c>
      <c r="G49" s="382" t="s">
        <v>2525</v>
      </c>
      <c r="H49" s="382" t="s">
        <v>93</v>
      </c>
      <c r="I49" s="306">
        <v>2016</v>
      </c>
      <c r="J49" s="15" t="s">
        <v>4594</v>
      </c>
      <c r="K49" s="105" t="s">
        <v>2499</v>
      </c>
      <c r="L49" s="430" t="s">
        <v>49</v>
      </c>
      <c r="M49" s="430" t="s">
        <v>49</v>
      </c>
      <c r="N49" s="39" t="s">
        <v>50</v>
      </c>
      <c r="O49" s="410" t="s">
        <v>3538</v>
      </c>
      <c r="P49" s="433" t="s">
        <v>3539</v>
      </c>
      <c r="Q49" s="322" t="s">
        <v>49</v>
      </c>
      <c r="R49" s="62" t="s">
        <v>49</v>
      </c>
      <c r="S49" s="337" t="s">
        <v>3862</v>
      </c>
      <c r="T49" s="337" t="s">
        <v>3863</v>
      </c>
      <c r="U49" s="62" t="s">
        <v>50</v>
      </c>
      <c r="V49" s="338" t="s">
        <v>2723</v>
      </c>
      <c r="W49" s="350" t="s">
        <v>23</v>
      </c>
      <c r="X49" s="350" t="s">
        <v>23</v>
      </c>
      <c r="Y49" s="344" t="s">
        <v>50</v>
      </c>
      <c r="Z49" s="344" t="s">
        <v>2723</v>
      </c>
      <c r="AA49" s="344" t="s">
        <v>2723</v>
      </c>
      <c r="AB49" s="344" t="s">
        <v>2723</v>
      </c>
      <c r="AC49" s="62" t="s">
        <v>50</v>
      </c>
      <c r="AD49" s="327" t="s">
        <v>3566</v>
      </c>
      <c r="AE49" s="103" t="s">
        <v>49</v>
      </c>
      <c r="AF49" s="329" t="s">
        <v>4592</v>
      </c>
      <c r="AG49" s="429" t="s">
        <v>50</v>
      </c>
      <c r="AH49" s="250" t="s">
        <v>49</v>
      </c>
    </row>
    <row r="50" spans="1:34" s="114" customFormat="1">
      <c r="A50" s="360" t="s">
        <v>2650</v>
      </c>
      <c r="B50" s="347" t="s">
        <v>2652</v>
      </c>
      <c r="C50" s="347" t="s">
        <v>2651</v>
      </c>
      <c r="D50" s="336" t="s">
        <v>2706</v>
      </c>
      <c r="E50" s="302">
        <v>8.3593899999999994</v>
      </c>
      <c r="F50" s="302">
        <v>11.624055004799999</v>
      </c>
      <c r="G50" s="349" t="s">
        <v>68</v>
      </c>
      <c r="H50" s="382" t="s">
        <v>93</v>
      </c>
      <c r="I50" s="305">
        <v>2018</v>
      </c>
      <c r="J50" s="15" t="s">
        <v>4594</v>
      </c>
      <c r="K50" s="105" t="s">
        <v>2499</v>
      </c>
      <c r="L50" s="62" t="s">
        <v>49</v>
      </c>
      <c r="M50" s="62" t="s">
        <v>49</v>
      </c>
      <c r="N50" s="39" t="s">
        <v>50</v>
      </c>
      <c r="O50" s="433" t="s">
        <v>3135</v>
      </c>
      <c r="P50" s="433" t="s">
        <v>3136</v>
      </c>
      <c r="Q50" s="322" t="s">
        <v>49</v>
      </c>
      <c r="R50" s="62" t="s">
        <v>49</v>
      </c>
      <c r="S50" s="337" t="s">
        <v>3138</v>
      </c>
      <c r="T50" s="337" t="s">
        <v>3139</v>
      </c>
      <c r="U50" s="62" t="s">
        <v>49</v>
      </c>
      <c r="V50" s="338" t="s">
        <v>49</v>
      </c>
      <c r="W50" s="350" t="s">
        <v>3142</v>
      </c>
      <c r="X50" s="350" t="s">
        <v>3139</v>
      </c>
      <c r="Y50" s="344" t="s">
        <v>50</v>
      </c>
      <c r="Z50" s="344" t="s">
        <v>2723</v>
      </c>
      <c r="AA50" s="344" t="s">
        <v>2723</v>
      </c>
      <c r="AB50" s="344" t="s">
        <v>2723</v>
      </c>
      <c r="AC50" s="62" t="s">
        <v>50</v>
      </c>
      <c r="AD50" s="329" t="s">
        <v>2738</v>
      </c>
      <c r="AE50" s="103" t="s">
        <v>49</v>
      </c>
      <c r="AF50" s="328" t="s">
        <v>4592</v>
      </c>
      <c r="AG50" s="427" t="s">
        <v>50</v>
      </c>
      <c r="AH50" s="328" t="s">
        <v>4598</v>
      </c>
    </row>
    <row r="51" spans="1:34" s="114" customFormat="1">
      <c r="A51" s="375" t="s">
        <v>2653</v>
      </c>
      <c r="B51" s="347" t="s">
        <v>2655</v>
      </c>
      <c r="C51" s="347" t="s">
        <v>2654</v>
      </c>
      <c r="D51" s="336" t="s">
        <v>3856</v>
      </c>
      <c r="E51" s="302">
        <v>8.6974300000000007</v>
      </c>
      <c r="F51" s="302">
        <v>3.5576378275199998</v>
      </c>
      <c r="G51" s="349" t="s">
        <v>63</v>
      </c>
      <c r="H51" s="382" t="s">
        <v>94</v>
      </c>
      <c r="I51" s="306">
        <v>2016</v>
      </c>
      <c r="J51" s="15" t="s">
        <v>4594</v>
      </c>
      <c r="K51" s="36" t="s">
        <v>2499</v>
      </c>
      <c r="L51" s="62" t="s">
        <v>49</v>
      </c>
      <c r="M51" s="62" t="s">
        <v>49</v>
      </c>
      <c r="N51" s="39" t="s">
        <v>50</v>
      </c>
      <c r="O51" s="417" t="s">
        <v>4715</v>
      </c>
      <c r="P51" s="435" t="s">
        <v>4291</v>
      </c>
      <c r="Q51" s="322" t="s">
        <v>49</v>
      </c>
      <c r="R51" s="62" t="s">
        <v>49</v>
      </c>
      <c r="S51" s="337" t="s">
        <v>3468</v>
      </c>
      <c r="T51" s="337" t="s">
        <v>3469</v>
      </c>
      <c r="U51" s="62" t="s">
        <v>356</v>
      </c>
      <c r="V51" s="338" t="s">
        <v>49</v>
      </c>
      <c r="W51" s="350" t="s">
        <v>3468</v>
      </c>
      <c r="X51" s="350" t="s">
        <v>3469</v>
      </c>
      <c r="Y51" s="344" t="s">
        <v>50</v>
      </c>
      <c r="Z51" s="344" t="s">
        <v>2723</v>
      </c>
      <c r="AA51" s="344" t="s">
        <v>2723</v>
      </c>
      <c r="AB51" s="344" t="s">
        <v>2723</v>
      </c>
      <c r="AC51" s="62" t="s">
        <v>50</v>
      </c>
      <c r="AD51" s="329" t="s">
        <v>2738</v>
      </c>
      <c r="AE51" s="103" t="s">
        <v>49</v>
      </c>
      <c r="AF51" s="328" t="s">
        <v>4592</v>
      </c>
      <c r="AG51" s="427" t="s">
        <v>50</v>
      </c>
      <c r="AH51" s="353" t="s">
        <v>4598</v>
      </c>
    </row>
    <row r="52" spans="1:34" s="114" customFormat="1">
      <c r="A52" s="360" t="s">
        <v>2656</v>
      </c>
      <c r="B52" s="347" t="s">
        <v>2658</v>
      </c>
      <c r="C52" s="347" t="s">
        <v>2657</v>
      </c>
      <c r="D52" s="336" t="s">
        <v>2707</v>
      </c>
      <c r="E52" s="302">
        <v>9.8411100000000005</v>
      </c>
      <c r="F52" s="302">
        <v>5.1914484674499999</v>
      </c>
      <c r="G52" s="349" t="s">
        <v>63</v>
      </c>
      <c r="H52" s="382" t="s">
        <v>94</v>
      </c>
      <c r="I52" s="306">
        <v>2016</v>
      </c>
      <c r="J52" s="15" t="s">
        <v>4594</v>
      </c>
      <c r="K52" s="36" t="s">
        <v>2499</v>
      </c>
      <c r="L52" s="62" t="s">
        <v>49</v>
      </c>
      <c r="M52" s="62" t="s">
        <v>49</v>
      </c>
      <c r="N52" s="39" t="s">
        <v>50</v>
      </c>
      <c r="O52" s="428" t="s">
        <v>4614</v>
      </c>
      <c r="P52" s="433" t="s">
        <v>4615</v>
      </c>
      <c r="Q52" s="322" t="s">
        <v>49</v>
      </c>
      <c r="R52" s="62" t="s">
        <v>49</v>
      </c>
      <c r="S52" s="337" t="s">
        <v>3140</v>
      </c>
      <c r="T52" s="337" t="s">
        <v>3141</v>
      </c>
      <c r="U52" s="62" t="s">
        <v>49</v>
      </c>
      <c r="V52" s="338" t="s">
        <v>49</v>
      </c>
      <c r="W52" s="350" t="s">
        <v>3143</v>
      </c>
      <c r="X52" s="350" t="s">
        <v>3144</v>
      </c>
      <c r="Y52" s="344" t="s">
        <v>50</v>
      </c>
      <c r="Z52" s="344" t="s">
        <v>2723</v>
      </c>
      <c r="AA52" s="344" t="s">
        <v>2723</v>
      </c>
      <c r="AB52" s="344" t="s">
        <v>2723</v>
      </c>
      <c r="AC52" s="62" t="s">
        <v>50</v>
      </c>
      <c r="AD52" s="329" t="s">
        <v>2738</v>
      </c>
      <c r="AE52" s="327" t="s">
        <v>50</v>
      </c>
      <c r="AF52" s="327" t="s">
        <v>50</v>
      </c>
      <c r="AG52" s="427" t="s">
        <v>50</v>
      </c>
      <c r="AH52" s="353" t="s">
        <v>4598</v>
      </c>
    </row>
    <row r="53" spans="1:34" s="114" customFormat="1">
      <c r="A53" s="360" t="s">
        <v>2659</v>
      </c>
      <c r="B53" s="347" t="s">
        <v>2661</v>
      </c>
      <c r="C53" s="347" t="s">
        <v>2660</v>
      </c>
      <c r="D53" s="336" t="s">
        <v>3855</v>
      </c>
      <c r="E53" s="302">
        <v>6.2276400000000001</v>
      </c>
      <c r="F53" s="302">
        <v>3.6641789999999999</v>
      </c>
      <c r="G53" s="349" t="s">
        <v>65</v>
      </c>
      <c r="H53" s="382" t="s">
        <v>92</v>
      </c>
      <c r="I53" s="305">
        <v>2020</v>
      </c>
      <c r="J53" s="15" t="s">
        <v>4594</v>
      </c>
      <c r="K53" s="105" t="s">
        <v>2509</v>
      </c>
      <c r="L53" s="62" t="s">
        <v>50</v>
      </c>
      <c r="M53" s="62" t="s">
        <v>23</v>
      </c>
      <c r="N53" s="39" t="s">
        <v>50</v>
      </c>
      <c r="O53" s="434" t="s">
        <v>518</v>
      </c>
      <c r="P53" s="433" t="s">
        <v>3316</v>
      </c>
      <c r="Q53" s="62" t="s">
        <v>49</v>
      </c>
      <c r="R53" s="62" t="s">
        <v>49</v>
      </c>
      <c r="S53" s="337" t="s">
        <v>3322</v>
      </c>
      <c r="T53" s="337" t="s">
        <v>3316</v>
      </c>
      <c r="U53" s="62" t="s">
        <v>49</v>
      </c>
      <c r="V53" s="430" t="s">
        <v>50</v>
      </c>
      <c r="W53" s="337" t="s">
        <v>501</v>
      </c>
      <c r="X53" s="350" t="s">
        <v>23</v>
      </c>
      <c r="Y53" s="344" t="s">
        <v>49</v>
      </c>
      <c r="Z53" s="344" t="s">
        <v>50</v>
      </c>
      <c r="AA53" s="344" t="s">
        <v>501</v>
      </c>
      <c r="AB53" s="344" t="s">
        <v>23</v>
      </c>
      <c r="AC53" s="62" t="s">
        <v>50</v>
      </c>
      <c r="AD53" s="327" t="s">
        <v>3314</v>
      </c>
      <c r="AE53" s="327" t="s">
        <v>50</v>
      </c>
      <c r="AF53" s="327" t="s">
        <v>23</v>
      </c>
      <c r="AG53" s="428" t="s">
        <v>23</v>
      </c>
      <c r="AH53" s="327" t="s">
        <v>23</v>
      </c>
    </row>
    <row r="54" spans="1:34">
      <c r="A54" s="303" t="s">
        <v>2662</v>
      </c>
      <c r="B54" s="347" t="s">
        <v>2664</v>
      </c>
      <c r="C54" s="347" t="s">
        <v>2663</v>
      </c>
      <c r="D54" s="310" t="s">
        <v>2707</v>
      </c>
      <c r="E54" s="298">
        <v>3.5893600000000001</v>
      </c>
      <c r="F54" s="302">
        <v>2.3714995000000001</v>
      </c>
      <c r="G54" s="343" t="s">
        <v>2625</v>
      </c>
      <c r="H54" s="382" t="s">
        <v>93</v>
      </c>
      <c r="I54" s="305">
        <v>2018</v>
      </c>
      <c r="J54" s="250" t="s">
        <v>50</v>
      </c>
      <c r="K54" s="105" t="s">
        <v>2705</v>
      </c>
      <c r="L54" s="62" t="s">
        <v>50</v>
      </c>
      <c r="M54" s="62" t="s">
        <v>23</v>
      </c>
      <c r="N54" s="39" t="s">
        <v>50</v>
      </c>
      <c r="O54" s="434" t="s">
        <v>518</v>
      </c>
      <c r="P54" s="433" t="s">
        <v>2780</v>
      </c>
      <c r="Q54" s="322" t="s">
        <v>49</v>
      </c>
      <c r="R54" s="432" t="s">
        <v>49</v>
      </c>
      <c r="S54" s="337" t="s">
        <v>2784</v>
      </c>
      <c r="T54" s="337" t="s">
        <v>2785</v>
      </c>
      <c r="U54" s="62" t="s">
        <v>49</v>
      </c>
      <c r="V54" s="335" t="s">
        <v>49</v>
      </c>
      <c r="W54" s="350" t="s">
        <v>2790</v>
      </c>
      <c r="X54" s="350" t="s">
        <v>2785</v>
      </c>
      <c r="Y54" s="345" t="s">
        <v>50</v>
      </c>
      <c r="Z54" s="345" t="s">
        <v>2723</v>
      </c>
      <c r="AA54" s="344" t="s">
        <v>2723</v>
      </c>
      <c r="AB54" s="344" t="s">
        <v>2723</v>
      </c>
      <c r="AC54" s="62" t="s">
        <v>49</v>
      </c>
      <c r="AD54" s="329" t="s">
        <v>2738</v>
      </c>
      <c r="AE54" s="327" t="s">
        <v>50</v>
      </c>
      <c r="AF54" s="327" t="s">
        <v>23</v>
      </c>
      <c r="AG54" s="428" t="s">
        <v>23</v>
      </c>
      <c r="AH54" s="327" t="s">
        <v>23</v>
      </c>
    </row>
    <row r="55" spans="1:34" s="114" customFormat="1">
      <c r="A55" s="303" t="s">
        <v>2665</v>
      </c>
      <c r="B55" s="347" t="s">
        <v>2667</v>
      </c>
      <c r="C55" s="347" t="s">
        <v>2666</v>
      </c>
      <c r="D55" s="310" t="s">
        <v>2708</v>
      </c>
      <c r="E55" s="298">
        <v>18.766849999999998</v>
      </c>
      <c r="F55" s="302">
        <v>17.646187056233</v>
      </c>
      <c r="G55" s="343" t="s">
        <v>2597</v>
      </c>
      <c r="H55" s="382" t="s">
        <v>92</v>
      </c>
      <c r="I55" s="306">
        <v>2016</v>
      </c>
      <c r="J55" s="250" t="s">
        <v>4595</v>
      </c>
      <c r="K55" s="105" t="s">
        <v>2499</v>
      </c>
      <c r="L55" s="62" t="s">
        <v>50</v>
      </c>
      <c r="M55" s="62" t="s">
        <v>23</v>
      </c>
      <c r="N55" s="39" t="s">
        <v>50</v>
      </c>
      <c r="O55" s="434" t="s">
        <v>501</v>
      </c>
      <c r="P55" s="433" t="s">
        <v>23</v>
      </c>
      <c r="Q55" s="322" t="s">
        <v>50</v>
      </c>
      <c r="R55" s="432" t="s">
        <v>2723</v>
      </c>
      <c r="S55" s="337" t="s">
        <v>23</v>
      </c>
      <c r="T55" s="337" t="s">
        <v>23</v>
      </c>
      <c r="U55" s="62" t="s">
        <v>50</v>
      </c>
      <c r="V55" s="335" t="s">
        <v>2723</v>
      </c>
      <c r="W55" s="350" t="s">
        <v>23</v>
      </c>
      <c r="X55" s="350" t="s">
        <v>23</v>
      </c>
      <c r="Y55" s="345" t="s">
        <v>50</v>
      </c>
      <c r="Z55" s="345" t="s">
        <v>2723</v>
      </c>
      <c r="AA55" s="344" t="s">
        <v>2723</v>
      </c>
      <c r="AB55" s="344" t="s">
        <v>2723</v>
      </c>
      <c r="AC55" s="62" t="s">
        <v>49</v>
      </c>
      <c r="AD55" s="329" t="s">
        <v>2738</v>
      </c>
      <c r="AE55" s="327" t="s">
        <v>50</v>
      </c>
      <c r="AF55" s="327" t="s">
        <v>50</v>
      </c>
      <c r="AG55" s="429" t="s">
        <v>50</v>
      </c>
      <c r="AH55" s="329" t="s">
        <v>50</v>
      </c>
    </row>
    <row r="56" spans="1:34" s="114" customFormat="1">
      <c r="A56" s="360" t="s">
        <v>2668</v>
      </c>
      <c r="B56" s="347" t="s">
        <v>2670</v>
      </c>
      <c r="C56" s="347" t="s">
        <v>2669</v>
      </c>
      <c r="D56" s="336" t="s">
        <v>3856</v>
      </c>
      <c r="E56" s="302">
        <v>3.1067199999999997</v>
      </c>
      <c r="F56" s="302">
        <v>2.63445037043026</v>
      </c>
      <c r="G56" s="349" t="s">
        <v>65</v>
      </c>
      <c r="H56" s="382" t="s">
        <v>92</v>
      </c>
      <c r="I56" s="305">
        <v>2018</v>
      </c>
      <c r="J56" s="250" t="s">
        <v>50</v>
      </c>
      <c r="K56" s="105" t="s">
        <v>2705</v>
      </c>
      <c r="L56" s="62" t="s">
        <v>50</v>
      </c>
      <c r="M56" s="62" t="s">
        <v>23</v>
      </c>
      <c r="N56" s="39" t="s">
        <v>50</v>
      </c>
      <c r="O56" s="434" t="s">
        <v>518</v>
      </c>
      <c r="P56" s="433" t="s">
        <v>3317</v>
      </c>
      <c r="Q56" s="322" t="s">
        <v>50</v>
      </c>
      <c r="R56" s="62" t="s">
        <v>2723</v>
      </c>
      <c r="S56" s="337" t="s">
        <v>23</v>
      </c>
      <c r="T56" s="337" t="s">
        <v>23</v>
      </c>
      <c r="U56" s="62" t="s">
        <v>50</v>
      </c>
      <c r="V56" s="338" t="s">
        <v>2723</v>
      </c>
      <c r="W56" s="350" t="s">
        <v>23</v>
      </c>
      <c r="X56" s="350" t="s">
        <v>23</v>
      </c>
      <c r="Y56" s="344" t="s">
        <v>49</v>
      </c>
      <c r="Z56" s="344" t="s">
        <v>50</v>
      </c>
      <c r="AA56" s="366" t="s">
        <v>3882</v>
      </c>
      <c r="AB56" s="366" t="s">
        <v>3883</v>
      </c>
      <c r="AC56" s="62" t="s">
        <v>50</v>
      </c>
      <c r="AD56" s="327" t="s">
        <v>501</v>
      </c>
      <c r="AE56" s="327" t="s">
        <v>50</v>
      </c>
      <c r="AF56" s="327" t="s">
        <v>23</v>
      </c>
      <c r="AG56" s="428" t="s">
        <v>23</v>
      </c>
      <c r="AH56" s="327" t="s">
        <v>23</v>
      </c>
    </row>
    <row r="57" spans="1:34" s="114" customFormat="1">
      <c r="A57" s="303" t="s">
        <v>2671</v>
      </c>
      <c r="B57" s="347" t="s">
        <v>2673</v>
      </c>
      <c r="C57" s="347" t="s">
        <v>2672</v>
      </c>
      <c r="D57" s="336" t="s">
        <v>2706</v>
      </c>
      <c r="E57" s="298">
        <v>5.2087200000000005</v>
      </c>
      <c r="F57" s="302">
        <v>4.7702635646399996</v>
      </c>
      <c r="G57" s="343" t="s">
        <v>63</v>
      </c>
      <c r="H57" s="382" t="s">
        <v>94</v>
      </c>
      <c r="I57" s="305">
        <v>2018</v>
      </c>
      <c r="J57" s="15" t="s">
        <v>4594</v>
      </c>
      <c r="K57" s="105" t="s">
        <v>2499</v>
      </c>
      <c r="L57" s="62" t="s">
        <v>50</v>
      </c>
      <c r="M57" s="62" t="s">
        <v>23</v>
      </c>
      <c r="N57" s="39" t="s">
        <v>50</v>
      </c>
      <c r="O57" s="377" t="s">
        <v>501</v>
      </c>
      <c r="P57" s="337" t="s">
        <v>23</v>
      </c>
      <c r="Q57" s="322" t="s">
        <v>49</v>
      </c>
      <c r="R57" s="432" t="s">
        <v>49</v>
      </c>
      <c r="S57" s="337" t="s">
        <v>2985</v>
      </c>
      <c r="T57" s="337" t="s">
        <v>2986</v>
      </c>
      <c r="U57" s="62" t="s">
        <v>49</v>
      </c>
      <c r="V57" s="335" t="s">
        <v>49</v>
      </c>
      <c r="W57" s="350" t="s">
        <v>2990</v>
      </c>
      <c r="X57" s="350" t="s">
        <v>2991</v>
      </c>
      <c r="Y57" s="345" t="s">
        <v>50</v>
      </c>
      <c r="Z57" s="345" t="s">
        <v>2723</v>
      </c>
      <c r="AA57" s="344" t="s">
        <v>2723</v>
      </c>
      <c r="AB57" s="344" t="s">
        <v>2723</v>
      </c>
      <c r="AC57" s="62" t="s">
        <v>50</v>
      </c>
      <c r="AD57" s="329" t="s">
        <v>2738</v>
      </c>
      <c r="AE57" s="327" t="s">
        <v>50</v>
      </c>
      <c r="AF57" s="327" t="s">
        <v>50</v>
      </c>
      <c r="AG57" s="429" t="s">
        <v>50</v>
      </c>
      <c r="AH57" s="329" t="s">
        <v>50</v>
      </c>
    </row>
    <row r="58" spans="1:34" s="114" customFormat="1">
      <c r="A58" s="303" t="s">
        <v>2674</v>
      </c>
      <c r="B58" s="347" t="s">
        <v>2676</v>
      </c>
      <c r="C58" s="347" t="s">
        <v>2675</v>
      </c>
      <c r="D58" s="310" t="s">
        <v>2707</v>
      </c>
      <c r="E58" s="298">
        <v>10.131830000000001</v>
      </c>
      <c r="F58" s="302">
        <v>3.7190466468299999</v>
      </c>
      <c r="G58" s="343" t="s">
        <v>63</v>
      </c>
      <c r="H58" s="382" t="s">
        <v>94</v>
      </c>
      <c r="I58" s="305">
        <v>2020</v>
      </c>
      <c r="J58" s="250" t="s">
        <v>4593</v>
      </c>
      <c r="K58" s="105" t="s">
        <v>2499</v>
      </c>
      <c r="L58" s="62" t="s">
        <v>50</v>
      </c>
      <c r="M58" s="62" t="s">
        <v>23</v>
      </c>
      <c r="N58" s="39" t="s">
        <v>50</v>
      </c>
      <c r="O58" s="377" t="s">
        <v>501</v>
      </c>
      <c r="P58" s="337" t="s">
        <v>23</v>
      </c>
      <c r="Q58" s="62" t="s">
        <v>49</v>
      </c>
      <c r="R58" s="432" t="s">
        <v>49</v>
      </c>
      <c r="S58" s="337" t="s">
        <v>3470</v>
      </c>
      <c r="T58" s="337" t="s">
        <v>3471</v>
      </c>
      <c r="U58" s="62" t="s">
        <v>49</v>
      </c>
      <c r="V58" s="335" t="s">
        <v>49</v>
      </c>
      <c r="W58" s="350" t="s">
        <v>3470</v>
      </c>
      <c r="X58" s="350" t="s">
        <v>3471</v>
      </c>
      <c r="Y58" s="345" t="s">
        <v>50</v>
      </c>
      <c r="Z58" s="345" t="s">
        <v>2723</v>
      </c>
      <c r="AA58" s="344" t="s">
        <v>2723</v>
      </c>
      <c r="AB58" s="344" t="s">
        <v>2723</v>
      </c>
      <c r="AC58" s="62" t="s">
        <v>50</v>
      </c>
      <c r="AD58" s="329" t="s">
        <v>2738</v>
      </c>
      <c r="AE58" s="327" t="s">
        <v>50</v>
      </c>
      <c r="AF58" s="327" t="s">
        <v>50</v>
      </c>
      <c r="AG58" s="429" t="s">
        <v>50</v>
      </c>
      <c r="AH58" s="329" t="s">
        <v>50</v>
      </c>
    </row>
    <row r="59" spans="1:34" s="114" customFormat="1">
      <c r="A59" s="303" t="s">
        <v>2677</v>
      </c>
      <c r="B59" s="347" t="s">
        <v>2679</v>
      </c>
      <c r="C59" s="347" t="s">
        <v>2678</v>
      </c>
      <c r="D59" s="310" t="s">
        <v>3856</v>
      </c>
      <c r="E59" s="298">
        <v>63.248019999999997</v>
      </c>
      <c r="F59" s="302">
        <v>63.355719501659998</v>
      </c>
      <c r="G59" s="343" t="s">
        <v>63</v>
      </c>
      <c r="H59" s="382" t="s">
        <v>94</v>
      </c>
      <c r="I59" s="305">
        <v>2020</v>
      </c>
      <c r="J59" s="403" t="s">
        <v>4593</v>
      </c>
      <c r="K59" s="105" t="s">
        <v>2499</v>
      </c>
      <c r="L59" s="62" t="s">
        <v>50</v>
      </c>
      <c r="M59" s="62" t="s">
        <v>23</v>
      </c>
      <c r="N59" s="39" t="s">
        <v>50</v>
      </c>
      <c r="O59" s="377" t="s">
        <v>501</v>
      </c>
      <c r="P59" s="337" t="s">
        <v>23</v>
      </c>
      <c r="Q59" s="62" t="s">
        <v>49</v>
      </c>
      <c r="R59" s="432" t="s">
        <v>49</v>
      </c>
      <c r="S59" s="337" t="s">
        <v>3347</v>
      </c>
      <c r="T59" s="337" t="s">
        <v>3348</v>
      </c>
      <c r="U59" s="62" t="s">
        <v>49</v>
      </c>
      <c r="V59" s="335" t="s">
        <v>49</v>
      </c>
      <c r="W59" s="350" t="s">
        <v>3347</v>
      </c>
      <c r="X59" s="350" t="s">
        <v>3348</v>
      </c>
      <c r="Y59" s="345" t="s">
        <v>50</v>
      </c>
      <c r="Z59" s="345" t="s">
        <v>2723</v>
      </c>
      <c r="AA59" s="344" t="s">
        <v>2723</v>
      </c>
      <c r="AB59" s="344" t="s">
        <v>2723</v>
      </c>
      <c r="AC59" s="62" t="s">
        <v>49</v>
      </c>
      <c r="AD59" s="329" t="s">
        <v>2738</v>
      </c>
      <c r="AE59" s="327" t="s">
        <v>50</v>
      </c>
      <c r="AF59" s="327" t="s">
        <v>50</v>
      </c>
      <c r="AG59" s="429" t="s">
        <v>50</v>
      </c>
      <c r="AH59" s="329" t="s">
        <v>50</v>
      </c>
    </row>
    <row r="60" spans="1:34" s="114" customFormat="1">
      <c r="A60" s="360" t="s">
        <v>2680</v>
      </c>
      <c r="B60" s="347" t="s">
        <v>2682</v>
      </c>
      <c r="C60" s="347" t="s">
        <v>2681</v>
      </c>
      <c r="D60" s="336" t="s">
        <v>3856</v>
      </c>
      <c r="E60" s="302">
        <v>9.55992</v>
      </c>
      <c r="F60" s="302">
        <v>4.6858739682100001</v>
      </c>
      <c r="G60" s="349" t="s">
        <v>63</v>
      </c>
      <c r="H60" s="382" t="s">
        <v>94</v>
      </c>
      <c r="I60" s="306">
        <v>2016</v>
      </c>
      <c r="J60" s="15" t="s">
        <v>4594</v>
      </c>
      <c r="K60" s="105" t="s">
        <v>2499</v>
      </c>
      <c r="L60" s="62" t="s">
        <v>49</v>
      </c>
      <c r="M60" s="62" t="s">
        <v>49</v>
      </c>
      <c r="N60" s="39" t="s">
        <v>50</v>
      </c>
      <c r="O60" s="337" t="s">
        <v>3341</v>
      </c>
      <c r="P60" s="337" t="s">
        <v>3342</v>
      </c>
      <c r="Q60" s="322" t="s">
        <v>49</v>
      </c>
      <c r="R60" s="62" t="s">
        <v>49</v>
      </c>
      <c r="S60" s="337" t="s">
        <v>3349</v>
      </c>
      <c r="T60" s="337" t="s">
        <v>3350</v>
      </c>
      <c r="U60" s="62" t="s">
        <v>49</v>
      </c>
      <c r="V60" s="338" t="s">
        <v>49</v>
      </c>
      <c r="W60" s="350" t="s">
        <v>3352</v>
      </c>
      <c r="X60" s="350" t="s">
        <v>3350</v>
      </c>
      <c r="Y60" s="344" t="s">
        <v>50</v>
      </c>
      <c r="Z60" s="344" t="s">
        <v>2723</v>
      </c>
      <c r="AA60" s="344" t="s">
        <v>2723</v>
      </c>
      <c r="AB60" s="344" t="s">
        <v>2723</v>
      </c>
      <c r="AC60" s="62" t="s">
        <v>50</v>
      </c>
      <c r="AD60" s="329" t="s">
        <v>2738</v>
      </c>
      <c r="AE60" s="103" t="s">
        <v>49</v>
      </c>
      <c r="AF60" s="327" t="s">
        <v>50</v>
      </c>
      <c r="AG60" s="427" t="s">
        <v>50</v>
      </c>
      <c r="AH60" s="353" t="s">
        <v>4598</v>
      </c>
    </row>
    <row r="61" spans="1:34" s="114" customFormat="1">
      <c r="A61" s="303" t="s">
        <v>2683</v>
      </c>
      <c r="B61" s="347" t="s">
        <v>2685</v>
      </c>
      <c r="C61" s="347" t="s">
        <v>2684</v>
      </c>
      <c r="D61" s="310" t="s">
        <v>3856</v>
      </c>
      <c r="E61" s="298">
        <v>3.3207600000000004</v>
      </c>
      <c r="F61" s="302">
        <v>1.50776121612</v>
      </c>
      <c r="G61" s="343" t="s">
        <v>63</v>
      </c>
      <c r="H61" s="382" t="s">
        <v>94</v>
      </c>
      <c r="I61" s="305">
        <v>2020</v>
      </c>
      <c r="J61" s="15" t="s">
        <v>50</v>
      </c>
      <c r="K61" s="105" t="s">
        <v>2509</v>
      </c>
      <c r="L61" s="62" t="s">
        <v>50</v>
      </c>
      <c r="M61" s="62" t="s">
        <v>23</v>
      </c>
      <c r="N61" s="39" t="s">
        <v>50</v>
      </c>
      <c r="O61" s="377" t="s">
        <v>518</v>
      </c>
      <c r="P61" s="337" t="s">
        <v>2781</v>
      </c>
      <c r="Q61" s="62" t="s">
        <v>49</v>
      </c>
      <c r="R61" s="432" t="s">
        <v>49</v>
      </c>
      <c r="S61" s="337" t="s">
        <v>2786</v>
      </c>
      <c r="T61" s="337" t="s">
        <v>2787</v>
      </c>
      <c r="U61" s="62" t="s">
        <v>49</v>
      </c>
      <c r="V61" s="335" t="s">
        <v>49</v>
      </c>
      <c r="W61" s="350" t="s">
        <v>2791</v>
      </c>
      <c r="X61" s="350" t="s">
        <v>2781</v>
      </c>
      <c r="Y61" s="345" t="s">
        <v>50</v>
      </c>
      <c r="Z61" s="345" t="s">
        <v>2723</v>
      </c>
      <c r="AA61" s="344" t="s">
        <v>2723</v>
      </c>
      <c r="AB61" s="344" t="s">
        <v>2723</v>
      </c>
      <c r="AC61" s="62" t="s">
        <v>50</v>
      </c>
      <c r="AD61" s="327" t="s">
        <v>2775</v>
      </c>
      <c r="AE61" s="327" t="s">
        <v>50</v>
      </c>
      <c r="AF61" s="327" t="s">
        <v>23</v>
      </c>
      <c r="AG61" s="428" t="s">
        <v>23</v>
      </c>
      <c r="AH61" s="103" t="s">
        <v>23</v>
      </c>
    </row>
    <row r="62" spans="1:34" s="114" customFormat="1">
      <c r="A62" s="360" t="s">
        <v>2686</v>
      </c>
      <c r="B62" s="347" t="s">
        <v>2688</v>
      </c>
      <c r="C62" s="347" t="s">
        <v>2687</v>
      </c>
      <c r="D62" s="336" t="s">
        <v>3856</v>
      </c>
      <c r="E62" s="302">
        <v>34.560089999999995</v>
      </c>
      <c r="F62" s="308">
        <v>23.334608898599999</v>
      </c>
      <c r="G62" s="349" t="s">
        <v>63</v>
      </c>
      <c r="H62" s="382" t="s">
        <v>94</v>
      </c>
      <c r="I62" s="306">
        <v>2016</v>
      </c>
      <c r="J62" s="15" t="s">
        <v>4594</v>
      </c>
      <c r="K62" s="105" t="s">
        <v>2499</v>
      </c>
      <c r="L62" s="62" t="s">
        <v>49</v>
      </c>
      <c r="M62" s="62" t="s">
        <v>49</v>
      </c>
      <c r="N62" s="39" t="s">
        <v>50</v>
      </c>
      <c r="O62" s="410" t="s">
        <v>4714</v>
      </c>
      <c r="P62" s="435" t="s">
        <v>4069</v>
      </c>
      <c r="Q62" s="322" t="s">
        <v>49</v>
      </c>
      <c r="R62" s="62" t="s">
        <v>49</v>
      </c>
      <c r="S62" s="363" t="s">
        <v>3080</v>
      </c>
      <c r="T62" s="337" t="s">
        <v>3081</v>
      </c>
      <c r="U62" s="62" t="s">
        <v>356</v>
      </c>
      <c r="V62" s="338" t="s">
        <v>49</v>
      </c>
      <c r="W62" s="350" t="s">
        <v>3082</v>
      </c>
      <c r="X62" s="350" t="s">
        <v>3081</v>
      </c>
      <c r="Y62" s="344" t="s">
        <v>50</v>
      </c>
      <c r="Z62" s="344" t="s">
        <v>2723</v>
      </c>
      <c r="AA62" s="344" t="s">
        <v>2723</v>
      </c>
      <c r="AB62" s="344" t="s">
        <v>2723</v>
      </c>
      <c r="AC62" s="62" t="s">
        <v>49</v>
      </c>
      <c r="AD62" s="328" t="s">
        <v>2738</v>
      </c>
      <c r="AE62" s="103" t="s">
        <v>49</v>
      </c>
      <c r="AF62" s="328" t="s">
        <v>4592</v>
      </c>
      <c r="AG62" s="427" t="s">
        <v>50</v>
      </c>
      <c r="AH62" s="353" t="s">
        <v>4598</v>
      </c>
    </row>
    <row r="63" spans="1:34" s="114" customFormat="1">
      <c r="A63" s="316" t="s">
        <v>106</v>
      </c>
      <c r="B63" s="301" t="s">
        <v>228</v>
      </c>
      <c r="C63" s="301" t="s">
        <v>1668</v>
      </c>
      <c r="D63" s="336" t="s">
        <v>3856</v>
      </c>
      <c r="E63" s="308">
        <v>315.78985999999998</v>
      </c>
      <c r="F63" s="302">
        <v>371.66560776341703</v>
      </c>
      <c r="G63" s="404" t="s">
        <v>63</v>
      </c>
      <c r="H63" s="382" t="s">
        <v>94</v>
      </c>
      <c r="I63" s="305">
        <v>2018</v>
      </c>
      <c r="J63" s="15" t="s">
        <v>4594</v>
      </c>
      <c r="K63" s="105" t="s">
        <v>2499</v>
      </c>
      <c r="L63" s="62" t="s">
        <v>50</v>
      </c>
      <c r="M63" s="62" t="s">
        <v>23</v>
      </c>
      <c r="N63" s="39" t="s">
        <v>50</v>
      </c>
      <c r="O63" s="434" t="s">
        <v>501</v>
      </c>
      <c r="P63" s="433" t="s">
        <v>102</v>
      </c>
      <c r="Q63" s="62" t="s">
        <v>50</v>
      </c>
      <c r="R63" s="62" t="s">
        <v>2723</v>
      </c>
      <c r="S63" s="337" t="s">
        <v>2911</v>
      </c>
      <c r="T63" s="337" t="s">
        <v>2912</v>
      </c>
      <c r="U63" s="62" t="s">
        <v>49</v>
      </c>
      <c r="V63" s="338" t="s">
        <v>49</v>
      </c>
      <c r="W63" s="350" t="s">
        <v>2916</v>
      </c>
      <c r="X63" s="350" t="s">
        <v>2917</v>
      </c>
      <c r="Y63" s="344" t="s">
        <v>49</v>
      </c>
      <c r="Z63" s="344" t="s">
        <v>50</v>
      </c>
      <c r="AA63" s="344" t="s">
        <v>3846</v>
      </c>
      <c r="AB63" s="344" t="s">
        <v>2918</v>
      </c>
      <c r="AC63" s="62" t="s">
        <v>50</v>
      </c>
      <c r="AD63" s="329" t="s">
        <v>2738</v>
      </c>
      <c r="AE63" s="327" t="s">
        <v>50</v>
      </c>
      <c r="AF63" s="327" t="s">
        <v>50</v>
      </c>
      <c r="AG63" s="382" t="s">
        <v>50</v>
      </c>
      <c r="AH63" s="353" t="s">
        <v>50</v>
      </c>
    </row>
    <row r="64" spans="1:34" s="114" customFormat="1">
      <c r="A64" s="303" t="s">
        <v>2689</v>
      </c>
      <c r="B64" s="299" t="s">
        <v>2691</v>
      </c>
      <c r="C64" s="299" t="s">
        <v>2690</v>
      </c>
      <c r="D64" s="336" t="s">
        <v>2706</v>
      </c>
      <c r="E64" s="298">
        <v>3.2728099999999998</v>
      </c>
      <c r="F64" s="302">
        <v>0.75441886363999999</v>
      </c>
      <c r="G64" s="343" t="s">
        <v>63</v>
      </c>
      <c r="H64" s="382" t="s">
        <v>94</v>
      </c>
      <c r="I64" s="305">
        <v>2020</v>
      </c>
      <c r="J64" s="15" t="s">
        <v>50</v>
      </c>
      <c r="K64" s="105" t="s">
        <v>2509</v>
      </c>
      <c r="L64" s="62" t="s">
        <v>50</v>
      </c>
      <c r="M64" s="62" t="s">
        <v>23</v>
      </c>
      <c r="N64" s="39" t="s">
        <v>50</v>
      </c>
      <c r="O64" s="378" t="s">
        <v>518</v>
      </c>
      <c r="P64" s="337" t="s">
        <v>2741</v>
      </c>
      <c r="Q64" s="62" t="s">
        <v>49</v>
      </c>
      <c r="R64" s="62" t="s">
        <v>49</v>
      </c>
      <c r="S64" s="376" t="s">
        <v>2742</v>
      </c>
      <c r="T64" s="376" t="s">
        <v>2743</v>
      </c>
      <c r="U64" s="62" t="s">
        <v>49</v>
      </c>
      <c r="V64" s="338" t="s">
        <v>49</v>
      </c>
      <c r="W64" s="376" t="s">
        <v>2744</v>
      </c>
      <c r="X64" s="376" t="s">
        <v>2743</v>
      </c>
      <c r="Y64" s="344" t="s">
        <v>50</v>
      </c>
      <c r="Z64" s="344" t="s">
        <v>2723</v>
      </c>
      <c r="AA64" s="344" t="s">
        <v>2723</v>
      </c>
      <c r="AB64" s="344" t="s">
        <v>2723</v>
      </c>
      <c r="AC64" s="460" t="s">
        <v>50</v>
      </c>
      <c r="AD64" s="329" t="s">
        <v>2740</v>
      </c>
      <c r="AE64" s="327" t="s">
        <v>50</v>
      </c>
      <c r="AF64" s="327" t="s">
        <v>23</v>
      </c>
      <c r="AG64" s="103" t="s">
        <v>23</v>
      </c>
      <c r="AH64" s="103" t="s">
        <v>23</v>
      </c>
    </row>
    <row r="65" spans="1:34" s="114" customFormat="1">
      <c r="A65" s="303" t="s">
        <v>2692</v>
      </c>
      <c r="B65" s="351" t="s">
        <v>2694</v>
      </c>
      <c r="C65" s="351" t="s">
        <v>2693</v>
      </c>
      <c r="D65" s="336" t="s">
        <v>3856</v>
      </c>
      <c r="E65" s="298">
        <v>4.56372</v>
      </c>
      <c r="F65" s="302">
        <v>4.2943595938693599</v>
      </c>
      <c r="G65" s="343" t="s">
        <v>64</v>
      </c>
      <c r="H65" s="382" t="s">
        <v>92</v>
      </c>
      <c r="I65" s="305">
        <v>2018</v>
      </c>
      <c r="J65" s="15" t="s">
        <v>50</v>
      </c>
      <c r="K65" s="105" t="s">
        <v>2705</v>
      </c>
      <c r="L65" s="62" t="s">
        <v>50</v>
      </c>
      <c r="M65" s="62" t="s">
        <v>23</v>
      </c>
      <c r="N65" s="39" t="s">
        <v>50</v>
      </c>
      <c r="O65" s="378" t="s">
        <v>518</v>
      </c>
      <c r="P65" s="380" t="s">
        <v>2745</v>
      </c>
      <c r="Q65" s="322" t="s">
        <v>50</v>
      </c>
      <c r="R65" s="62" t="s">
        <v>2723</v>
      </c>
      <c r="S65" s="376" t="s">
        <v>23</v>
      </c>
      <c r="T65" s="376" t="s">
        <v>23</v>
      </c>
      <c r="U65" s="62" t="s">
        <v>50</v>
      </c>
      <c r="V65" s="338" t="s">
        <v>2723</v>
      </c>
      <c r="W65" s="376" t="s">
        <v>23</v>
      </c>
      <c r="X65" s="376" t="s">
        <v>23</v>
      </c>
      <c r="Y65" s="344" t="s">
        <v>50</v>
      </c>
      <c r="Z65" s="344" t="s">
        <v>2723</v>
      </c>
      <c r="AA65" s="344" t="s">
        <v>2723</v>
      </c>
      <c r="AB65" s="344" t="s">
        <v>2723</v>
      </c>
      <c r="AC65" s="460" t="s">
        <v>49</v>
      </c>
      <c r="AD65" s="328" t="s">
        <v>2738</v>
      </c>
      <c r="AE65" s="327" t="s">
        <v>50</v>
      </c>
      <c r="AF65" s="327" t="s">
        <v>23</v>
      </c>
      <c r="AG65" s="103" t="s">
        <v>23</v>
      </c>
      <c r="AH65" s="103" t="s">
        <v>23</v>
      </c>
    </row>
    <row r="66" spans="1:34" s="114" customFormat="1">
      <c r="A66" s="360" t="s">
        <v>2695</v>
      </c>
      <c r="B66" s="328" t="s">
        <v>2697</v>
      </c>
      <c r="C66" s="328" t="s">
        <v>2696</v>
      </c>
      <c r="D66" s="310" t="s">
        <v>3856</v>
      </c>
      <c r="E66" s="302">
        <v>9.1203899999999987</v>
      </c>
      <c r="F66" s="302">
        <v>18.54324819004</v>
      </c>
      <c r="G66" s="349" t="s">
        <v>68</v>
      </c>
      <c r="H66" s="382" t="s">
        <v>93</v>
      </c>
      <c r="I66" s="305">
        <v>2020</v>
      </c>
      <c r="J66" s="250" t="s">
        <v>4593</v>
      </c>
      <c r="K66" s="105" t="s">
        <v>2499</v>
      </c>
      <c r="L66" s="62" t="s">
        <v>49</v>
      </c>
      <c r="M66" s="62" t="s">
        <v>49</v>
      </c>
      <c r="N66" s="62" t="s">
        <v>49</v>
      </c>
      <c r="O66" s="49" t="s">
        <v>3613</v>
      </c>
      <c r="P66" s="49" t="s">
        <v>3614</v>
      </c>
      <c r="Q66" s="62" t="s">
        <v>49</v>
      </c>
      <c r="R66" s="62" t="s">
        <v>49</v>
      </c>
      <c r="S66" s="337" t="s">
        <v>3621</v>
      </c>
      <c r="T66" s="337" t="s">
        <v>3622</v>
      </c>
      <c r="U66" s="62" t="s">
        <v>50</v>
      </c>
      <c r="V66" s="338" t="s">
        <v>2723</v>
      </c>
      <c r="W66" s="350" t="s">
        <v>23</v>
      </c>
      <c r="X66" s="350" t="s">
        <v>23</v>
      </c>
      <c r="Y66" s="345" t="s">
        <v>49</v>
      </c>
      <c r="Z66" s="366" t="s">
        <v>50</v>
      </c>
      <c r="AA66" s="366" t="s">
        <v>3626</v>
      </c>
      <c r="AB66" s="366" t="s">
        <v>3627</v>
      </c>
      <c r="AC66" s="62" t="s">
        <v>50</v>
      </c>
      <c r="AD66" s="327" t="s">
        <v>3609</v>
      </c>
      <c r="AE66" s="103" t="s">
        <v>49</v>
      </c>
      <c r="AF66" s="329" t="s">
        <v>4592</v>
      </c>
      <c r="AG66" s="382" t="s">
        <v>50</v>
      </c>
      <c r="AH66" s="329" t="s">
        <v>50</v>
      </c>
    </row>
    <row r="67" spans="1:34" s="114" customFormat="1">
      <c r="A67" s="303" t="s">
        <v>2698</v>
      </c>
      <c r="B67" s="351" t="s">
        <v>2700</v>
      </c>
      <c r="C67" s="351" t="s">
        <v>2699</v>
      </c>
      <c r="D67" s="336" t="s">
        <v>3856</v>
      </c>
      <c r="E67" s="298">
        <v>4.0581399999999999</v>
      </c>
      <c r="F67" s="302">
        <v>3.0335788344600569</v>
      </c>
      <c r="G67" s="343" t="s">
        <v>64</v>
      </c>
      <c r="H67" s="382" t="s">
        <v>92</v>
      </c>
      <c r="I67" s="305">
        <v>2018</v>
      </c>
      <c r="J67" s="15" t="s">
        <v>50</v>
      </c>
      <c r="K67" s="105" t="s">
        <v>2705</v>
      </c>
      <c r="L67" s="62" t="s">
        <v>50</v>
      </c>
      <c r="M67" s="62" t="s">
        <v>23</v>
      </c>
      <c r="N67" s="39" t="s">
        <v>50</v>
      </c>
      <c r="O67" s="378" t="s">
        <v>518</v>
      </c>
      <c r="P67" s="380" t="s">
        <v>2739</v>
      </c>
      <c r="Q67" s="322" t="s">
        <v>50</v>
      </c>
      <c r="R67" s="62" t="s">
        <v>2723</v>
      </c>
      <c r="S67" s="376" t="s">
        <v>23</v>
      </c>
      <c r="T67" s="376" t="s">
        <v>23</v>
      </c>
      <c r="U67" s="62" t="s">
        <v>50</v>
      </c>
      <c r="V67" s="338" t="s">
        <v>2723</v>
      </c>
      <c r="W67" s="376" t="s">
        <v>23</v>
      </c>
      <c r="X67" s="376" t="s">
        <v>23</v>
      </c>
      <c r="Y67" s="344" t="s">
        <v>50</v>
      </c>
      <c r="Z67" s="344" t="s">
        <v>2723</v>
      </c>
      <c r="AA67" s="344" t="s">
        <v>2723</v>
      </c>
      <c r="AB67" s="344" t="s">
        <v>2723</v>
      </c>
      <c r="AC67" s="460" t="s">
        <v>50</v>
      </c>
      <c r="AD67" s="328" t="s">
        <v>2738</v>
      </c>
      <c r="AE67" s="327" t="s">
        <v>50</v>
      </c>
      <c r="AF67" s="327" t="s">
        <v>23</v>
      </c>
      <c r="AG67" s="103" t="s">
        <v>23</v>
      </c>
      <c r="AH67" s="103" t="s">
        <v>23</v>
      </c>
    </row>
  </sheetData>
  <autoFilter ref="A3:AH67" xr:uid="{8F4C6002-C79F-4A29-AD0F-81C28D509C96}">
    <sortState xmlns:xlrd2="http://schemas.microsoft.com/office/spreadsheetml/2017/richdata2" ref="A4:AH67">
      <sortCondition ref="A3:A67"/>
    </sortState>
  </autoFilter>
  <mergeCells count="11">
    <mergeCell ref="AE1:AH1"/>
    <mergeCell ref="A1:K2"/>
    <mergeCell ref="Y1:AB1"/>
    <mergeCell ref="L2:P2"/>
    <mergeCell ref="Q2:T2"/>
    <mergeCell ref="U2:X2"/>
    <mergeCell ref="L1:P1"/>
    <mergeCell ref="Y2:AB2"/>
    <mergeCell ref="Q1:T1"/>
    <mergeCell ref="U1:X1"/>
    <mergeCell ref="AC1:AD2"/>
  </mergeCells>
  <hyperlinks>
    <hyperlink ref="S62" r:id="rId1" display="https://www.vfc.com/modern-slavery-statement" xr:uid="{4056E846-147A-4ED4-BDFE-A6A2BD3863A6}"/>
    <hyperlink ref="P33" r:id="rId2" display="https://www.levistrauss.com/wp-content/uploads/2019/03/UK-Modern-Slavery-Act_2019.pdf" xr:uid="{22D4E0FC-859A-4347-A2B3-CAF0A93854E0}"/>
    <hyperlink ref="T33" r:id="rId3" display="https://www.levistrauss.com/wp-content/uploads/2019/03/UK-Modern-Slavery-Act_2019.pdf" xr:uid="{FC95A8E7-4B40-4E6B-9314-3E0E133DC777}"/>
    <hyperlink ref="X33" r:id="rId4" display="https://www.levistrauss.com/wp-content/uploads/2019/03/CaliforniaTransparency-in-Supply-Chains-Act.pdf" xr:uid="{35F92F69-EEC7-4A5F-B7EE-D75E70C3DED9}"/>
    <hyperlink ref="X26" r:id="rId5" display="https://www.hermes.com/us/en/california-transparency-supply-chains-act/" xr:uid="{BBC8CBCE-586F-4F31-BFBF-710823E84A25}"/>
  </hyperlinks>
  <pageMargins left="0.7" right="0.7" top="0.75" bottom="0.75" header="0.3" footer="0.3"/>
  <pageSetup orientation="portrait" horizontalDpi="360" verticalDpi="36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2CBB-9452-4B75-80DA-FFFA00BFBC6A}">
  <dimension ref="A1:AE67"/>
  <sheetViews>
    <sheetView zoomScale="80" zoomScaleNormal="80" workbookViewId="0">
      <pane xSplit="1" ySplit="3" topLeftCell="K4" activePane="bottomRight" state="frozen"/>
      <selection pane="topRight" activeCell="B1" sqref="B1"/>
      <selection pane="bottomLeft" activeCell="A4" sqref="A4"/>
      <selection pane="bottomRight" activeCell="A3" sqref="A3"/>
    </sheetView>
  </sheetViews>
  <sheetFormatPr defaultColWidth="8.77734375" defaultRowHeight="14.4"/>
  <cols>
    <col min="1" max="1" width="27" customWidth="1"/>
    <col min="2" max="2" width="14" customWidth="1"/>
    <col min="3" max="3" width="16.109375" customWidth="1"/>
    <col min="4" max="4" width="18.77734375" customWidth="1"/>
    <col min="5" max="5" width="13.88671875" customWidth="1"/>
    <col min="6" max="6" width="12.88671875" customWidth="1"/>
    <col min="7" max="7" width="11.77734375" customWidth="1"/>
    <col min="8" max="8" width="8.77734375" customWidth="1"/>
    <col min="9" max="9" width="12.77734375" customWidth="1"/>
    <col min="10" max="10" width="13.44140625" customWidth="1"/>
    <col min="11" max="11" width="18.77734375" customWidth="1"/>
    <col min="12" max="12" width="19.44140625" customWidth="1"/>
    <col min="13" max="13" width="15.109375" customWidth="1"/>
    <col min="14" max="14" width="13.77734375" customWidth="1"/>
    <col min="16" max="16" width="12.6640625" customWidth="1"/>
    <col min="17" max="17" width="14.6640625" customWidth="1"/>
    <col min="18" max="19" width="12.6640625" customWidth="1"/>
    <col min="20" max="20" width="11.6640625" customWidth="1"/>
    <col min="22" max="22" width="12.77734375" customWidth="1"/>
    <col min="23" max="23" width="12.109375" customWidth="1"/>
    <col min="25" max="27" width="9.6640625" customWidth="1"/>
    <col min="30" max="30" width="14.77734375" customWidth="1"/>
    <col min="31" max="31" width="64.6640625" style="45" customWidth="1"/>
  </cols>
  <sheetData>
    <row r="1" spans="1:31" s="27" customFormat="1" ht="67.8" customHeight="1">
      <c r="A1" s="555" t="s">
        <v>4996</v>
      </c>
      <c r="B1" s="555"/>
      <c r="C1" s="555"/>
      <c r="D1" s="555"/>
      <c r="E1" s="555"/>
      <c r="F1" s="555"/>
      <c r="G1" s="555"/>
      <c r="H1" s="555"/>
      <c r="I1" s="555"/>
      <c r="J1" s="555"/>
      <c r="K1" s="557" t="s">
        <v>4997</v>
      </c>
      <c r="L1" s="558"/>
      <c r="M1" s="554" t="s">
        <v>4998</v>
      </c>
      <c r="N1" s="554"/>
      <c r="O1" s="554"/>
      <c r="P1" s="554"/>
      <c r="Q1" s="554"/>
      <c r="R1" s="554"/>
      <c r="S1" s="554"/>
      <c r="T1" s="554"/>
      <c r="U1" s="554"/>
      <c r="V1" s="554"/>
      <c r="W1" s="554"/>
      <c r="X1" s="554"/>
      <c r="Y1" s="554"/>
      <c r="Z1" s="554"/>
      <c r="AA1" s="554"/>
      <c r="AB1" s="554"/>
      <c r="AC1" s="554"/>
      <c r="AD1" s="356"/>
      <c r="AE1" s="45"/>
    </row>
    <row r="2" spans="1:31" s="27" customFormat="1" ht="33" customHeight="1">
      <c r="A2" s="556"/>
      <c r="B2" s="556"/>
      <c r="C2" s="556"/>
      <c r="D2" s="556"/>
      <c r="E2" s="556"/>
      <c r="F2" s="556"/>
      <c r="G2" s="556"/>
      <c r="H2" s="556"/>
      <c r="I2" s="556"/>
      <c r="J2" s="556"/>
      <c r="K2" s="557"/>
      <c r="L2" s="558"/>
      <c r="M2" s="552" t="s">
        <v>2732</v>
      </c>
      <c r="N2" s="552"/>
      <c r="O2" s="552"/>
      <c r="P2" s="552"/>
      <c r="Q2" s="552"/>
      <c r="R2" s="552"/>
      <c r="S2" s="552"/>
      <c r="T2" s="553" t="s">
        <v>4999</v>
      </c>
      <c r="U2" s="553"/>
      <c r="V2" s="553"/>
      <c r="W2" s="553"/>
      <c r="X2" s="553"/>
      <c r="Y2" s="553"/>
      <c r="Z2" s="553"/>
      <c r="AA2" s="553"/>
      <c r="AB2" s="553"/>
      <c r="AC2" s="553"/>
      <c r="AD2" s="330"/>
      <c r="AE2" s="45"/>
    </row>
    <row r="3" spans="1:31" ht="60.45" customHeight="1">
      <c r="A3" s="331" t="s">
        <v>40</v>
      </c>
      <c r="B3" s="331" t="s">
        <v>79</v>
      </c>
      <c r="C3" s="331" t="s">
        <v>1621</v>
      </c>
      <c r="D3" s="331" t="s">
        <v>4602</v>
      </c>
      <c r="E3" s="331" t="s">
        <v>5098</v>
      </c>
      <c r="F3" s="331" t="s">
        <v>5099</v>
      </c>
      <c r="G3" s="331" t="s">
        <v>78</v>
      </c>
      <c r="H3" s="331" t="s">
        <v>91</v>
      </c>
      <c r="I3" s="331" t="s">
        <v>4975</v>
      </c>
      <c r="J3" s="467" t="s">
        <v>4976</v>
      </c>
      <c r="K3" s="438" t="s">
        <v>5006</v>
      </c>
      <c r="L3" s="438" t="s">
        <v>5008</v>
      </c>
      <c r="M3" s="332" t="s">
        <v>2730</v>
      </c>
      <c r="N3" s="332" t="s">
        <v>2733</v>
      </c>
      <c r="O3" s="332" t="s">
        <v>2715</v>
      </c>
      <c r="P3" s="332" t="s">
        <v>2716</v>
      </c>
      <c r="Q3" s="332" t="s">
        <v>2731</v>
      </c>
      <c r="R3" s="332" t="s">
        <v>2734</v>
      </c>
      <c r="S3" s="332" t="s">
        <v>2735</v>
      </c>
      <c r="T3" s="357" t="s">
        <v>2718</v>
      </c>
      <c r="U3" s="357" t="s">
        <v>2604</v>
      </c>
      <c r="V3" s="357" t="s">
        <v>64</v>
      </c>
      <c r="W3" s="357" t="s">
        <v>2721</v>
      </c>
      <c r="X3" s="357" t="s">
        <v>2643</v>
      </c>
      <c r="Y3" s="357" t="s">
        <v>2717</v>
      </c>
      <c r="Z3" s="357" t="s">
        <v>2736</v>
      </c>
      <c r="AA3" s="357" t="s">
        <v>2737</v>
      </c>
      <c r="AB3" s="357" t="s">
        <v>2719</v>
      </c>
      <c r="AC3" s="357" t="s">
        <v>2720</v>
      </c>
      <c r="AD3" s="332" t="s">
        <v>2722</v>
      </c>
      <c r="AE3" s="426" t="s">
        <v>42</v>
      </c>
    </row>
    <row r="4" spans="1:31" s="45" customFormat="1">
      <c r="A4" s="354" t="s">
        <v>2506</v>
      </c>
      <c r="B4" s="370" t="s">
        <v>2508</v>
      </c>
      <c r="C4" s="370" t="s">
        <v>2507</v>
      </c>
      <c r="D4" s="355" t="s">
        <v>3856</v>
      </c>
      <c r="E4" s="336">
        <v>4.7301000000000002</v>
      </c>
      <c r="F4" s="336">
        <v>4.6124870978606696</v>
      </c>
      <c r="G4" s="355" t="s">
        <v>65</v>
      </c>
      <c r="H4" s="355" t="s">
        <v>92</v>
      </c>
      <c r="I4" s="311">
        <v>2020</v>
      </c>
      <c r="J4" s="36" t="s">
        <v>2509</v>
      </c>
      <c r="K4" s="93">
        <f t="shared" ref="K4:K9" si="0">COUNTA(T4:AC4)</f>
        <v>2</v>
      </c>
      <c r="L4" s="93">
        <f>COUNTA(HighRiskSourcing[[#This Row],[Bamboo]:[Wool*]])</f>
        <v>3</v>
      </c>
      <c r="M4" s="93"/>
      <c r="N4" s="93"/>
      <c r="O4" s="93" t="s">
        <v>2499</v>
      </c>
      <c r="P4" s="93" t="s">
        <v>2499</v>
      </c>
      <c r="Q4" s="93"/>
      <c r="R4" s="93"/>
      <c r="S4" s="93" t="s">
        <v>2499</v>
      </c>
      <c r="T4" s="93"/>
      <c r="U4" s="93"/>
      <c r="V4" s="93" t="s">
        <v>2499</v>
      </c>
      <c r="W4" s="93"/>
      <c r="X4" s="93"/>
      <c r="Y4" s="93"/>
      <c r="Z4" s="93"/>
      <c r="AA4" s="93"/>
      <c r="AB4" s="93"/>
      <c r="AC4" s="93" t="s">
        <v>2499</v>
      </c>
      <c r="AD4" s="93"/>
      <c r="AE4" s="250" t="s">
        <v>4628</v>
      </c>
    </row>
    <row r="5" spans="1:31" s="45" customFormat="1">
      <c r="A5" s="354" t="s">
        <v>2510</v>
      </c>
      <c r="B5" s="370" t="s">
        <v>2512</v>
      </c>
      <c r="C5" s="370" t="s">
        <v>2511</v>
      </c>
      <c r="D5" s="355" t="s">
        <v>2706</v>
      </c>
      <c r="E5" s="336">
        <v>46.777360000000002</v>
      </c>
      <c r="F5" s="336">
        <v>56.517364452000002</v>
      </c>
      <c r="G5" s="355" t="s">
        <v>68</v>
      </c>
      <c r="H5" s="355" t="s">
        <v>93</v>
      </c>
      <c r="I5" s="315">
        <v>2016</v>
      </c>
      <c r="J5" s="105" t="s">
        <v>2499</v>
      </c>
      <c r="K5" s="93">
        <f t="shared" si="0"/>
        <v>6</v>
      </c>
      <c r="L5" s="358">
        <f>COUNTA(HighRiskSourcing[[#This Row],[Bamboo]:[Wool*]])</f>
        <v>4</v>
      </c>
      <c r="M5" s="93"/>
      <c r="N5" s="93"/>
      <c r="O5" s="93" t="s">
        <v>2499</v>
      </c>
      <c r="P5" s="93" t="s">
        <v>2499</v>
      </c>
      <c r="Q5" s="93"/>
      <c r="R5" s="93" t="s">
        <v>2499</v>
      </c>
      <c r="S5" s="93" t="s">
        <v>2499</v>
      </c>
      <c r="T5" s="93" t="s">
        <v>2499</v>
      </c>
      <c r="U5" s="93" t="s">
        <v>2499</v>
      </c>
      <c r="V5" s="93" t="s">
        <v>2499</v>
      </c>
      <c r="W5" s="93"/>
      <c r="X5" s="93" t="s">
        <v>2499</v>
      </c>
      <c r="Y5" s="93"/>
      <c r="Z5" s="93"/>
      <c r="AA5" s="93"/>
      <c r="AB5" s="93" t="s">
        <v>2499</v>
      </c>
      <c r="AC5" s="93" t="s">
        <v>2499</v>
      </c>
      <c r="AD5" s="93" t="s">
        <v>2499</v>
      </c>
      <c r="AE5" s="250" t="s">
        <v>4629</v>
      </c>
    </row>
    <row r="6" spans="1:31" s="9" customFormat="1">
      <c r="A6" s="333" t="s">
        <v>103</v>
      </c>
      <c r="B6" s="63" t="s">
        <v>227</v>
      </c>
      <c r="C6" s="63" t="s">
        <v>1622</v>
      </c>
      <c r="D6" s="334" t="s">
        <v>3856</v>
      </c>
      <c r="E6" s="336">
        <v>805.48924</v>
      </c>
      <c r="F6" s="336">
        <v>1500.77219044512</v>
      </c>
      <c r="G6" s="334" t="s">
        <v>63</v>
      </c>
      <c r="H6" s="334" t="s">
        <v>94</v>
      </c>
      <c r="I6" s="311">
        <v>2018</v>
      </c>
      <c r="J6" s="105" t="s">
        <v>2499</v>
      </c>
      <c r="K6" s="93">
        <f t="shared" si="0"/>
        <v>4</v>
      </c>
      <c r="L6" s="93">
        <f>COUNTA(HighRiskSourcing[[#This Row],[Bamboo]:[Wool*]])</f>
        <v>5</v>
      </c>
      <c r="M6" s="93"/>
      <c r="N6" s="93" t="s">
        <v>2499</v>
      </c>
      <c r="O6" s="93" t="s">
        <v>2499</v>
      </c>
      <c r="P6" s="93"/>
      <c r="Q6" s="93" t="s">
        <v>2499</v>
      </c>
      <c r="R6" s="93" t="s">
        <v>2499</v>
      </c>
      <c r="S6" s="93" t="s">
        <v>2499</v>
      </c>
      <c r="T6" s="93"/>
      <c r="U6" s="93"/>
      <c r="V6" s="93" t="s">
        <v>2499</v>
      </c>
      <c r="W6" s="93"/>
      <c r="X6" s="93" t="s">
        <v>2499</v>
      </c>
      <c r="Y6" s="93" t="s">
        <v>2499</v>
      </c>
      <c r="Z6" s="93"/>
      <c r="AA6" s="93"/>
      <c r="AB6" s="93"/>
      <c r="AC6" s="93" t="s">
        <v>2499</v>
      </c>
      <c r="AD6" s="93" t="s">
        <v>2499</v>
      </c>
      <c r="AE6" s="250" t="s">
        <v>4630</v>
      </c>
    </row>
    <row r="7" spans="1:31" s="9" customFormat="1">
      <c r="A7" s="333" t="s">
        <v>2513</v>
      </c>
      <c r="B7" s="370" t="s">
        <v>2515</v>
      </c>
      <c r="C7" s="370" t="s">
        <v>2514</v>
      </c>
      <c r="D7" s="334" t="s">
        <v>3856</v>
      </c>
      <c r="E7" s="336">
        <v>3.5992199999999999</v>
      </c>
      <c r="F7" s="336">
        <v>1.5987341441399998</v>
      </c>
      <c r="G7" s="334" t="s">
        <v>63</v>
      </c>
      <c r="H7" s="334" t="s">
        <v>94</v>
      </c>
      <c r="I7" s="311">
        <v>2020</v>
      </c>
      <c r="J7" s="36" t="s">
        <v>2509</v>
      </c>
      <c r="K7" s="93">
        <f t="shared" si="0"/>
        <v>3</v>
      </c>
      <c r="L7" s="93">
        <f>COUNTA(HighRiskSourcing[[#This Row],[Bamboo]:[Wool*]])</f>
        <v>3</v>
      </c>
      <c r="M7" s="93"/>
      <c r="N7" s="93"/>
      <c r="O7" s="93" t="s">
        <v>2499</v>
      </c>
      <c r="P7" s="93"/>
      <c r="Q7" s="93"/>
      <c r="R7" s="93" t="s">
        <v>2499</v>
      </c>
      <c r="S7" s="93" t="s">
        <v>2499</v>
      </c>
      <c r="T7" s="93"/>
      <c r="U7" s="93"/>
      <c r="V7" s="93" t="s">
        <v>2499</v>
      </c>
      <c r="W7" s="358"/>
      <c r="X7" s="93" t="s">
        <v>2499</v>
      </c>
      <c r="Y7" s="358"/>
      <c r="Z7" s="358"/>
      <c r="AA7" s="358"/>
      <c r="AB7" s="358"/>
      <c r="AC7" s="93" t="s">
        <v>2499</v>
      </c>
      <c r="AD7" s="93" t="s">
        <v>2499</v>
      </c>
      <c r="AE7" s="250" t="s">
        <v>4631</v>
      </c>
    </row>
    <row r="8" spans="1:31" s="9" customFormat="1">
      <c r="A8" s="333" t="s">
        <v>4988</v>
      </c>
      <c r="B8" s="370" t="s">
        <v>2518</v>
      </c>
      <c r="C8" s="370" t="s">
        <v>2517</v>
      </c>
      <c r="D8" s="334" t="s">
        <v>2706</v>
      </c>
      <c r="E8" s="336">
        <v>15.73362</v>
      </c>
      <c r="F8" s="336">
        <v>24.325461000000004</v>
      </c>
      <c r="G8" s="334" t="s">
        <v>64</v>
      </c>
      <c r="H8" s="334" t="s">
        <v>92</v>
      </c>
      <c r="I8" s="311">
        <v>2018</v>
      </c>
      <c r="J8" s="105" t="s">
        <v>2499</v>
      </c>
      <c r="K8" s="93">
        <f t="shared" si="0"/>
        <v>1</v>
      </c>
      <c r="L8" s="93">
        <f>COUNTA(HighRiskSourcing[[#This Row],[Bamboo]:[Wool*]])</f>
        <v>2</v>
      </c>
      <c r="M8" s="93"/>
      <c r="N8" s="93"/>
      <c r="O8" s="93" t="s">
        <v>2499</v>
      </c>
      <c r="P8" s="93"/>
      <c r="Q8" s="93"/>
      <c r="R8" s="93" t="s">
        <v>2499</v>
      </c>
      <c r="S8" s="93"/>
      <c r="T8" s="93"/>
      <c r="U8" s="93"/>
      <c r="V8" s="93" t="s">
        <v>2499</v>
      </c>
      <c r="W8" s="93"/>
      <c r="X8" s="93"/>
      <c r="Y8" s="93"/>
      <c r="Z8" s="93"/>
      <c r="AA8" s="93"/>
      <c r="AB8" s="93"/>
      <c r="AC8" s="93"/>
      <c r="AD8" s="93"/>
      <c r="AE8" s="250" t="s">
        <v>4632</v>
      </c>
    </row>
    <row r="9" spans="1:31" s="9" customFormat="1">
      <c r="A9" s="333" t="s">
        <v>2519</v>
      </c>
      <c r="B9" s="370" t="s">
        <v>2521</v>
      </c>
      <c r="C9" s="370" t="s">
        <v>2520</v>
      </c>
      <c r="D9" s="334" t="s">
        <v>2706</v>
      </c>
      <c r="E9" s="336">
        <v>2.5109599999999999</v>
      </c>
      <c r="F9" s="336">
        <v>2.18730883968</v>
      </c>
      <c r="G9" s="334" t="s">
        <v>65</v>
      </c>
      <c r="H9" s="334" t="s">
        <v>92</v>
      </c>
      <c r="I9" s="311">
        <v>2018</v>
      </c>
      <c r="J9" s="105" t="s">
        <v>2704</v>
      </c>
      <c r="K9" s="93">
        <f t="shared" si="0"/>
        <v>6</v>
      </c>
      <c r="L9" s="93">
        <f>COUNTA(HighRiskSourcing[[#This Row],[Bamboo]:[Wool*]])</f>
        <v>3</v>
      </c>
      <c r="M9" s="93"/>
      <c r="N9" s="93"/>
      <c r="O9" s="93" t="s">
        <v>2499</v>
      </c>
      <c r="P9" s="93" t="s">
        <v>2499</v>
      </c>
      <c r="Q9" s="93"/>
      <c r="R9" s="93"/>
      <c r="S9" s="93" t="s">
        <v>2499</v>
      </c>
      <c r="T9" s="93"/>
      <c r="U9" s="93" t="s">
        <v>2499</v>
      </c>
      <c r="V9" s="93" t="s">
        <v>2499</v>
      </c>
      <c r="W9" s="93"/>
      <c r="X9" s="253" t="s">
        <v>3339</v>
      </c>
      <c r="Y9" s="93" t="s">
        <v>2499</v>
      </c>
      <c r="Z9" s="93"/>
      <c r="AA9" s="93"/>
      <c r="AB9" s="93" t="s">
        <v>2499</v>
      </c>
      <c r="AC9" s="93" t="s">
        <v>2499</v>
      </c>
      <c r="AD9" s="93" t="s">
        <v>2499</v>
      </c>
      <c r="AE9" s="250" t="s">
        <v>4633</v>
      </c>
    </row>
    <row r="10" spans="1:31" s="9" customFormat="1">
      <c r="A10" s="333" t="s">
        <v>2522</v>
      </c>
      <c r="B10" s="370" t="s">
        <v>2524</v>
      </c>
      <c r="C10" s="370" t="s">
        <v>2523</v>
      </c>
      <c r="D10" s="334" t="s">
        <v>2707</v>
      </c>
      <c r="E10" s="336">
        <v>10.3393</v>
      </c>
      <c r="F10" s="336">
        <v>6.9974111061399995</v>
      </c>
      <c r="G10" s="334" t="s">
        <v>2525</v>
      </c>
      <c r="H10" s="334" t="s">
        <v>93</v>
      </c>
      <c r="I10" s="311">
        <v>2018</v>
      </c>
      <c r="J10" s="36" t="s">
        <v>2499</v>
      </c>
      <c r="K10" s="93" t="s">
        <v>5007</v>
      </c>
      <c r="L10" s="93">
        <f>COUNTA(HighRiskSourcing[[#This Row],[Bamboo]:[Wool*]])</f>
        <v>6</v>
      </c>
      <c r="M10" s="93"/>
      <c r="N10" s="93" t="s">
        <v>2499</v>
      </c>
      <c r="O10" s="93" t="s">
        <v>2499</v>
      </c>
      <c r="P10" s="93" t="s">
        <v>2499</v>
      </c>
      <c r="Q10" s="93" t="s">
        <v>2499</v>
      </c>
      <c r="R10" s="93" t="s">
        <v>2499</v>
      </c>
      <c r="S10" s="93" t="s">
        <v>2499</v>
      </c>
      <c r="T10" s="93"/>
      <c r="U10" s="93"/>
      <c r="V10" s="93"/>
      <c r="W10" s="93"/>
      <c r="X10" s="93"/>
      <c r="Y10" s="93"/>
      <c r="Z10" s="93"/>
      <c r="AA10" s="93"/>
      <c r="AB10" s="93"/>
      <c r="AC10" s="93"/>
      <c r="AD10" s="93" t="s">
        <v>2499</v>
      </c>
      <c r="AE10" s="250" t="s">
        <v>4634</v>
      </c>
    </row>
    <row r="11" spans="1:31" s="9" customFormat="1">
      <c r="A11" s="333" t="s">
        <v>2526</v>
      </c>
      <c r="B11" s="370" t="s">
        <v>4137</v>
      </c>
      <c r="C11" s="370" t="s">
        <v>2527</v>
      </c>
      <c r="D11" s="334" t="s">
        <v>3856</v>
      </c>
      <c r="E11" s="336">
        <v>6.25692</v>
      </c>
      <c r="F11" s="336">
        <v>2.5653320284801029</v>
      </c>
      <c r="G11" s="334" t="s">
        <v>2528</v>
      </c>
      <c r="H11" s="334" t="s">
        <v>94</v>
      </c>
      <c r="I11" s="311">
        <v>2020</v>
      </c>
      <c r="J11" s="105" t="s">
        <v>2509</v>
      </c>
      <c r="K11" s="93" t="s">
        <v>5007</v>
      </c>
      <c r="L11" s="93">
        <f>COUNTA(HighRiskSourcing[[#This Row],[Bamboo]:[Wool*]])</f>
        <v>4</v>
      </c>
      <c r="M11" s="93"/>
      <c r="N11" s="93" t="s">
        <v>2499</v>
      </c>
      <c r="O11" s="93" t="s">
        <v>2499</v>
      </c>
      <c r="P11" s="93"/>
      <c r="Q11" s="93" t="s">
        <v>2499</v>
      </c>
      <c r="R11" s="93"/>
      <c r="S11" s="93" t="s">
        <v>2499</v>
      </c>
      <c r="T11" s="93"/>
      <c r="U11" s="93"/>
      <c r="V11" s="93"/>
      <c r="W11" s="93"/>
      <c r="X11" s="93"/>
      <c r="Y11" s="93"/>
      <c r="Z11" s="93"/>
      <c r="AA11" s="93"/>
      <c r="AB11" s="93"/>
      <c r="AC11" s="93"/>
      <c r="AD11" s="93"/>
      <c r="AE11" s="250" t="s">
        <v>4635</v>
      </c>
    </row>
    <row r="12" spans="1:31" s="9" customFormat="1">
      <c r="A12" s="333" t="s">
        <v>2529</v>
      </c>
      <c r="B12" s="370" t="s">
        <v>2531</v>
      </c>
      <c r="C12" s="370" t="s">
        <v>2530</v>
      </c>
      <c r="D12" s="334" t="s">
        <v>2707</v>
      </c>
      <c r="E12" s="336">
        <v>6.5780000000000003</v>
      </c>
      <c r="F12" s="336">
        <v>2.2846600767999998</v>
      </c>
      <c r="G12" s="334" t="s">
        <v>2525</v>
      </c>
      <c r="H12" s="334" t="s">
        <v>93</v>
      </c>
      <c r="I12" s="311">
        <v>2020</v>
      </c>
      <c r="J12" s="105" t="s">
        <v>2499</v>
      </c>
      <c r="K12" s="93">
        <f>COUNTA(T12:AC12)</f>
        <v>1</v>
      </c>
      <c r="L12" s="93">
        <f>COUNTA(HighRiskSourcing[[#This Row],[Bamboo]:[Wool*]])</f>
        <v>5</v>
      </c>
      <c r="M12" s="93"/>
      <c r="N12" s="93" t="s">
        <v>2499</v>
      </c>
      <c r="O12" s="93" t="s">
        <v>2499</v>
      </c>
      <c r="P12" s="93"/>
      <c r="Q12" s="93" t="s">
        <v>2499</v>
      </c>
      <c r="R12" s="93" t="s">
        <v>2499</v>
      </c>
      <c r="S12" s="93" t="s">
        <v>2499</v>
      </c>
      <c r="T12" s="93"/>
      <c r="U12" s="93"/>
      <c r="V12" s="93" t="s">
        <v>2499</v>
      </c>
      <c r="W12" s="93"/>
      <c r="X12" s="93"/>
      <c r="Y12" s="93"/>
      <c r="Z12" s="93"/>
      <c r="AA12" s="93"/>
      <c r="AB12" s="93"/>
      <c r="AC12" s="93"/>
      <c r="AD12" s="93" t="s">
        <v>2499</v>
      </c>
      <c r="AE12" s="250" t="s">
        <v>4636</v>
      </c>
    </row>
    <row r="13" spans="1:31" s="9" customFormat="1">
      <c r="A13" s="333" t="s">
        <v>2532</v>
      </c>
      <c r="B13" s="370" t="s">
        <v>2534</v>
      </c>
      <c r="C13" s="370" t="s">
        <v>2533</v>
      </c>
      <c r="D13" s="334" t="s">
        <v>3856</v>
      </c>
      <c r="E13" s="336">
        <v>4.4165100000000006</v>
      </c>
      <c r="F13" s="336">
        <v>3.9075215035499999</v>
      </c>
      <c r="G13" s="334" t="s">
        <v>63</v>
      </c>
      <c r="H13" s="334" t="s">
        <v>94</v>
      </c>
      <c r="I13" s="311">
        <v>2018</v>
      </c>
      <c r="J13" s="105" t="s">
        <v>2704</v>
      </c>
      <c r="K13" s="93">
        <f>COUNTA(T13:AC13)</f>
        <v>4</v>
      </c>
      <c r="L13" s="93">
        <f>COUNTA(HighRiskSourcing[[#This Row],[Bamboo]:[Wool*]])</f>
        <v>2</v>
      </c>
      <c r="M13" s="93"/>
      <c r="N13" s="93"/>
      <c r="O13" s="93" t="s">
        <v>2499</v>
      </c>
      <c r="P13" s="93"/>
      <c r="Q13" s="93"/>
      <c r="R13" s="93" t="s">
        <v>2499</v>
      </c>
      <c r="S13" s="93"/>
      <c r="T13" s="93"/>
      <c r="U13" s="93"/>
      <c r="V13" s="93" t="s">
        <v>2499</v>
      </c>
      <c r="W13" s="93"/>
      <c r="X13" s="93" t="s">
        <v>2499</v>
      </c>
      <c r="Y13" s="93"/>
      <c r="Z13" s="93"/>
      <c r="AA13" s="93"/>
      <c r="AB13" s="93" t="s">
        <v>2499</v>
      </c>
      <c r="AC13" s="93" t="s">
        <v>2499</v>
      </c>
      <c r="AD13" s="93"/>
      <c r="AE13" s="250" t="s">
        <v>4637</v>
      </c>
    </row>
    <row r="14" spans="1:31" s="9" customFormat="1">
      <c r="A14" s="333" t="s">
        <v>2535</v>
      </c>
      <c r="B14" s="370" t="s">
        <v>2537</v>
      </c>
      <c r="C14" s="370" t="s">
        <v>2536</v>
      </c>
      <c r="D14" s="334" t="s">
        <v>3856</v>
      </c>
      <c r="E14" s="336">
        <v>7.0216499999999993</v>
      </c>
      <c r="F14" s="336">
        <v>5.3166328909099994</v>
      </c>
      <c r="G14" s="334" t="s">
        <v>63</v>
      </c>
      <c r="H14" s="334" t="s">
        <v>94</v>
      </c>
      <c r="I14" s="311">
        <v>2018</v>
      </c>
      <c r="J14" s="105" t="s">
        <v>2499</v>
      </c>
      <c r="K14" s="93">
        <f>COUNTA(T14:AC14)</f>
        <v>5</v>
      </c>
      <c r="L14" s="93">
        <f>COUNTA(HighRiskSourcing[[#This Row],[Bamboo]:[Wool*]])</f>
        <v>2</v>
      </c>
      <c r="M14" s="93"/>
      <c r="N14" s="93"/>
      <c r="O14" s="93" t="s">
        <v>2499</v>
      </c>
      <c r="P14" s="93"/>
      <c r="Q14" s="93"/>
      <c r="R14" s="93"/>
      <c r="S14" s="93" t="s">
        <v>2499</v>
      </c>
      <c r="T14" s="93"/>
      <c r="U14" s="93" t="s">
        <v>2499</v>
      </c>
      <c r="V14" s="93" t="s">
        <v>2499</v>
      </c>
      <c r="W14" s="93"/>
      <c r="X14" s="93" t="s">
        <v>2499</v>
      </c>
      <c r="Y14" s="93"/>
      <c r="Z14" s="93"/>
      <c r="AA14" s="93"/>
      <c r="AB14" s="93" t="s">
        <v>2499</v>
      </c>
      <c r="AC14" s="93" t="s">
        <v>2499</v>
      </c>
      <c r="AD14" s="93"/>
      <c r="AE14" s="250" t="s">
        <v>4638</v>
      </c>
    </row>
    <row r="15" spans="1:31" s="9" customFormat="1">
      <c r="A15" s="333" t="s">
        <v>2538</v>
      </c>
      <c r="B15" s="370" t="s">
        <v>2540</v>
      </c>
      <c r="C15" s="370" t="s">
        <v>2539</v>
      </c>
      <c r="D15" s="334" t="s">
        <v>2706</v>
      </c>
      <c r="E15" s="310">
        <v>4.3099300000000005</v>
      </c>
      <c r="F15" s="310">
        <v>5.7617305250400008</v>
      </c>
      <c r="G15" s="334" t="s">
        <v>63</v>
      </c>
      <c r="H15" s="334" t="s">
        <v>94</v>
      </c>
      <c r="I15" s="311">
        <v>2020</v>
      </c>
      <c r="J15" s="105" t="s">
        <v>2509</v>
      </c>
      <c r="K15" s="93">
        <f>COUNTA(T15:AC15)</f>
        <v>2</v>
      </c>
      <c r="L15" s="93">
        <f>COUNTA(HighRiskSourcing[[#This Row],[Bamboo]:[Wool*]])</f>
        <v>6</v>
      </c>
      <c r="M15" s="93" t="s">
        <v>2499</v>
      </c>
      <c r="N15" s="93" t="s">
        <v>2499</v>
      </c>
      <c r="O15" s="93" t="s">
        <v>2499</v>
      </c>
      <c r="P15" s="93" t="s">
        <v>2499</v>
      </c>
      <c r="Q15" s="93"/>
      <c r="R15" s="93" t="s">
        <v>2499</v>
      </c>
      <c r="S15" s="93" t="s">
        <v>2499</v>
      </c>
      <c r="T15" s="93"/>
      <c r="U15" s="93"/>
      <c r="V15" s="93" t="s">
        <v>2499</v>
      </c>
      <c r="W15" s="358"/>
      <c r="X15" s="358"/>
      <c r="Y15" s="358"/>
      <c r="Z15" s="358"/>
      <c r="AA15" s="358"/>
      <c r="AB15" s="358"/>
      <c r="AC15" s="93" t="s">
        <v>2499</v>
      </c>
      <c r="AD15" s="93"/>
      <c r="AE15" s="250" t="s">
        <v>4639</v>
      </c>
    </row>
    <row r="16" spans="1:31" s="9" customFormat="1">
      <c r="A16" s="333" t="s">
        <v>2541</v>
      </c>
      <c r="B16" s="370" t="s">
        <v>2543</v>
      </c>
      <c r="C16" s="370" t="s">
        <v>2542</v>
      </c>
      <c r="D16" s="334" t="s">
        <v>3856</v>
      </c>
      <c r="E16" s="310">
        <v>3.8397100000000002</v>
      </c>
      <c r="F16" s="310">
        <v>3.9893494016000006</v>
      </c>
      <c r="G16" s="334" t="s">
        <v>63</v>
      </c>
      <c r="H16" s="334" t="s">
        <v>94</v>
      </c>
      <c r="I16" s="311">
        <v>2020</v>
      </c>
      <c r="J16" s="105" t="s">
        <v>2509</v>
      </c>
      <c r="K16" s="93">
        <f>COUNTA(T16:AC16)</f>
        <v>3</v>
      </c>
      <c r="L16" s="39">
        <f>COUNTA(HighRiskSourcing[[#This Row],[Bamboo]:[Wool*]])</f>
        <v>2</v>
      </c>
      <c r="M16" s="93"/>
      <c r="N16" s="93"/>
      <c r="O16" s="93" t="s">
        <v>2499</v>
      </c>
      <c r="P16" s="93"/>
      <c r="Q16" s="93"/>
      <c r="R16" s="93"/>
      <c r="S16" s="93" t="s">
        <v>2499</v>
      </c>
      <c r="T16" s="93"/>
      <c r="U16" s="93"/>
      <c r="V16" s="93" t="s">
        <v>2499</v>
      </c>
      <c r="W16" s="93"/>
      <c r="X16" s="93"/>
      <c r="Y16" s="93"/>
      <c r="Z16" s="93"/>
      <c r="AA16" s="93"/>
      <c r="AB16" s="93" t="s">
        <v>2499</v>
      </c>
      <c r="AC16" s="93" t="s">
        <v>2499</v>
      </c>
      <c r="AD16" s="93"/>
      <c r="AE16" s="250" t="s">
        <v>4640</v>
      </c>
    </row>
    <row r="17" spans="1:31" s="9" customFormat="1">
      <c r="A17" s="333" t="s">
        <v>2544</v>
      </c>
      <c r="B17" s="370" t="s">
        <v>2546</v>
      </c>
      <c r="C17" s="370" t="s">
        <v>2545</v>
      </c>
      <c r="D17" s="334" t="s">
        <v>2708</v>
      </c>
      <c r="E17" s="310">
        <v>3.1424699999999999</v>
      </c>
      <c r="F17" s="310">
        <v>3.0371882687450102</v>
      </c>
      <c r="G17" s="334" t="s">
        <v>67</v>
      </c>
      <c r="H17" s="334" t="s">
        <v>92</v>
      </c>
      <c r="I17" s="311">
        <v>2018</v>
      </c>
      <c r="J17" s="105" t="s">
        <v>2705</v>
      </c>
      <c r="K17" s="93" t="s">
        <v>5007</v>
      </c>
      <c r="L17" s="39">
        <f>COUNTA(HighRiskSourcing[[#This Row],[Bamboo]:[Wool*]])</f>
        <v>1</v>
      </c>
      <c r="M17" s="93"/>
      <c r="N17" s="93"/>
      <c r="O17" s="93" t="s">
        <v>2499</v>
      </c>
      <c r="P17" s="93"/>
      <c r="Q17" s="93"/>
      <c r="R17" s="93"/>
      <c r="S17" s="93"/>
      <c r="T17" s="93"/>
      <c r="U17" s="93"/>
      <c r="V17" s="93"/>
      <c r="W17" s="93"/>
      <c r="X17" s="93"/>
      <c r="Y17" s="93"/>
      <c r="Z17" s="93"/>
      <c r="AA17" s="93"/>
      <c r="AB17" s="93"/>
      <c r="AC17" s="93"/>
      <c r="AD17" s="93" t="s">
        <v>2499</v>
      </c>
      <c r="AE17" s="250" t="s">
        <v>4641</v>
      </c>
    </row>
    <row r="18" spans="1:31" s="9" customFormat="1">
      <c r="A18" s="333" t="s">
        <v>2547</v>
      </c>
      <c r="B18" s="370" t="s">
        <v>2549</v>
      </c>
      <c r="C18" s="370" t="s">
        <v>2548</v>
      </c>
      <c r="D18" s="334" t="s">
        <v>3856</v>
      </c>
      <c r="E18" s="310">
        <v>47.802289999999999</v>
      </c>
      <c r="F18" s="310">
        <v>58.339450063440005</v>
      </c>
      <c r="G18" s="334" t="s">
        <v>65</v>
      </c>
      <c r="H18" s="334" t="s">
        <v>92</v>
      </c>
      <c r="I18" s="315">
        <v>2016</v>
      </c>
      <c r="J18" s="105" t="s">
        <v>2499</v>
      </c>
      <c r="K18" s="93">
        <f>COUNTA(T18:AC18)</f>
        <v>5</v>
      </c>
      <c r="L18" s="93">
        <f>COUNTA(HighRiskSourcing[[#This Row],[Bamboo]:[Wool*]])</f>
        <v>5</v>
      </c>
      <c r="M18" s="93"/>
      <c r="N18" s="93" t="s">
        <v>2499</v>
      </c>
      <c r="O18" s="93" t="s">
        <v>2499</v>
      </c>
      <c r="P18" s="93"/>
      <c r="Q18" s="93" t="s">
        <v>2499</v>
      </c>
      <c r="R18" s="93" t="s">
        <v>2499</v>
      </c>
      <c r="S18" s="93" t="s">
        <v>2499</v>
      </c>
      <c r="T18" s="93"/>
      <c r="U18" s="93"/>
      <c r="V18" s="93" t="s">
        <v>2499</v>
      </c>
      <c r="W18" s="93"/>
      <c r="X18" s="93" t="s">
        <v>2499</v>
      </c>
      <c r="Y18" s="93" t="s">
        <v>2499</v>
      </c>
      <c r="Z18" s="93"/>
      <c r="AA18" s="93"/>
      <c r="AB18" s="93" t="s">
        <v>2499</v>
      </c>
      <c r="AC18" s="93" t="s">
        <v>2499</v>
      </c>
      <c r="AD18" s="93" t="s">
        <v>2499</v>
      </c>
      <c r="AE18" s="250" t="s">
        <v>4642</v>
      </c>
    </row>
    <row r="19" spans="1:31" s="9" customFormat="1">
      <c r="A19" s="333" t="s">
        <v>2550</v>
      </c>
      <c r="B19" s="370" t="s">
        <v>2552</v>
      </c>
      <c r="C19" s="370" t="s">
        <v>2551</v>
      </c>
      <c r="D19" s="334" t="s">
        <v>2706</v>
      </c>
      <c r="E19" s="310">
        <v>4.1995100000000001</v>
      </c>
      <c r="F19" s="310">
        <v>4.4159651813899998</v>
      </c>
      <c r="G19" s="334" t="s">
        <v>67</v>
      </c>
      <c r="H19" s="334" t="s">
        <v>92</v>
      </c>
      <c r="I19" s="311">
        <v>2020</v>
      </c>
      <c r="J19" s="105" t="s">
        <v>2509</v>
      </c>
      <c r="K19" s="93" t="s">
        <v>5007</v>
      </c>
      <c r="L19" s="93" t="s">
        <v>5007</v>
      </c>
      <c r="M19" s="93"/>
      <c r="N19" s="93"/>
      <c r="O19" s="93"/>
      <c r="P19" s="93"/>
      <c r="Q19" s="93"/>
      <c r="R19" s="93"/>
      <c r="S19" s="93"/>
      <c r="T19" s="93"/>
      <c r="U19" s="93"/>
      <c r="V19" s="93"/>
      <c r="W19" s="93"/>
      <c r="X19" s="93"/>
      <c r="Y19" s="93"/>
      <c r="Z19" s="93"/>
      <c r="AA19" s="93"/>
      <c r="AB19" s="93"/>
      <c r="AC19" s="93"/>
      <c r="AD19" s="93"/>
      <c r="AE19" s="250" t="s">
        <v>5000</v>
      </c>
    </row>
    <row r="20" spans="1:31" s="9" customFormat="1">
      <c r="A20" s="333" t="s">
        <v>2553</v>
      </c>
      <c r="B20" s="370" t="s">
        <v>2555</v>
      </c>
      <c r="C20" s="370" t="s">
        <v>2554</v>
      </c>
      <c r="D20" s="334" t="s">
        <v>3856</v>
      </c>
      <c r="E20" s="310">
        <v>6.71922</v>
      </c>
      <c r="F20" s="310">
        <v>3.1082557926000001</v>
      </c>
      <c r="G20" s="334" t="s">
        <v>63</v>
      </c>
      <c r="H20" s="334" t="s">
        <v>94</v>
      </c>
      <c r="I20" s="311">
        <v>2018</v>
      </c>
      <c r="J20" s="105" t="s">
        <v>2499</v>
      </c>
      <c r="K20" s="93">
        <f>COUNTA(T20:AC20)</f>
        <v>3</v>
      </c>
      <c r="L20" s="93">
        <f>COUNTA(HighRiskSourcing[[#This Row],[Bamboo]:[Wool*]])</f>
        <v>1</v>
      </c>
      <c r="M20" s="93"/>
      <c r="N20" s="93"/>
      <c r="O20" s="93" t="s">
        <v>2499</v>
      </c>
      <c r="P20" s="93"/>
      <c r="Q20" s="93"/>
      <c r="R20" s="93"/>
      <c r="S20" s="93"/>
      <c r="T20" s="93"/>
      <c r="U20" s="93"/>
      <c r="V20" s="93" t="s">
        <v>2499</v>
      </c>
      <c r="W20" s="93"/>
      <c r="X20" s="93"/>
      <c r="Y20" s="93"/>
      <c r="Z20" s="93"/>
      <c r="AA20" s="93"/>
      <c r="AB20" s="93" t="s">
        <v>2499</v>
      </c>
      <c r="AC20" s="93" t="s">
        <v>2499</v>
      </c>
      <c r="AD20" s="93"/>
      <c r="AE20" s="250" t="s">
        <v>4643</v>
      </c>
    </row>
    <row r="21" spans="1:31" s="9" customFormat="1">
      <c r="A21" s="333" t="s">
        <v>2556</v>
      </c>
      <c r="B21" s="370" t="s">
        <v>2558</v>
      </c>
      <c r="C21" s="370" t="s">
        <v>2557</v>
      </c>
      <c r="D21" s="334" t="s">
        <v>3856</v>
      </c>
      <c r="E21" s="336">
        <v>9.6884300000000003</v>
      </c>
      <c r="F21" s="336">
        <v>4.7132001835199988</v>
      </c>
      <c r="G21" s="334" t="s">
        <v>63</v>
      </c>
      <c r="H21" s="334" t="s">
        <v>94</v>
      </c>
      <c r="I21" s="315">
        <v>2016</v>
      </c>
      <c r="J21" s="105" t="s">
        <v>2499</v>
      </c>
      <c r="K21" s="93">
        <f>COUNTA(T21:AC21)</f>
        <v>3</v>
      </c>
      <c r="L21" s="93">
        <f>COUNTA(HighRiskSourcing[[#This Row],[Bamboo]:[Wool*]])</f>
        <v>3</v>
      </c>
      <c r="M21" s="93"/>
      <c r="N21" s="93"/>
      <c r="O21" s="93" t="s">
        <v>2499</v>
      </c>
      <c r="P21" s="93"/>
      <c r="Q21" s="93"/>
      <c r="R21" s="93" t="s">
        <v>2499</v>
      </c>
      <c r="S21" s="93" t="s">
        <v>2499</v>
      </c>
      <c r="T21" s="93"/>
      <c r="U21" s="93"/>
      <c r="V21" s="93" t="s">
        <v>2499</v>
      </c>
      <c r="W21" s="93"/>
      <c r="X21" s="93" t="s">
        <v>2499</v>
      </c>
      <c r="Y21" s="93"/>
      <c r="Z21" s="93"/>
      <c r="AA21" s="93"/>
      <c r="AB21" s="93"/>
      <c r="AC21" s="93" t="s">
        <v>2499</v>
      </c>
      <c r="AD21" s="93" t="s">
        <v>2499</v>
      </c>
      <c r="AE21" s="250" t="s">
        <v>4644</v>
      </c>
    </row>
    <row r="22" spans="1:31" s="9" customFormat="1">
      <c r="A22" s="333" t="s">
        <v>2559</v>
      </c>
      <c r="B22" s="370" t="s">
        <v>2561</v>
      </c>
      <c r="C22" s="370" t="s">
        <v>2560</v>
      </c>
      <c r="D22" s="334" t="s">
        <v>3856</v>
      </c>
      <c r="E22" s="310">
        <v>7.3873899999999999</v>
      </c>
      <c r="F22" s="310">
        <v>3.3151284726157395</v>
      </c>
      <c r="G22" s="334" t="s">
        <v>2528</v>
      </c>
      <c r="H22" s="334" t="s">
        <v>94</v>
      </c>
      <c r="I22" s="315">
        <v>2016</v>
      </c>
      <c r="J22" s="105" t="s">
        <v>2499</v>
      </c>
      <c r="K22" s="93">
        <f>COUNTA(T22:AC22)</f>
        <v>1</v>
      </c>
      <c r="L22" s="93">
        <f>COUNTA(HighRiskSourcing[[#This Row],[Bamboo]:[Wool*]])</f>
        <v>1</v>
      </c>
      <c r="M22" s="93"/>
      <c r="N22" s="93"/>
      <c r="O22" s="93" t="s">
        <v>2499</v>
      </c>
      <c r="P22" s="93"/>
      <c r="Q22" s="93"/>
      <c r="R22" s="93"/>
      <c r="S22" s="93"/>
      <c r="T22" s="93"/>
      <c r="U22" s="93"/>
      <c r="V22" s="93" t="s">
        <v>2499</v>
      </c>
      <c r="W22" s="93"/>
      <c r="X22" s="93"/>
      <c r="Y22" s="93"/>
      <c r="Z22" s="93"/>
      <c r="AA22" s="93"/>
      <c r="AB22" s="93"/>
      <c r="AC22" s="93"/>
      <c r="AD22" s="93"/>
      <c r="AE22" s="250" t="s">
        <v>4645</v>
      </c>
    </row>
    <row r="23" spans="1:31" s="9" customFormat="1">
      <c r="A23" s="333" t="s">
        <v>2562</v>
      </c>
      <c r="B23" s="370" t="s">
        <v>2564</v>
      </c>
      <c r="C23" s="370" t="s">
        <v>2563</v>
      </c>
      <c r="D23" s="334" t="s">
        <v>3856</v>
      </c>
      <c r="E23" s="336">
        <v>6.7188699999999999</v>
      </c>
      <c r="F23" s="336">
        <v>4.8620532806999996</v>
      </c>
      <c r="G23" s="334" t="s">
        <v>63</v>
      </c>
      <c r="H23" s="334" t="s">
        <v>94</v>
      </c>
      <c r="I23" s="315">
        <v>2016</v>
      </c>
      <c r="J23" s="36" t="s">
        <v>2499</v>
      </c>
      <c r="K23" s="93">
        <f>COUNTA(T23:AC23)</f>
        <v>4</v>
      </c>
      <c r="L23" s="93">
        <f>COUNTA(HighRiskSourcing[[#This Row],[Bamboo]:[Wool*]])</f>
        <v>3</v>
      </c>
      <c r="M23" s="93"/>
      <c r="N23" s="93"/>
      <c r="O23" s="93" t="s">
        <v>2499</v>
      </c>
      <c r="P23" s="93"/>
      <c r="Q23" s="93"/>
      <c r="R23" s="93" t="s">
        <v>2499</v>
      </c>
      <c r="S23" s="93" t="s">
        <v>2499</v>
      </c>
      <c r="T23" s="93"/>
      <c r="U23" s="93"/>
      <c r="V23" s="93" t="s">
        <v>2499</v>
      </c>
      <c r="W23" s="358"/>
      <c r="X23" s="93" t="s">
        <v>2499</v>
      </c>
      <c r="Y23" s="358"/>
      <c r="Z23" s="358"/>
      <c r="AA23" s="358"/>
      <c r="AB23" s="93" t="s">
        <v>2499</v>
      </c>
      <c r="AC23" s="93" t="s">
        <v>2499</v>
      </c>
      <c r="AD23" s="93"/>
      <c r="AE23" s="250" t="s">
        <v>4068</v>
      </c>
    </row>
    <row r="24" spans="1:31" s="9" customFormat="1">
      <c r="A24" s="333" t="s">
        <v>2565</v>
      </c>
      <c r="B24" s="370" t="s">
        <v>2567</v>
      </c>
      <c r="C24" s="370" t="s">
        <v>2566</v>
      </c>
      <c r="D24" s="334" t="s">
        <v>3856</v>
      </c>
      <c r="E24" s="310">
        <v>6.6186699999999998</v>
      </c>
      <c r="F24" s="310">
        <v>3.8386613868832251</v>
      </c>
      <c r="G24" s="334" t="s">
        <v>64</v>
      </c>
      <c r="H24" s="334" t="s">
        <v>92</v>
      </c>
      <c r="I24" s="311">
        <v>2020</v>
      </c>
      <c r="J24" s="105" t="s">
        <v>2509</v>
      </c>
      <c r="K24" s="93" t="s">
        <v>5007</v>
      </c>
      <c r="L24" s="39">
        <f>COUNTA(HighRiskSourcing[[#This Row],[Bamboo]:[Wool*]])</f>
        <v>4</v>
      </c>
      <c r="M24" s="93"/>
      <c r="N24" s="93" t="s">
        <v>2499</v>
      </c>
      <c r="O24" s="93" t="s">
        <v>2499</v>
      </c>
      <c r="P24" s="93"/>
      <c r="Q24" s="93" t="s">
        <v>2499</v>
      </c>
      <c r="R24" s="93"/>
      <c r="S24" s="93" t="s">
        <v>2499</v>
      </c>
      <c r="T24" s="93"/>
      <c r="U24" s="93"/>
      <c r="V24" s="358"/>
      <c r="W24" s="358"/>
      <c r="X24" s="358"/>
      <c r="Y24" s="358"/>
      <c r="Z24" s="358"/>
      <c r="AA24" s="358"/>
      <c r="AB24" s="358"/>
      <c r="AC24" s="358"/>
      <c r="AD24" s="93"/>
      <c r="AE24" s="250" t="s">
        <v>4646</v>
      </c>
    </row>
    <row r="25" spans="1:31" s="9" customFormat="1">
      <c r="A25" s="333" t="s">
        <v>2568</v>
      </c>
      <c r="B25" s="370" t="s">
        <v>2570</v>
      </c>
      <c r="C25" s="370" t="s">
        <v>2569</v>
      </c>
      <c r="D25" s="334" t="s">
        <v>3856</v>
      </c>
      <c r="E25" s="336">
        <v>28.006419999999999</v>
      </c>
      <c r="F25" s="336">
        <v>25.398513693681103</v>
      </c>
      <c r="G25" s="334" t="s">
        <v>66</v>
      </c>
      <c r="H25" s="334" t="s">
        <v>93</v>
      </c>
      <c r="I25" s="315">
        <v>2016</v>
      </c>
      <c r="J25" s="105" t="s">
        <v>2499</v>
      </c>
      <c r="K25" s="93">
        <f t="shared" ref="K25:K37" si="1">COUNTA(T25:AC25)</f>
        <v>5</v>
      </c>
      <c r="L25" s="93">
        <f>COUNTA(HighRiskSourcing[[#This Row],[Bamboo]:[Wool*]])</f>
        <v>7</v>
      </c>
      <c r="M25" s="93" t="s">
        <v>2499</v>
      </c>
      <c r="N25" s="93" t="s">
        <v>2499</v>
      </c>
      <c r="O25" s="93" t="s">
        <v>2499</v>
      </c>
      <c r="P25" s="93" t="s">
        <v>2499</v>
      </c>
      <c r="Q25" s="93" t="s">
        <v>2499</v>
      </c>
      <c r="R25" s="93" t="s">
        <v>2499</v>
      </c>
      <c r="S25" s="93" t="s">
        <v>2499</v>
      </c>
      <c r="T25" s="93"/>
      <c r="U25" s="93"/>
      <c r="V25" s="93" t="s">
        <v>2499</v>
      </c>
      <c r="W25" s="93" t="s">
        <v>2499</v>
      </c>
      <c r="X25" s="93" t="s">
        <v>2499</v>
      </c>
      <c r="Y25" s="93"/>
      <c r="Z25" s="93"/>
      <c r="AA25" s="93"/>
      <c r="AB25" s="93" t="s">
        <v>2499</v>
      </c>
      <c r="AC25" s="93" t="s">
        <v>2499</v>
      </c>
      <c r="AD25" s="93" t="s">
        <v>2499</v>
      </c>
      <c r="AE25" s="250" t="s">
        <v>4647</v>
      </c>
    </row>
    <row r="26" spans="1:31" s="9" customFormat="1">
      <c r="A26" s="333" t="s">
        <v>2571</v>
      </c>
      <c r="B26" s="370" t="s">
        <v>2573</v>
      </c>
      <c r="C26" s="370" t="s">
        <v>2572</v>
      </c>
      <c r="D26" s="334" t="s">
        <v>2707</v>
      </c>
      <c r="E26" s="310">
        <v>66.108969999999999</v>
      </c>
      <c r="F26" s="310">
        <v>90.746410861080008</v>
      </c>
      <c r="G26" s="334" t="s">
        <v>2574</v>
      </c>
      <c r="H26" s="334" t="s">
        <v>93</v>
      </c>
      <c r="I26" s="311">
        <v>2018</v>
      </c>
      <c r="J26" s="105" t="s">
        <v>2499</v>
      </c>
      <c r="K26" s="93">
        <f t="shared" si="1"/>
        <v>2</v>
      </c>
      <c r="L26" s="93">
        <f>COUNTA(HighRiskSourcing[[#This Row],[Bamboo]:[Wool*]])</f>
        <v>5</v>
      </c>
      <c r="M26" s="93"/>
      <c r="N26" s="93" t="s">
        <v>2499</v>
      </c>
      <c r="O26" s="93" t="s">
        <v>2499</v>
      </c>
      <c r="P26" s="93"/>
      <c r="Q26" s="93" t="s">
        <v>2499</v>
      </c>
      <c r="R26" s="93" t="s">
        <v>2499</v>
      </c>
      <c r="S26" s="93" t="s">
        <v>2499</v>
      </c>
      <c r="T26" s="93"/>
      <c r="U26" s="93"/>
      <c r="V26" s="358"/>
      <c r="W26" s="358"/>
      <c r="X26" s="93" t="s">
        <v>2499</v>
      </c>
      <c r="Y26" s="358"/>
      <c r="Z26" s="93" t="s">
        <v>2499</v>
      </c>
      <c r="AA26" s="358"/>
      <c r="AB26" s="358"/>
      <c r="AC26" s="358"/>
      <c r="AD26" s="93"/>
      <c r="AE26" s="250" t="s">
        <v>4648</v>
      </c>
    </row>
    <row r="27" spans="1:31" s="9" customFormat="1">
      <c r="A27" s="333" t="s">
        <v>2575</v>
      </c>
      <c r="B27" s="370" t="s">
        <v>2577</v>
      </c>
      <c r="C27" s="370" t="s">
        <v>2576</v>
      </c>
      <c r="D27" s="334" t="s">
        <v>2707</v>
      </c>
      <c r="E27" s="336">
        <v>5.1098400000000002</v>
      </c>
      <c r="F27" s="336">
        <v>2.0566194501856621</v>
      </c>
      <c r="G27" s="334" t="s">
        <v>68</v>
      </c>
      <c r="H27" s="334" t="s">
        <v>93</v>
      </c>
      <c r="I27" s="315">
        <v>2016</v>
      </c>
      <c r="J27" s="105" t="s">
        <v>2499</v>
      </c>
      <c r="K27" s="93">
        <f t="shared" si="1"/>
        <v>4</v>
      </c>
      <c r="L27" s="93">
        <f>COUNTA(HighRiskSourcing[[#This Row],[Bamboo]:[Wool*]])</f>
        <v>5</v>
      </c>
      <c r="M27" s="93"/>
      <c r="N27" s="93" t="s">
        <v>2499</v>
      </c>
      <c r="O27" s="93" t="s">
        <v>2499</v>
      </c>
      <c r="P27" s="93"/>
      <c r="Q27" s="93" t="s">
        <v>2499</v>
      </c>
      <c r="R27" s="93" t="s">
        <v>2499</v>
      </c>
      <c r="S27" s="93" t="s">
        <v>2499</v>
      </c>
      <c r="T27" s="93"/>
      <c r="U27" s="93"/>
      <c r="V27" s="93" t="s">
        <v>2499</v>
      </c>
      <c r="W27" s="358"/>
      <c r="X27" s="93" t="s">
        <v>2499</v>
      </c>
      <c r="Y27" s="358"/>
      <c r="Z27" s="358"/>
      <c r="AA27" s="358"/>
      <c r="AB27" s="93" t="s">
        <v>2499</v>
      </c>
      <c r="AC27" s="93" t="s">
        <v>2499</v>
      </c>
      <c r="AD27" s="93" t="s">
        <v>2499</v>
      </c>
      <c r="AE27" s="250" t="s">
        <v>4649</v>
      </c>
    </row>
    <row r="28" spans="1:31" s="9" customFormat="1">
      <c r="A28" s="333" t="s">
        <v>2578</v>
      </c>
      <c r="B28" s="370" t="s">
        <v>2580</v>
      </c>
      <c r="C28" s="370" t="s">
        <v>2579</v>
      </c>
      <c r="D28" s="334" t="s">
        <v>3856</v>
      </c>
      <c r="E28" s="310">
        <v>94.099490000000003</v>
      </c>
      <c r="F28" s="310">
        <v>84.149604000000011</v>
      </c>
      <c r="G28" s="334" t="s">
        <v>2581</v>
      </c>
      <c r="H28" s="334" t="s">
        <v>93</v>
      </c>
      <c r="I28" s="315">
        <v>2016</v>
      </c>
      <c r="J28" s="105" t="s">
        <v>2499</v>
      </c>
      <c r="K28" s="93">
        <f t="shared" si="1"/>
        <v>5</v>
      </c>
      <c r="L28" s="93">
        <f>COUNTA(HighRiskSourcing[[#This Row],[Bamboo]:[Wool*]])</f>
        <v>5</v>
      </c>
      <c r="M28" s="93"/>
      <c r="N28" s="93" t="s">
        <v>2499</v>
      </c>
      <c r="O28" s="93" t="s">
        <v>2499</v>
      </c>
      <c r="P28" s="93"/>
      <c r="Q28" s="93" t="s">
        <v>2499</v>
      </c>
      <c r="R28" s="93" t="s">
        <v>2499</v>
      </c>
      <c r="S28" s="93" t="s">
        <v>2499</v>
      </c>
      <c r="T28" s="93" t="s">
        <v>2499</v>
      </c>
      <c r="U28" s="93" t="s">
        <v>2499</v>
      </c>
      <c r="V28" s="93" t="s">
        <v>2499</v>
      </c>
      <c r="W28" s="93"/>
      <c r="X28" s="93" t="s">
        <v>2499</v>
      </c>
      <c r="Y28" s="93"/>
      <c r="Z28" s="93"/>
      <c r="AA28" s="93"/>
      <c r="AB28" s="93"/>
      <c r="AC28" s="93" t="s">
        <v>2499</v>
      </c>
      <c r="AD28" s="93" t="s">
        <v>2499</v>
      </c>
      <c r="AE28" s="250" t="s">
        <v>4650</v>
      </c>
    </row>
    <row r="29" spans="1:31" s="9" customFormat="1">
      <c r="A29" s="333" t="s">
        <v>2582</v>
      </c>
      <c r="B29" s="370" t="s">
        <v>2584</v>
      </c>
      <c r="C29" s="370" t="s">
        <v>2583</v>
      </c>
      <c r="D29" s="334" t="s">
        <v>3856</v>
      </c>
      <c r="E29" s="336">
        <v>6.0284700000000004</v>
      </c>
      <c r="F29" s="336">
        <v>7.5249414698040002</v>
      </c>
      <c r="G29" s="334" t="s">
        <v>2525</v>
      </c>
      <c r="H29" s="334" t="s">
        <v>93</v>
      </c>
      <c r="I29" s="311">
        <v>2020</v>
      </c>
      <c r="J29" s="105" t="s">
        <v>2509</v>
      </c>
      <c r="K29" s="93">
        <f t="shared" si="1"/>
        <v>5</v>
      </c>
      <c r="L29" s="39">
        <f>COUNTA(HighRiskSourcing[[#This Row],[Bamboo]:[Wool*]])</f>
        <v>1</v>
      </c>
      <c r="M29" s="93"/>
      <c r="N29" s="93"/>
      <c r="O29" s="93" t="s">
        <v>2499</v>
      </c>
      <c r="P29" s="93"/>
      <c r="Q29" s="93"/>
      <c r="R29" s="93"/>
      <c r="S29" s="93"/>
      <c r="T29" s="93"/>
      <c r="U29" s="93"/>
      <c r="V29" s="93" t="s">
        <v>2499</v>
      </c>
      <c r="W29" s="358"/>
      <c r="X29" s="93" t="s">
        <v>2499</v>
      </c>
      <c r="Y29" s="93" t="s">
        <v>2499</v>
      </c>
      <c r="Z29" s="358"/>
      <c r="AA29" s="358"/>
      <c r="AB29" s="93" t="s">
        <v>2499</v>
      </c>
      <c r="AC29" s="93" t="s">
        <v>2499</v>
      </c>
      <c r="AD29" s="93" t="s">
        <v>2499</v>
      </c>
      <c r="AE29" s="250" t="s">
        <v>4651</v>
      </c>
    </row>
    <row r="30" spans="1:31" s="9" customFormat="1">
      <c r="A30" s="333" t="s">
        <v>2585</v>
      </c>
      <c r="B30" s="370" t="s">
        <v>2587</v>
      </c>
      <c r="C30" s="370" t="s">
        <v>2586</v>
      </c>
      <c r="D30" s="334" t="s">
        <v>2707</v>
      </c>
      <c r="E30" s="310">
        <v>68.708179999999999</v>
      </c>
      <c r="F30" s="310">
        <v>71.884504048499991</v>
      </c>
      <c r="G30" s="334" t="s">
        <v>2574</v>
      </c>
      <c r="H30" s="334" t="s">
        <v>93</v>
      </c>
      <c r="I30" s="315">
        <v>2016</v>
      </c>
      <c r="J30" s="105" t="s">
        <v>2499</v>
      </c>
      <c r="K30" s="93">
        <f t="shared" si="1"/>
        <v>9</v>
      </c>
      <c r="L30" s="93">
        <f>COUNTA(HighRiskSourcing[[#This Row],[Bamboo]:[Wool*]])</f>
        <v>6</v>
      </c>
      <c r="M30" s="93"/>
      <c r="N30" s="93" t="s">
        <v>2499</v>
      </c>
      <c r="O30" s="93" t="s">
        <v>2499</v>
      </c>
      <c r="P30" s="93" t="s">
        <v>2499</v>
      </c>
      <c r="Q30" s="93" t="s">
        <v>2499</v>
      </c>
      <c r="R30" s="93" t="s">
        <v>2499</v>
      </c>
      <c r="S30" s="93" t="s">
        <v>2499</v>
      </c>
      <c r="T30" s="93" t="s">
        <v>2499</v>
      </c>
      <c r="U30" s="93" t="s">
        <v>2499</v>
      </c>
      <c r="V30" s="93" t="s">
        <v>2499</v>
      </c>
      <c r="W30" s="93" t="s">
        <v>2499</v>
      </c>
      <c r="X30" s="93" t="s">
        <v>2499</v>
      </c>
      <c r="Y30" s="93" t="s">
        <v>2499</v>
      </c>
      <c r="Z30" s="93" t="s">
        <v>2499</v>
      </c>
      <c r="AA30" s="93"/>
      <c r="AB30" s="93" t="s">
        <v>2499</v>
      </c>
      <c r="AC30" s="93" t="s">
        <v>2499</v>
      </c>
      <c r="AD30" s="93"/>
      <c r="AE30" s="373" t="s">
        <v>4652</v>
      </c>
    </row>
    <row r="31" spans="1:31" s="9" customFormat="1">
      <c r="A31" s="333" t="s">
        <v>2588</v>
      </c>
      <c r="B31" s="370" t="s">
        <v>2590</v>
      </c>
      <c r="C31" s="370" t="s">
        <v>2589</v>
      </c>
      <c r="D31" s="334" t="s">
        <v>3855</v>
      </c>
      <c r="E31" s="336">
        <v>11.15119</v>
      </c>
      <c r="F31" s="336">
        <v>3.2903898148799997</v>
      </c>
      <c r="G31" s="334" t="s">
        <v>63</v>
      </c>
      <c r="H31" s="334" t="s">
        <v>94</v>
      </c>
      <c r="I31" s="311">
        <v>2020</v>
      </c>
      <c r="J31" s="105" t="s">
        <v>2509</v>
      </c>
      <c r="K31" s="93">
        <f t="shared" si="1"/>
        <v>3</v>
      </c>
      <c r="L31" s="93">
        <f>COUNTA(HighRiskSourcing[[#This Row],[Bamboo]:[Wool*]])</f>
        <v>3</v>
      </c>
      <c r="M31" s="93"/>
      <c r="N31" s="93" t="s">
        <v>2499</v>
      </c>
      <c r="O31" s="93" t="s">
        <v>2499</v>
      </c>
      <c r="P31" s="93"/>
      <c r="Q31" s="93" t="s">
        <v>2499</v>
      </c>
      <c r="R31" s="93"/>
      <c r="S31" s="93"/>
      <c r="T31" s="93"/>
      <c r="U31" s="93"/>
      <c r="V31" s="93" t="s">
        <v>2499</v>
      </c>
      <c r="W31" s="93"/>
      <c r="X31" s="93" t="s">
        <v>2499</v>
      </c>
      <c r="Y31" s="93"/>
      <c r="Z31" s="93"/>
      <c r="AA31" s="93"/>
      <c r="AB31" s="93"/>
      <c r="AC31" s="93" t="s">
        <v>2499</v>
      </c>
      <c r="AD31" s="93"/>
      <c r="AE31" s="250" t="s">
        <v>4653</v>
      </c>
    </row>
    <row r="32" spans="1:31" s="9" customFormat="1">
      <c r="A32" s="333" t="s">
        <v>2591</v>
      </c>
      <c r="B32" s="370" t="s">
        <v>2593</v>
      </c>
      <c r="C32" s="370" t="s">
        <v>2592</v>
      </c>
      <c r="D32" s="334" t="s">
        <v>3856</v>
      </c>
      <c r="E32" s="336">
        <v>7.19177</v>
      </c>
      <c r="F32" s="336">
        <v>5.3315437488699997</v>
      </c>
      <c r="G32" s="334" t="s">
        <v>63</v>
      </c>
      <c r="H32" s="334" t="s">
        <v>94</v>
      </c>
      <c r="I32" s="315">
        <v>2016</v>
      </c>
      <c r="J32" s="105" t="s">
        <v>2499</v>
      </c>
      <c r="K32" s="93">
        <f t="shared" si="1"/>
        <v>5</v>
      </c>
      <c r="L32" s="93">
        <f>COUNTA(HighRiskSourcing[[#This Row],[Bamboo]:[Wool*]])</f>
        <v>2</v>
      </c>
      <c r="M32" s="93"/>
      <c r="N32" s="93"/>
      <c r="O32" s="93" t="s">
        <v>2499</v>
      </c>
      <c r="P32" s="93"/>
      <c r="Q32" s="93" t="s">
        <v>2499</v>
      </c>
      <c r="R32" s="93"/>
      <c r="S32" s="93"/>
      <c r="T32" s="93"/>
      <c r="U32" s="93"/>
      <c r="V32" s="93" t="s">
        <v>2499</v>
      </c>
      <c r="W32" s="93"/>
      <c r="X32" s="93" t="s">
        <v>2499</v>
      </c>
      <c r="Y32" s="93" t="s">
        <v>2499</v>
      </c>
      <c r="Z32" s="93"/>
      <c r="AA32" s="93"/>
      <c r="AB32" s="93" t="s">
        <v>2499</v>
      </c>
      <c r="AC32" s="93" t="s">
        <v>2499</v>
      </c>
      <c r="AD32" s="93" t="s">
        <v>2499</v>
      </c>
      <c r="AE32" s="250" t="s">
        <v>4654</v>
      </c>
    </row>
    <row r="33" spans="1:31" s="9" customFormat="1">
      <c r="A33" s="333" t="s">
        <v>2594</v>
      </c>
      <c r="B33" s="370" t="s">
        <v>2596</v>
      </c>
      <c r="C33" s="370" t="s">
        <v>2595</v>
      </c>
      <c r="D33" s="334" t="s">
        <v>3856</v>
      </c>
      <c r="E33" s="336">
        <v>9.3379999999999992</v>
      </c>
      <c r="F33" s="336">
        <v>4.8898246801500003</v>
      </c>
      <c r="G33" s="334" t="s">
        <v>63</v>
      </c>
      <c r="H33" s="334" t="s">
        <v>94</v>
      </c>
      <c r="I33" s="311">
        <v>2020</v>
      </c>
      <c r="J33" s="36" t="s">
        <v>2509</v>
      </c>
      <c r="K33" s="93">
        <f t="shared" si="1"/>
        <v>7</v>
      </c>
      <c r="L33" s="93">
        <f>COUNTA(HighRiskSourcing[[#This Row],[Bamboo]:[Wool*]])</f>
        <v>3</v>
      </c>
      <c r="M33" s="93"/>
      <c r="N33" s="93"/>
      <c r="O33" s="39" t="s">
        <v>2499</v>
      </c>
      <c r="P33" s="93"/>
      <c r="Q33" s="93"/>
      <c r="R33" s="39" t="s">
        <v>2499</v>
      </c>
      <c r="S33" s="39" t="s">
        <v>2499</v>
      </c>
      <c r="T33" s="39" t="s">
        <v>2499</v>
      </c>
      <c r="U33" s="39" t="s">
        <v>2499</v>
      </c>
      <c r="V33" s="39" t="s">
        <v>2499</v>
      </c>
      <c r="W33" s="39"/>
      <c r="X33" s="39"/>
      <c r="Y33" s="39" t="s">
        <v>49</v>
      </c>
      <c r="Z33" s="39" t="s">
        <v>49</v>
      </c>
      <c r="AA33" s="39" t="s">
        <v>49</v>
      </c>
      <c r="AB33" s="39" t="s">
        <v>49</v>
      </c>
      <c r="AC33" s="93"/>
      <c r="AD33" s="93" t="s">
        <v>49</v>
      </c>
      <c r="AE33" s="250" t="s">
        <v>4655</v>
      </c>
    </row>
    <row r="34" spans="1:31" s="9" customFormat="1">
      <c r="A34" s="333" t="s">
        <v>2598</v>
      </c>
      <c r="B34" s="370" t="s">
        <v>2600</v>
      </c>
      <c r="C34" s="370" t="s">
        <v>2599</v>
      </c>
      <c r="D34" s="334" t="s">
        <v>3856</v>
      </c>
      <c r="E34" s="336">
        <v>3.07185</v>
      </c>
      <c r="F34" s="336">
        <v>8.041636508749999</v>
      </c>
      <c r="G34" s="334" t="s">
        <v>64</v>
      </c>
      <c r="H34" s="334" t="s">
        <v>92</v>
      </c>
      <c r="I34" s="311">
        <v>2020</v>
      </c>
      <c r="J34" s="105" t="s">
        <v>2509</v>
      </c>
      <c r="K34" s="93">
        <f t="shared" si="1"/>
        <v>1</v>
      </c>
      <c r="L34" s="93">
        <f>COUNTA(HighRiskSourcing[[#This Row],[Bamboo]:[Wool*]])</f>
        <v>2</v>
      </c>
      <c r="M34" s="93"/>
      <c r="N34" s="93"/>
      <c r="O34" s="39" t="s">
        <v>2499</v>
      </c>
      <c r="P34" s="39"/>
      <c r="Q34" s="93"/>
      <c r="R34" s="93" t="s">
        <v>2499</v>
      </c>
      <c r="S34" s="93"/>
      <c r="T34" s="93"/>
      <c r="U34" s="39"/>
      <c r="V34" s="93" t="s">
        <v>2499</v>
      </c>
      <c r="W34" s="93"/>
      <c r="X34" s="93"/>
      <c r="Y34" s="93"/>
      <c r="Z34" s="93"/>
      <c r="AA34" s="93"/>
      <c r="AB34" s="93"/>
      <c r="AC34" s="93"/>
      <c r="AD34" s="93"/>
      <c r="AE34" s="250" t="s">
        <v>4656</v>
      </c>
    </row>
    <row r="35" spans="1:31" s="9" customFormat="1">
      <c r="A35" s="333" t="s">
        <v>2601</v>
      </c>
      <c r="B35" s="370" t="s">
        <v>2603</v>
      </c>
      <c r="C35" s="370" t="s">
        <v>2602</v>
      </c>
      <c r="D35" s="36" t="s">
        <v>3855</v>
      </c>
      <c r="E35" s="336">
        <v>8.2854299999999999</v>
      </c>
      <c r="F35" s="336">
        <v>6.3059426481161198</v>
      </c>
      <c r="G35" s="334" t="s">
        <v>2604</v>
      </c>
      <c r="H35" s="36" t="s">
        <v>2605</v>
      </c>
      <c r="I35" s="311">
        <v>2020</v>
      </c>
      <c r="J35" s="105" t="s">
        <v>2509</v>
      </c>
      <c r="K35" s="93">
        <f t="shared" si="1"/>
        <v>6</v>
      </c>
      <c r="L35" s="93">
        <f>COUNTA(HighRiskSourcing[[#This Row],[Bamboo]:[Wool*]])</f>
        <v>2</v>
      </c>
      <c r="M35" s="93"/>
      <c r="N35" s="93"/>
      <c r="O35" s="39" t="s">
        <v>2499</v>
      </c>
      <c r="P35" s="93"/>
      <c r="Q35" s="93"/>
      <c r="R35" s="39" t="s">
        <v>2499</v>
      </c>
      <c r="S35" s="93"/>
      <c r="T35" s="39" t="s">
        <v>49</v>
      </c>
      <c r="U35" s="39" t="s">
        <v>49</v>
      </c>
      <c r="V35" s="39"/>
      <c r="W35" s="39"/>
      <c r="X35" s="39"/>
      <c r="Y35" s="39" t="s">
        <v>49</v>
      </c>
      <c r="Z35" s="39" t="s">
        <v>49</v>
      </c>
      <c r="AA35" s="39" t="s">
        <v>49</v>
      </c>
      <c r="AB35" s="39" t="s">
        <v>49</v>
      </c>
      <c r="AC35" s="93"/>
      <c r="AD35" s="93"/>
      <c r="AE35" s="250" t="s">
        <v>4657</v>
      </c>
    </row>
    <row r="36" spans="1:31" s="9" customFormat="1">
      <c r="A36" s="333" t="s">
        <v>2606</v>
      </c>
      <c r="B36" s="370" t="s">
        <v>2608</v>
      </c>
      <c r="C36" s="370" t="s">
        <v>2607</v>
      </c>
      <c r="D36" s="334" t="s">
        <v>3856</v>
      </c>
      <c r="E36" s="310">
        <v>3.9573100000000001</v>
      </c>
      <c r="F36" s="310">
        <v>3.0602488772567269</v>
      </c>
      <c r="G36" s="334" t="s">
        <v>2609</v>
      </c>
      <c r="H36" s="334" t="s">
        <v>93</v>
      </c>
      <c r="I36" s="311">
        <v>2018</v>
      </c>
      <c r="J36" s="105" t="s">
        <v>2705</v>
      </c>
      <c r="K36" s="93">
        <f t="shared" si="1"/>
        <v>3</v>
      </c>
      <c r="L36" s="93">
        <f>COUNTA(HighRiskSourcing[[#This Row],[Bamboo]:[Wool*]])</f>
        <v>5</v>
      </c>
      <c r="M36" s="93"/>
      <c r="N36" s="93" t="s">
        <v>2499</v>
      </c>
      <c r="O36" s="93" t="s">
        <v>2499</v>
      </c>
      <c r="P36" s="93"/>
      <c r="Q36" s="93" t="s">
        <v>2499</v>
      </c>
      <c r="R36" s="93" t="s">
        <v>2499</v>
      </c>
      <c r="S36" s="93" t="s">
        <v>2499</v>
      </c>
      <c r="T36" s="93"/>
      <c r="U36" s="93"/>
      <c r="V36" s="93" t="s">
        <v>2499</v>
      </c>
      <c r="W36" s="358"/>
      <c r="X36" s="93" t="s">
        <v>2499</v>
      </c>
      <c r="Y36" s="358"/>
      <c r="Z36" s="358"/>
      <c r="AA36" s="358"/>
      <c r="AB36" s="358"/>
      <c r="AC36" s="93" t="s">
        <v>2499</v>
      </c>
      <c r="AD36" s="93"/>
      <c r="AE36" s="250" t="s">
        <v>4658</v>
      </c>
    </row>
    <row r="37" spans="1:31" s="9" customFormat="1">
      <c r="A37" s="333" t="s">
        <v>2610</v>
      </c>
      <c r="B37" s="370" t="s">
        <v>2612</v>
      </c>
      <c r="C37" s="370" t="s">
        <v>2611</v>
      </c>
      <c r="D37" s="334" t="s">
        <v>3856</v>
      </c>
      <c r="E37" s="336">
        <v>19.91621</v>
      </c>
      <c r="F37" s="336">
        <v>41.859990053874462</v>
      </c>
      <c r="G37" s="334" t="s">
        <v>2528</v>
      </c>
      <c r="H37" s="334" t="s">
        <v>94</v>
      </c>
      <c r="I37" s="315">
        <v>2016</v>
      </c>
      <c r="J37" s="105" t="s">
        <v>2499</v>
      </c>
      <c r="K37" s="93">
        <f t="shared" si="1"/>
        <v>3</v>
      </c>
      <c r="L37" s="93">
        <f>COUNTA(HighRiskSourcing[[#This Row],[Bamboo]:[Wool*]])</f>
        <v>6</v>
      </c>
      <c r="M37" s="93"/>
      <c r="N37" s="93" t="s">
        <v>2499</v>
      </c>
      <c r="O37" s="93" t="s">
        <v>2499</v>
      </c>
      <c r="P37" s="93" t="s">
        <v>2499</v>
      </c>
      <c r="Q37" s="93" t="s">
        <v>2499</v>
      </c>
      <c r="R37" s="93" t="s">
        <v>2499</v>
      </c>
      <c r="S37" s="93" t="s">
        <v>2499</v>
      </c>
      <c r="T37" s="93"/>
      <c r="U37" s="93"/>
      <c r="V37" s="93" t="s">
        <v>2499</v>
      </c>
      <c r="W37" s="93"/>
      <c r="X37" s="93"/>
      <c r="Y37" s="93" t="s">
        <v>2499</v>
      </c>
      <c r="Z37" s="93"/>
      <c r="AA37" s="93"/>
      <c r="AB37" s="93"/>
      <c r="AC37" s="93" t="s">
        <v>2499</v>
      </c>
      <c r="AD37" s="93" t="s">
        <v>2499</v>
      </c>
      <c r="AE37" s="250" t="s">
        <v>4659</v>
      </c>
    </row>
    <row r="38" spans="1:31" s="9" customFormat="1">
      <c r="A38" s="333" t="s">
        <v>2613</v>
      </c>
      <c r="B38" s="370" t="s">
        <v>2615</v>
      </c>
      <c r="C38" s="370" t="s">
        <v>2614</v>
      </c>
      <c r="D38" s="334" t="s">
        <v>2707</v>
      </c>
      <c r="E38" s="336">
        <v>172.79814000000002</v>
      </c>
      <c r="F38" s="336">
        <v>238.18747185737098</v>
      </c>
      <c r="G38" s="334" t="s">
        <v>2574</v>
      </c>
      <c r="H38" s="334" t="s">
        <v>93</v>
      </c>
      <c r="I38" s="311">
        <v>2018</v>
      </c>
      <c r="J38" s="105" t="s">
        <v>2499</v>
      </c>
      <c r="K38" s="93" t="s">
        <v>5007</v>
      </c>
      <c r="L38" s="93">
        <f>COUNTA(HighRiskSourcing[[#This Row],[Bamboo]:[Wool*]])</f>
        <v>6</v>
      </c>
      <c r="M38" s="93"/>
      <c r="N38" s="93" t="s">
        <v>2499</v>
      </c>
      <c r="O38" s="93" t="s">
        <v>2499</v>
      </c>
      <c r="P38" s="93" t="s">
        <v>2499</v>
      </c>
      <c r="Q38" s="93" t="s">
        <v>2499</v>
      </c>
      <c r="R38" s="93" t="s">
        <v>2499</v>
      </c>
      <c r="S38" s="93" t="s">
        <v>2499</v>
      </c>
      <c r="T38" s="93"/>
      <c r="U38" s="93"/>
      <c r="V38" s="93"/>
      <c r="W38" s="93"/>
      <c r="X38" s="93"/>
      <c r="Y38" s="93"/>
      <c r="Z38" s="93"/>
      <c r="AA38" s="93"/>
      <c r="AB38" s="93"/>
      <c r="AC38" s="93"/>
      <c r="AD38" s="93" t="s">
        <v>2499</v>
      </c>
      <c r="AE38" s="250" t="s">
        <v>4660</v>
      </c>
    </row>
    <row r="39" spans="1:31" s="9" customFormat="1">
      <c r="A39" s="333" t="s">
        <v>2616</v>
      </c>
      <c r="B39" s="370" t="s">
        <v>2618</v>
      </c>
      <c r="C39" s="370" t="s">
        <v>2617</v>
      </c>
      <c r="D39" s="334" t="s">
        <v>3855</v>
      </c>
      <c r="E39" s="310">
        <v>7.6221099999999993</v>
      </c>
      <c r="F39" s="310">
        <v>2.0010161757000002</v>
      </c>
      <c r="G39" s="334" t="s">
        <v>63</v>
      </c>
      <c r="H39" s="334" t="s">
        <v>94</v>
      </c>
      <c r="I39" s="311">
        <v>2020</v>
      </c>
      <c r="J39" s="105" t="s">
        <v>2509</v>
      </c>
      <c r="K39" s="93">
        <f>COUNTA(T39:AC39)</f>
        <v>6</v>
      </c>
      <c r="L39" s="93">
        <f>COUNTA(HighRiskSourcing[[#This Row],[Bamboo]:[Wool*]])</f>
        <v>4</v>
      </c>
      <c r="M39" s="93"/>
      <c r="N39" s="39" t="s">
        <v>2499</v>
      </c>
      <c r="O39" s="39" t="s">
        <v>2499</v>
      </c>
      <c r="P39" s="93"/>
      <c r="Q39" s="39" t="s">
        <v>2499</v>
      </c>
      <c r="R39" s="93"/>
      <c r="S39" s="39" t="s">
        <v>2499</v>
      </c>
      <c r="T39" s="39" t="s">
        <v>49</v>
      </c>
      <c r="U39" s="39" t="s">
        <v>49</v>
      </c>
      <c r="V39" s="39" t="s">
        <v>49</v>
      </c>
      <c r="W39" s="39"/>
      <c r="X39" s="39"/>
      <c r="Y39" s="39"/>
      <c r="Z39" s="39" t="s">
        <v>49</v>
      </c>
      <c r="AA39" s="39" t="s">
        <v>49</v>
      </c>
      <c r="AB39" s="39" t="s">
        <v>49</v>
      </c>
      <c r="AC39" s="93"/>
      <c r="AD39" s="93"/>
      <c r="AE39" s="250" t="s">
        <v>4661</v>
      </c>
    </row>
    <row r="40" spans="1:31" s="9" customFormat="1">
      <c r="A40" s="333" t="s">
        <v>2619</v>
      </c>
      <c r="B40" s="370" t="s">
        <v>2621</v>
      </c>
      <c r="C40" s="370" t="s">
        <v>2620</v>
      </c>
      <c r="D40" s="334" t="s">
        <v>3855</v>
      </c>
      <c r="E40" s="336">
        <v>5.9005200000000002</v>
      </c>
      <c r="F40" s="336">
        <v>2.3566404917598676</v>
      </c>
      <c r="G40" s="334" t="s">
        <v>2525</v>
      </c>
      <c r="H40" s="334" t="s">
        <v>93</v>
      </c>
      <c r="I40" s="311">
        <v>2020</v>
      </c>
      <c r="J40" s="105" t="s">
        <v>2509</v>
      </c>
      <c r="K40" s="93">
        <f>COUNTA(T40:AC40)</f>
        <v>4</v>
      </c>
      <c r="L40" s="93">
        <f>COUNTA(HighRiskSourcing[[#This Row],[Bamboo]:[Wool*]])</f>
        <v>5</v>
      </c>
      <c r="M40" s="93"/>
      <c r="N40" s="93" t="s">
        <v>2499</v>
      </c>
      <c r="O40" s="93" t="s">
        <v>2499</v>
      </c>
      <c r="P40" s="93"/>
      <c r="Q40" s="93" t="s">
        <v>2499</v>
      </c>
      <c r="R40" s="93" t="s">
        <v>2499</v>
      </c>
      <c r="S40" s="93" t="s">
        <v>2499</v>
      </c>
      <c r="T40" s="93"/>
      <c r="U40" s="93"/>
      <c r="V40" s="93" t="s">
        <v>2499</v>
      </c>
      <c r="W40" s="93"/>
      <c r="X40" s="93" t="s">
        <v>2499</v>
      </c>
      <c r="Y40" s="93"/>
      <c r="Z40" s="358"/>
      <c r="AA40" s="358"/>
      <c r="AB40" s="93" t="s">
        <v>2499</v>
      </c>
      <c r="AC40" s="93" t="s">
        <v>2499</v>
      </c>
      <c r="AD40" s="93" t="s">
        <v>2499</v>
      </c>
      <c r="AE40" s="250" t="s">
        <v>4662</v>
      </c>
    </row>
    <row r="41" spans="1:31" s="9" customFormat="1">
      <c r="A41" s="333" t="s">
        <v>2622</v>
      </c>
      <c r="B41" s="370" t="s">
        <v>2624</v>
      </c>
      <c r="C41" s="370" t="s">
        <v>2623</v>
      </c>
      <c r="D41" s="36" t="s">
        <v>2707</v>
      </c>
      <c r="E41" s="310">
        <v>9.663590000000001</v>
      </c>
      <c r="F41" s="310">
        <v>10.0499170736</v>
      </c>
      <c r="G41" s="334" t="s">
        <v>2625</v>
      </c>
      <c r="H41" s="36" t="s">
        <v>93</v>
      </c>
      <c r="I41" s="311">
        <v>2020</v>
      </c>
      <c r="J41" s="309" t="s">
        <v>2509</v>
      </c>
      <c r="K41" s="93" t="s">
        <v>5007</v>
      </c>
      <c r="L41" s="93">
        <f>COUNTA(HighRiskSourcing[[#This Row],[Bamboo]:[Wool*]])</f>
        <v>4</v>
      </c>
      <c r="M41" s="93"/>
      <c r="N41" s="39" t="s">
        <v>2499</v>
      </c>
      <c r="O41" s="39" t="s">
        <v>2499</v>
      </c>
      <c r="P41" s="93"/>
      <c r="Q41" s="93"/>
      <c r="R41" s="39" t="s">
        <v>2499</v>
      </c>
      <c r="S41" s="39" t="s">
        <v>2499</v>
      </c>
      <c r="T41" s="93"/>
      <c r="U41" s="93"/>
      <c r="V41" s="93"/>
      <c r="W41" s="93"/>
      <c r="X41" s="93"/>
      <c r="Y41" s="93"/>
      <c r="Z41" s="93"/>
      <c r="AA41" s="93"/>
      <c r="AB41" s="93"/>
      <c r="AC41" s="93"/>
      <c r="AD41" s="93"/>
      <c r="AE41" s="250" t="s">
        <v>4663</v>
      </c>
    </row>
    <row r="42" spans="1:31" s="9" customFormat="1">
      <c r="A42" s="333" t="s">
        <v>2626</v>
      </c>
      <c r="B42" s="370" t="s">
        <v>2628</v>
      </c>
      <c r="C42" s="370" t="s">
        <v>2627</v>
      </c>
      <c r="D42" s="334" t="s">
        <v>3856</v>
      </c>
      <c r="E42" s="310">
        <v>4.0681500000000002</v>
      </c>
      <c r="F42" s="310">
        <v>2.049940983543117</v>
      </c>
      <c r="G42" s="334" t="s">
        <v>2629</v>
      </c>
      <c r="H42" s="334" t="s">
        <v>2630</v>
      </c>
      <c r="I42" s="311">
        <v>2018</v>
      </c>
      <c r="J42" s="105" t="s">
        <v>2704</v>
      </c>
      <c r="K42" s="93" t="s">
        <v>5007</v>
      </c>
      <c r="L42" s="93">
        <f>COUNTA(HighRiskSourcing[[#This Row],[Bamboo]:[Wool*]])</f>
        <v>3</v>
      </c>
      <c r="M42" s="93"/>
      <c r="N42" s="93"/>
      <c r="O42" s="93" t="s">
        <v>2499</v>
      </c>
      <c r="P42" s="93"/>
      <c r="Q42" s="93"/>
      <c r="R42" s="93" t="s">
        <v>2499</v>
      </c>
      <c r="S42" s="93" t="s">
        <v>2499</v>
      </c>
      <c r="T42" s="93"/>
      <c r="U42" s="93"/>
      <c r="V42" s="93"/>
      <c r="W42" s="93"/>
      <c r="X42" s="93"/>
      <c r="Y42" s="93"/>
      <c r="Z42" s="93"/>
      <c r="AA42" s="93"/>
      <c r="AB42" s="93"/>
      <c r="AC42" s="93"/>
      <c r="AD42" s="93"/>
      <c r="AE42" s="250" t="s">
        <v>4664</v>
      </c>
    </row>
    <row r="43" spans="1:31" s="9" customFormat="1">
      <c r="A43" s="333" t="s">
        <v>2631</v>
      </c>
      <c r="B43" s="370" t="s">
        <v>2633</v>
      </c>
      <c r="C43" s="370" t="s">
        <v>2632</v>
      </c>
      <c r="D43" s="334" t="s">
        <v>3855</v>
      </c>
      <c r="E43" s="336">
        <v>9.3109500000000001</v>
      </c>
      <c r="F43" s="336">
        <v>8.6457977777007997</v>
      </c>
      <c r="G43" s="334" t="s">
        <v>2525</v>
      </c>
      <c r="H43" s="334" t="s">
        <v>93</v>
      </c>
      <c r="I43" s="311">
        <v>2020</v>
      </c>
      <c r="J43" s="105" t="s">
        <v>2509</v>
      </c>
      <c r="K43" s="93">
        <f t="shared" ref="K43:K53" si="2">COUNTA(T43:AC43)</f>
        <v>5</v>
      </c>
      <c r="L43" s="93">
        <f>COUNTA(HighRiskSourcing[[#This Row],[Bamboo]:[Wool*]])</f>
        <v>6</v>
      </c>
      <c r="M43" s="93" t="s">
        <v>2499</v>
      </c>
      <c r="N43" s="93" t="s">
        <v>2499</v>
      </c>
      <c r="O43" s="93" t="s">
        <v>2499</v>
      </c>
      <c r="P43" s="93"/>
      <c r="Q43" s="93" t="s">
        <v>2499</v>
      </c>
      <c r="R43" s="93" t="s">
        <v>2499</v>
      </c>
      <c r="S43" s="93" t="s">
        <v>2499</v>
      </c>
      <c r="T43" s="93" t="s">
        <v>49</v>
      </c>
      <c r="U43" s="93" t="s">
        <v>49</v>
      </c>
      <c r="V43" s="93"/>
      <c r="W43" s="93"/>
      <c r="X43" s="93" t="s">
        <v>49</v>
      </c>
      <c r="Y43" s="93" t="s">
        <v>49</v>
      </c>
      <c r="Z43" s="93" t="s">
        <v>49</v>
      </c>
      <c r="AA43" s="93"/>
      <c r="AB43" s="93"/>
      <c r="AC43" s="93"/>
      <c r="AD43" s="93" t="s">
        <v>49</v>
      </c>
      <c r="AE43" s="250" t="s">
        <v>4665</v>
      </c>
    </row>
    <row r="44" spans="1:31" s="9" customFormat="1">
      <c r="A44" s="333" t="s">
        <v>2634</v>
      </c>
      <c r="B44" s="370" t="s">
        <v>2636</v>
      </c>
      <c r="C44" s="370" t="s">
        <v>2635</v>
      </c>
      <c r="D44" s="334" t="s">
        <v>2706</v>
      </c>
      <c r="E44" s="336">
        <v>134.92166</v>
      </c>
      <c r="F44" s="336">
        <v>153.53982987807001</v>
      </c>
      <c r="G44" s="334" t="s">
        <v>63</v>
      </c>
      <c r="H44" s="334" t="s">
        <v>94</v>
      </c>
      <c r="I44" s="315">
        <v>2016</v>
      </c>
      <c r="J44" s="105" t="s">
        <v>2499</v>
      </c>
      <c r="K44" s="93">
        <f t="shared" si="2"/>
        <v>7</v>
      </c>
      <c r="L44" s="93">
        <f>COUNTA(HighRiskSourcing[[#This Row],[Bamboo]:[Wool*]])</f>
        <v>7</v>
      </c>
      <c r="M44" s="93" t="s">
        <v>2499</v>
      </c>
      <c r="N44" s="93" t="s">
        <v>2499</v>
      </c>
      <c r="O44" s="93" t="s">
        <v>2499</v>
      </c>
      <c r="P44" s="93" t="s">
        <v>2499</v>
      </c>
      <c r="Q44" s="93" t="s">
        <v>2499</v>
      </c>
      <c r="R44" s="93" t="s">
        <v>2499</v>
      </c>
      <c r="S44" s="93" t="s">
        <v>2499</v>
      </c>
      <c r="T44" s="93" t="s">
        <v>2499</v>
      </c>
      <c r="U44" s="93" t="s">
        <v>2499</v>
      </c>
      <c r="V44" s="93" t="s">
        <v>2499</v>
      </c>
      <c r="W44" s="93"/>
      <c r="X44" s="93" t="s">
        <v>2499</v>
      </c>
      <c r="Y44" s="93" t="s">
        <v>2499</v>
      </c>
      <c r="Z44" s="93"/>
      <c r="AA44" s="93"/>
      <c r="AB44" s="93" t="s">
        <v>2499</v>
      </c>
      <c r="AC44" s="93" t="s">
        <v>2499</v>
      </c>
      <c r="AD44" s="93" t="s">
        <v>2499</v>
      </c>
      <c r="AE44" s="250" t="s">
        <v>4666</v>
      </c>
    </row>
    <row r="45" spans="1:31" s="9" customFormat="1">
      <c r="A45" s="333" t="s">
        <v>2637</v>
      </c>
      <c r="B45" s="370" t="s">
        <v>2639</v>
      </c>
      <c r="C45" s="370" t="s">
        <v>2638</v>
      </c>
      <c r="D45" s="334" t="s">
        <v>3855</v>
      </c>
      <c r="E45" s="336">
        <v>7.4655100000000001</v>
      </c>
      <c r="F45" s="336">
        <v>2.3649148414800001</v>
      </c>
      <c r="G45" s="334" t="s">
        <v>63</v>
      </c>
      <c r="H45" s="334" t="s">
        <v>94</v>
      </c>
      <c r="I45" s="311">
        <v>2020</v>
      </c>
      <c r="J45" s="105" t="s">
        <v>2509</v>
      </c>
      <c r="K45" s="93">
        <f t="shared" si="2"/>
        <v>6</v>
      </c>
      <c r="L45" s="93">
        <f>COUNTA(HighRiskSourcing[[#This Row],[Bamboo]:[Wool*]])</f>
        <v>5</v>
      </c>
      <c r="M45" s="93"/>
      <c r="N45" s="93" t="s">
        <v>2499</v>
      </c>
      <c r="O45" s="93" t="s">
        <v>2499</v>
      </c>
      <c r="P45" s="93"/>
      <c r="Q45" s="93" t="s">
        <v>2499</v>
      </c>
      <c r="R45" s="93" t="s">
        <v>2499</v>
      </c>
      <c r="S45" s="93" t="s">
        <v>2499</v>
      </c>
      <c r="T45" s="93" t="s">
        <v>49</v>
      </c>
      <c r="U45" s="93" t="s">
        <v>49</v>
      </c>
      <c r="V45" s="93" t="s">
        <v>49</v>
      </c>
      <c r="W45" s="93"/>
      <c r="X45" s="93" t="s">
        <v>49</v>
      </c>
      <c r="Y45" s="93" t="s">
        <v>49</v>
      </c>
      <c r="Z45" s="93" t="s">
        <v>49</v>
      </c>
      <c r="AA45" s="93"/>
      <c r="AB45" s="93"/>
      <c r="AC45" s="93"/>
      <c r="AD45" s="93"/>
      <c r="AE45" s="250" t="s">
        <v>4667</v>
      </c>
    </row>
    <row r="46" spans="1:31" s="9" customFormat="1">
      <c r="A46" s="333" t="s">
        <v>2640</v>
      </c>
      <c r="B46" s="370" t="s">
        <v>2642</v>
      </c>
      <c r="C46" s="370" t="s">
        <v>2641</v>
      </c>
      <c r="D46" s="36" t="s">
        <v>3856</v>
      </c>
      <c r="E46" s="336">
        <v>3.48482</v>
      </c>
      <c r="F46" s="336">
        <v>2.8870211919048039</v>
      </c>
      <c r="G46" s="334" t="s">
        <v>2643</v>
      </c>
      <c r="H46" s="36" t="s">
        <v>92</v>
      </c>
      <c r="I46" s="311">
        <v>2018</v>
      </c>
      <c r="J46" s="105" t="s">
        <v>2705</v>
      </c>
      <c r="K46" s="93">
        <f t="shared" si="2"/>
        <v>1</v>
      </c>
      <c r="L46" s="93">
        <f>COUNTA(HighRiskSourcing[[#This Row],[Bamboo]:[Wool*]])</f>
        <v>2</v>
      </c>
      <c r="M46" s="93"/>
      <c r="N46" s="93"/>
      <c r="O46" s="93" t="s">
        <v>2499</v>
      </c>
      <c r="P46" s="93"/>
      <c r="Q46" s="93"/>
      <c r="R46" s="93" t="s">
        <v>2499</v>
      </c>
      <c r="S46" s="93"/>
      <c r="T46" s="93"/>
      <c r="U46" s="93"/>
      <c r="V46" s="93"/>
      <c r="W46" s="93"/>
      <c r="X46" s="93" t="s">
        <v>49</v>
      </c>
      <c r="Y46" s="93"/>
      <c r="Z46" s="93"/>
      <c r="AA46" s="93"/>
      <c r="AB46" s="93"/>
      <c r="AC46" s="93"/>
      <c r="AD46" s="93"/>
      <c r="AE46" s="250" t="s">
        <v>4668</v>
      </c>
    </row>
    <row r="47" spans="1:31" s="225" customFormat="1">
      <c r="A47" s="389" t="s">
        <v>2644</v>
      </c>
      <c r="B47" s="370" t="s">
        <v>2646</v>
      </c>
      <c r="C47" s="370" t="s">
        <v>2645</v>
      </c>
      <c r="D47" s="390" t="s">
        <v>2706</v>
      </c>
      <c r="E47" s="310">
        <v>3.71502</v>
      </c>
      <c r="F47" s="310">
        <v>2.9318280364606499</v>
      </c>
      <c r="G47" s="390" t="s">
        <v>67</v>
      </c>
      <c r="H47" s="390" t="s">
        <v>92</v>
      </c>
      <c r="I47" s="388">
        <v>2018</v>
      </c>
      <c r="J47" s="309" t="s">
        <v>2704</v>
      </c>
      <c r="K47" s="391">
        <f t="shared" si="2"/>
        <v>2</v>
      </c>
      <c r="L47" s="391">
        <f>COUNTA(HighRiskSourcing[[#This Row],[Bamboo]:[Wool*]])</f>
        <v>1</v>
      </c>
      <c r="M47" s="93"/>
      <c r="N47" s="93"/>
      <c r="O47" s="93" t="s">
        <v>2499</v>
      </c>
      <c r="P47" s="93"/>
      <c r="Q47" s="93"/>
      <c r="R47" s="93"/>
      <c r="S47" s="93"/>
      <c r="T47" s="93"/>
      <c r="U47" s="93"/>
      <c r="V47" s="93" t="s">
        <v>2499</v>
      </c>
      <c r="W47" s="93"/>
      <c r="X47" s="93"/>
      <c r="Y47" s="93"/>
      <c r="Z47" s="93"/>
      <c r="AA47" s="93"/>
      <c r="AB47" s="93"/>
      <c r="AC47" s="93" t="s">
        <v>2499</v>
      </c>
      <c r="AD47" s="93"/>
      <c r="AE47" s="250" t="s">
        <v>4669</v>
      </c>
    </row>
    <row r="48" spans="1:31" s="9" customFormat="1">
      <c r="A48" s="333" t="s">
        <v>2647</v>
      </c>
      <c r="B48" s="370" t="s">
        <v>2649</v>
      </c>
      <c r="C48" s="370" t="s">
        <v>2648</v>
      </c>
      <c r="D48" s="36" t="s">
        <v>2707</v>
      </c>
      <c r="E48" s="310">
        <v>8.1982400000000002</v>
      </c>
      <c r="F48" s="310">
        <v>8.7767663200000001</v>
      </c>
      <c r="G48" s="334" t="s">
        <v>2625</v>
      </c>
      <c r="H48" s="36" t="s">
        <v>93</v>
      </c>
      <c r="I48" s="315">
        <v>2016</v>
      </c>
      <c r="J48" s="36" t="s">
        <v>2499</v>
      </c>
      <c r="K48" s="93">
        <f t="shared" si="2"/>
        <v>2</v>
      </c>
      <c r="L48" s="93">
        <f>COUNTA(HighRiskSourcing[[#This Row],[Bamboo]:[Wool*]])</f>
        <v>5</v>
      </c>
      <c r="M48" s="93"/>
      <c r="N48" s="93" t="s">
        <v>2499</v>
      </c>
      <c r="O48" s="93" t="s">
        <v>2499</v>
      </c>
      <c r="P48" s="93"/>
      <c r="Q48" s="93" t="s">
        <v>2499</v>
      </c>
      <c r="R48" s="93" t="s">
        <v>2499</v>
      </c>
      <c r="S48" s="93" t="s">
        <v>2499</v>
      </c>
      <c r="T48" s="93"/>
      <c r="U48" s="93"/>
      <c r="V48" s="93" t="s">
        <v>2499</v>
      </c>
      <c r="W48" s="93"/>
      <c r="X48" s="93" t="s">
        <v>2499</v>
      </c>
      <c r="Y48" s="93"/>
      <c r="Z48" s="93"/>
      <c r="AA48" s="93"/>
      <c r="AB48" s="93"/>
      <c r="AC48" s="93"/>
      <c r="AD48" s="93" t="s">
        <v>2499</v>
      </c>
      <c r="AE48" s="250" t="s">
        <v>4670</v>
      </c>
    </row>
    <row r="49" spans="1:31" s="9" customFormat="1">
      <c r="A49" s="333" t="s">
        <v>2703</v>
      </c>
      <c r="B49" s="439" t="s">
        <v>2702</v>
      </c>
      <c r="C49" s="439" t="s">
        <v>2701</v>
      </c>
      <c r="D49" s="36" t="s">
        <v>3856</v>
      </c>
      <c r="E49" s="336">
        <v>23.618919999999999</v>
      </c>
      <c r="F49" s="336">
        <v>18.968513424680001</v>
      </c>
      <c r="G49" s="36" t="s">
        <v>2525</v>
      </c>
      <c r="H49" s="36" t="s">
        <v>93</v>
      </c>
      <c r="I49" s="315">
        <v>2016</v>
      </c>
      <c r="J49" s="105" t="s">
        <v>2499</v>
      </c>
      <c r="K49" s="93">
        <f t="shared" si="2"/>
        <v>3</v>
      </c>
      <c r="L49" s="93">
        <f>COUNTA(HighRiskSourcing[[#This Row],[Bamboo]:[Wool*]])</f>
        <v>3</v>
      </c>
      <c r="M49" s="93"/>
      <c r="N49" s="93"/>
      <c r="O49" s="93" t="s">
        <v>2499</v>
      </c>
      <c r="P49" s="93"/>
      <c r="Q49" s="93"/>
      <c r="R49" s="93" t="s">
        <v>2499</v>
      </c>
      <c r="S49" s="93" t="s">
        <v>2499</v>
      </c>
      <c r="T49" s="93"/>
      <c r="U49" s="93"/>
      <c r="V49" s="93" t="s">
        <v>2499</v>
      </c>
      <c r="W49" s="93"/>
      <c r="X49" s="93" t="s">
        <v>2499</v>
      </c>
      <c r="Y49" s="93"/>
      <c r="Z49" s="93"/>
      <c r="AA49" s="93"/>
      <c r="AB49" s="93"/>
      <c r="AC49" s="93" t="s">
        <v>2499</v>
      </c>
      <c r="AD49" s="93" t="s">
        <v>2499</v>
      </c>
      <c r="AE49" s="253" t="s">
        <v>4671</v>
      </c>
    </row>
    <row r="50" spans="1:31" s="9" customFormat="1">
      <c r="A50" s="333" t="s">
        <v>2650</v>
      </c>
      <c r="B50" s="370" t="s">
        <v>2652</v>
      </c>
      <c r="C50" s="370" t="s">
        <v>2651</v>
      </c>
      <c r="D50" s="334" t="s">
        <v>2706</v>
      </c>
      <c r="E50" s="336">
        <v>8.3593899999999994</v>
      </c>
      <c r="F50" s="336">
        <v>11.624055004799999</v>
      </c>
      <c r="G50" s="334" t="s">
        <v>68</v>
      </c>
      <c r="H50" s="334" t="s">
        <v>93</v>
      </c>
      <c r="I50" s="311">
        <v>2018</v>
      </c>
      <c r="J50" s="105" t="s">
        <v>2499</v>
      </c>
      <c r="K50" s="93">
        <f t="shared" si="2"/>
        <v>7</v>
      </c>
      <c r="L50" s="93">
        <f>COUNTA(HighRiskSourcing[[#This Row],[Bamboo]:[Wool*]])</f>
        <v>4</v>
      </c>
      <c r="M50" s="93"/>
      <c r="N50" s="93"/>
      <c r="O50" s="93" t="s">
        <v>2499</v>
      </c>
      <c r="P50" s="93" t="s">
        <v>2499</v>
      </c>
      <c r="Q50" s="93"/>
      <c r="R50" s="93" t="s">
        <v>2499</v>
      </c>
      <c r="S50" s="93" t="s">
        <v>2499</v>
      </c>
      <c r="T50" s="93" t="s">
        <v>2499</v>
      </c>
      <c r="U50" s="93" t="s">
        <v>2499</v>
      </c>
      <c r="V50" s="93" t="s">
        <v>2499</v>
      </c>
      <c r="W50" s="93"/>
      <c r="X50" s="93" t="s">
        <v>2499</v>
      </c>
      <c r="Y50" s="93" t="s">
        <v>2499</v>
      </c>
      <c r="Z50" s="93"/>
      <c r="AA50" s="93"/>
      <c r="AB50" s="93" t="s">
        <v>2499</v>
      </c>
      <c r="AC50" s="93" t="s">
        <v>2499</v>
      </c>
      <c r="AD50" s="93" t="s">
        <v>2499</v>
      </c>
      <c r="AE50" s="250" t="s">
        <v>4672</v>
      </c>
    </row>
    <row r="51" spans="1:31" s="9" customFormat="1">
      <c r="A51" s="333" t="s">
        <v>2653</v>
      </c>
      <c r="B51" s="370" t="s">
        <v>2655</v>
      </c>
      <c r="C51" s="370" t="s">
        <v>2654</v>
      </c>
      <c r="D51" s="334" t="s">
        <v>3856</v>
      </c>
      <c r="E51" s="336">
        <v>8.6974300000000007</v>
      </c>
      <c r="F51" s="336">
        <v>3.5576378275199998</v>
      </c>
      <c r="G51" s="334" t="s">
        <v>63</v>
      </c>
      <c r="H51" s="334" t="s">
        <v>94</v>
      </c>
      <c r="I51" s="315">
        <v>2016</v>
      </c>
      <c r="J51" s="36" t="s">
        <v>2499</v>
      </c>
      <c r="K51" s="93">
        <f t="shared" si="2"/>
        <v>7</v>
      </c>
      <c r="L51" s="93">
        <f>COUNTA(HighRiskSourcing[[#This Row],[Bamboo]:[Wool*]])</f>
        <v>7</v>
      </c>
      <c r="M51" s="93" t="s">
        <v>2499</v>
      </c>
      <c r="N51" s="93" t="s">
        <v>2499</v>
      </c>
      <c r="O51" s="93" t="s">
        <v>2499</v>
      </c>
      <c r="P51" s="93" t="s">
        <v>2499</v>
      </c>
      <c r="Q51" s="93" t="s">
        <v>2499</v>
      </c>
      <c r="R51" s="93" t="s">
        <v>2499</v>
      </c>
      <c r="S51" s="93" t="s">
        <v>2499</v>
      </c>
      <c r="T51" s="93"/>
      <c r="U51" s="93" t="s">
        <v>2499</v>
      </c>
      <c r="V51" s="93" t="s">
        <v>2499</v>
      </c>
      <c r="W51" s="93" t="s">
        <v>2499</v>
      </c>
      <c r="X51" s="93" t="s">
        <v>2499</v>
      </c>
      <c r="Y51" s="93" t="s">
        <v>2499</v>
      </c>
      <c r="Z51" s="358"/>
      <c r="AA51" s="358"/>
      <c r="AB51" s="93" t="s">
        <v>2499</v>
      </c>
      <c r="AC51" s="93" t="s">
        <v>2499</v>
      </c>
      <c r="AD51" s="93"/>
      <c r="AE51" s="250" t="s">
        <v>4673</v>
      </c>
    </row>
    <row r="52" spans="1:31" s="9" customFormat="1">
      <c r="A52" s="333" t="s">
        <v>2656</v>
      </c>
      <c r="B52" s="370" t="s">
        <v>2658</v>
      </c>
      <c r="C52" s="370" t="s">
        <v>2657</v>
      </c>
      <c r="D52" s="334" t="s">
        <v>2707</v>
      </c>
      <c r="E52" s="336">
        <v>9.8411100000000005</v>
      </c>
      <c r="F52" s="336">
        <v>5.1914484674499999</v>
      </c>
      <c r="G52" s="334" t="s">
        <v>63</v>
      </c>
      <c r="H52" s="334" t="s">
        <v>94</v>
      </c>
      <c r="I52" s="315">
        <v>2016</v>
      </c>
      <c r="J52" s="36" t="s">
        <v>2499</v>
      </c>
      <c r="K52" s="93">
        <f t="shared" si="2"/>
        <v>6</v>
      </c>
      <c r="L52" s="93">
        <f>COUNTA(HighRiskSourcing[[#This Row],[Bamboo]:[Wool*]])</f>
        <v>5</v>
      </c>
      <c r="M52" s="93"/>
      <c r="N52" s="93" t="s">
        <v>2499</v>
      </c>
      <c r="O52" s="93" t="s">
        <v>2499</v>
      </c>
      <c r="P52" s="93"/>
      <c r="Q52" s="93" t="s">
        <v>2499</v>
      </c>
      <c r="R52" s="93" t="s">
        <v>2499</v>
      </c>
      <c r="S52" s="93" t="s">
        <v>2499</v>
      </c>
      <c r="T52" s="93"/>
      <c r="U52" s="93"/>
      <c r="V52" s="93" t="s">
        <v>2499</v>
      </c>
      <c r="W52" s="358"/>
      <c r="X52" s="93" t="s">
        <v>2499</v>
      </c>
      <c r="Y52" s="93" t="s">
        <v>2499</v>
      </c>
      <c r="Z52" s="93" t="s">
        <v>2499</v>
      </c>
      <c r="AA52" s="358"/>
      <c r="AB52" s="93" t="s">
        <v>2499</v>
      </c>
      <c r="AC52" s="93" t="s">
        <v>2499</v>
      </c>
      <c r="AD52" s="93" t="s">
        <v>2499</v>
      </c>
      <c r="AE52" s="36" t="s">
        <v>4674</v>
      </c>
    </row>
    <row r="53" spans="1:31" s="9" customFormat="1">
      <c r="A53" s="333" t="s">
        <v>2659</v>
      </c>
      <c r="B53" s="370" t="s">
        <v>2661</v>
      </c>
      <c r="C53" s="370" t="s">
        <v>2660</v>
      </c>
      <c r="D53" s="334" t="s">
        <v>3855</v>
      </c>
      <c r="E53" s="336">
        <v>6.2276400000000001</v>
      </c>
      <c r="F53" s="336">
        <v>3.6641789999999999</v>
      </c>
      <c r="G53" s="334" t="s">
        <v>65</v>
      </c>
      <c r="H53" s="334" t="s">
        <v>92</v>
      </c>
      <c r="I53" s="311">
        <v>2020</v>
      </c>
      <c r="J53" s="105" t="s">
        <v>2509</v>
      </c>
      <c r="K53" s="93">
        <f t="shared" si="2"/>
        <v>1</v>
      </c>
      <c r="L53" s="93">
        <f>COUNTA(HighRiskSourcing[[#This Row],[Bamboo]:[Wool*]])</f>
        <v>5</v>
      </c>
      <c r="M53" s="93"/>
      <c r="N53" s="93" t="s">
        <v>2499</v>
      </c>
      <c r="O53" s="93" t="s">
        <v>2499</v>
      </c>
      <c r="P53" s="93"/>
      <c r="Q53" s="93" t="s">
        <v>2499</v>
      </c>
      <c r="R53" s="93" t="s">
        <v>2499</v>
      </c>
      <c r="S53" s="93" t="s">
        <v>2499</v>
      </c>
      <c r="T53" s="93"/>
      <c r="U53" s="93"/>
      <c r="V53" s="93" t="s">
        <v>2499</v>
      </c>
      <c r="W53" s="93"/>
      <c r="X53" s="93"/>
      <c r="Y53" s="93"/>
      <c r="Z53" s="93"/>
      <c r="AA53" s="93"/>
      <c r="AB53" s="93"/>
      <c r="AC53" s="93"/>
      <c r="AD53" s="93"/>
      <c r="AE53" s="250" t="s">
        <v>4675</v>
      </c>
    </row>
    <row r="54" spans="1:31" s="9" customFormat="1">
      <c r="A54" s="333" t="s">
        <v>2662</v>
      </c>
      <c r="B54" s="370" t="s">
        <v>2664</v>
      </c>
      <c r="C54" s="370" t="s">
        <v>2663</v>
      </c>
      <c r="D54" s="36" t="s">
        <v>2707</v>
      </c>
      <c r="E54" s="310">
        <v>3.5893600000000001</v>
      </c>
      <c r="F54" s="310">
        <v>2.3714995000000001</v>
      </c>
      <c r="G54" s="334" t="s">
        <v>2625</v>
      </c>
      <c r="H54" s="36" t="s">
        <v>93</v>
      </c>
      <c r="I54" s="311">
        <v>2018</v>
      </c>
      <c r="J54" s="105" t="s">
        <v>2705</v>
      </c>
      <c r="K54" s="93" t="s">
        <v>5007</v>
      </c>
      <c r="L54" s="93">
        <f>COUNTA(HighRiskSourcing[[#This Row],[Bamboo]:[Wool*]])</f>
        <v>6</v>
      </c>
      <c r="M54" s="93"/>
      <c r="N54" s="39" t="s">
        <v>2499</v>
      </c>
      <c r="O54" s="93" t="s">
        <v>2499</v>
      </c>
      <c r="P54" s="93" t="s">
        <v>2499</v>
      </c>
      <c r="Q54" s="93" t="s">
        <v>2499</v>
      </c>
      <c r="R54" s="93" t="s">
        <v>2499</v>
      </c>
      <c r="S54" s="93" t="s">
        <v>2499</v>
      </c>
      <c r="T54" s="93"/>
      <c r="U54" s="93"/>
      <c r="V54" s="358"/>
      <c r="W54" s="358"/>
      <c r="X54" s="358"/>
      <c r="Y54" s="358"/>
      <c r="Z54" s="358"/>
      <c r="AA54" s="358"/>
      <c r="AB54" s="358"/>
      <c r="AC54" s="358"/>
      <c r="AD54" s="93"/>
      <c r="AE54" s="250" t="s">
        <v>4676</v>
      </c>
    </row>
    <row r="55" spans="1:31" s="9" customFormat="1">
      <c r="A55" s="333" t="s">
        <v>2665</v>
      </c>
      <c r="B55" s="370" t="s">
        <v>2667</v>
      </c>
      <c r="C55" s="370" t="s">
        <v>2666</v>
      </c>
      <c r="D55" s="36" t="s">
        <v>2708</v>
      </c>
      <c r="E55" s="310">
        <v>18.766849999999998</v>
      </c>
      <c r="F55" s="310">
        <v>17.646187056233</v>
      </c>
      <c r="G55" s="334" t="s">
        <v>2597</v>
      </c>
      <c r="H55" s="36" t="s">
        <v>92</v>
      </c>
      <c r="I55" s="315">
        <v>2016</v>
      </c>
      <c r="J55" s="105" t="s">
        <v>2499</v>
      </c>
      <c r="K55" s="93" t="s">
        <v>5007</v>
      </c>
      <c r="L55" s="93">
        <f>COUNTA(HighRiskSourcing[[#This Row],[Bamboo]:[Wool*]])</f>
        <v>2</v>
      </c>
      <c r="M55" s="93"/>
      <c r="N55" s="93"/>
      <c r="O55" s="93" t="s">
        <v>2499</v>
      </c>
      <c r="P55" s="93"/>
      <c r="Q55" s="93"/>
      <c r="R55" s="93" t="s">
        <v>2499</v>
      </c>
      <c r="S55" s="93"/>
      <c r="T55" s="93"/>
      <c r="U55" s="93"/>
      <c r="V55" s="358"/>
      <c r="W55" s="358"/>
      <c r="X55" s="358"/>
      <c r="Y55" s="358"/>
      <c r="Z55" s="358"/>
      <c r="AA55" s="358"/>
      <c r="AB55" s="358"/>
      <c r="AC55" s="358"/>
      <c r="AD55" s="93"/>
      <c r="AE55" s="250" t="s">
        <v>4677</v>
      </c>
    </row>
    <row r="56" spans="1:31" s="9" customFormat="1">
      <c r="A56" s="333" t="s">
        <v>2668</v>
      </c>
      <c r="B56" s="370" t="s">
        <v>2670</v>
      </c>
      <c r="C56" s="370" t="s">
        <v>2669</v>
      </c>
      <c r="D56" s="334" t="s">
        <v>3856</v>
      </c>
      <c r="E56" s="336">
        <v>3.1067199999999997</v>
      </c>
      <c r="F56" s="336">
        <v>2.63445037043026</v>
      </c>
      <c r="G56" s="334" t="s">
        <v>65</v>
      </c>
      <c r="H56" s="334" t="s">
        <v>92</v>
      </c>
      <c r="I56" s="311">
        <v>2018</v>
      </c>
      <c r="J56" s="105" t="s">
        <v>2705</v>
      </c>
      <c r="K56" s="93">
        <f>COUNTA(T56:AC56)</f>
        <v>1</v>
      </c>
      <c r="L56" s="93">
        <f>COUNTA(HighRiskSourcing[[#This Row],[Bamboo]:[Wool*]])</f>
        <v>1</v>
      </c>
      <c r="M56" s="93"/>
      <c r="N56" s="93"/>
      <c r="O56" s="93" t="s">
        <v>2499</v>
      </c>
      <c r="P56" s="93"/>
      <c r="Q56" s="93"/>
      <c r="R56" s="93"/>
      <c r="S56" s="93"/>
      <c r="T56" s="93"/>
      <c r="U56" s="93"/>
      <c r="V56" s="93" t="s">
        <v>2499</v>
      </c>
      <c r="W56" s="93"/>
      <c r="X56" s="93"/>
      <c r="Y56" s="93"/>
      <c r="Z56" s="93"/>
      <c r="AA56" s="93"/>
      <c r="AB56" s="93"/>
      <c r="AC56" s="93"/>
      <c r="AD56" s="93"/>
      <c r="AE56" s="333" t="s">
        <v>4678</v>
      </c>
    </row>
    <row r="57" spans="1:31" s="9" customFormat="1">
      <c r="A57" s="333" t="s">
        <v>2671</v>
      </c>
      <c r="B57" s="370" t="s">
        <v>2673</v>
      </c>
      <c r="C57" s="370" t="s">
        <v>2672</v>
      </c>
      <c r="D57" s="334" t="s">
        <v>2706</v>
      </c>
      <c r="E57" s="310">
        <v>5.2087200000000005</v>
      </c>
      <c r="F57" s="310">
        <v>4.7702635646399996</v>
      </c>
      <c r="G57" s="334" t="s">
        <v>63</v>
      </c>
      <c r="H57" s="334" t="s">
        <v>94</v>
      </c>
      <c r="I57" s="311">
        <v>2018</v>
      </c>
      <c r="J57" s="105" t="s">
        <v>2499</v>
      </c>
      <c r="K57" s="93">
        <f>COUNTA(T57:AC57)</f>
        <v>2</v>
      </c>
      <c r="L57" s="93">
        <f>COUNTA(HighRiskSourcing[[#This Row],[Bamboo]:[Wool*]])</f>
        <v>3</v>
      </c>
      <c r="M57" s="93" t="s">
        <v>2499</v>
      </c>
      <c r="N57" s="93"/>
      <c r="O57" s="93" t="s">
        <v>2499</v>
      </c>
      <c r="P57" s="93"/>
      <c r="Q57" s="93"/>
      <c r="R57" s="93"/>
      <c r="S57" s="93" t="s">
        <v>2499</v>
      </c>
      <c r="T57" s="93"/>
      <c r="U57" s="93"/>
      <c r="V57" s="93" t="s">
        <v>2499</v>
      </c>
      <c r="W57" s="93"/>
      <c r="X57" s="93"/>
      <c r="Y57" s="93"/>
      <c r="Z57" s="93"/>
      <c r="AA57" s="93"/>
      <c r="AB57" s="93"/>
      <c r="AC57" s="93" t="s">
        <v>2499</v>
      </c>
      <c r="AD57" s="93"/>
      <c r="AE57" s="250" t="s">
        <v>4679</v>
      </c>
    </row>
    <row r="58" spans="1:31" s="9" customFormat="1">
      <c r="A58" s="333" t="s">
        <v>2674</v>
      </c>
      <c r="B58" s="370" t="s">
        <v>2676</v>
      </c>
      <c r="C58" s="370" t="s">
        <v>2675</v>
      </c>
      <c r="D58" s="334" t="s">
        <v>2707</v>
      </c>
      <c r="E58" s="310">
        <v>10.131830000000001</v>
      </c>
      <c r="F58" s="310">
        <v>3.7190466468299999</v>
      </c>
      <c r="G58" s="334" t="s">
        <v>63</v>
      </c>
      <c r="H58" s="334" t="s">
        <v>94</v>
      </c>
      <c r="I58" s="311">
        <v>2020</v>
      </c>
      <c r="J58" s="105" t="s">
        <v>2499</v>
      </c>
      <c r="K58" s="93">
        <f>COUNTA(T58:AC58)</f>
        <v>2</v>
      </c>
      <c r="L58" s="93">
        <f>COUNTA(HighRiskSourcing[[#This Row],[Bamboo]:[Wool*]])</f>
        <v>5</v>
      </c>
      <c r="M58" s="93"/>
      <c r="N58" s="93" t="s">
        <v>2499</v>
      </c>
      <c r="O58" s="93" t="s">
        <v>2499</v>
      </c>
      <c r="P58" s="93"/>
      <c r="Q58" s="93" t="s">
        <v>2499</v>
      </c>
      <c r="R58" s="93" t="s">
        <v>2499</v>
      </c>
      <c r="S58" s="93" t="s">
        <v>2499</v>
      </c>
      <c r="T58" s="93"/>
      <c r="U58" s="93"/>
      <c r="V58" s="93" t="s">
        <v>2499</v>
      </c>
      <c r="W58" s="93"/>
      <c r="X58" s="93"/>
      <c r="Y58" s="93"/>
      <c r="Z58" s="93"/>
      <c r="AA58" s="93"/>
      <c r="AB58" s="93"/>
      <c r="AC58" s="93" t="s">
        <v>2499</v>
      </c>
      <c r="AD58" s="93"/>
      <c r="AE58" s="250" t="s">
        <v>4680</v>
      </c>
    </row>
    <row r="59" spans="1:31" s="9" customFormat="1">
      <c r="A59" s="333" t="s">
        <v>2677</v>
      </c>
      <c r="B59" s="370" t="s">
        <v>2679</v>
      </c>
      <c r="C59" s="370" t="s">
        <v>2678</v>
      </c>
      <c r="D59" s="334" t="s">
        <v>3856</v>
      </c>
      <c r="E59" s="310">
        <v>63.248019999999997</v>
      </c>
      <c r="F59" s="310">
        <v>63.355719501659998</v>
      </c>
      <c r="G59" s="334" t="s">
        <v>63</v>
      </c>
      <c r="H59" s="334" t="s">
        <v>94</v>
      </c>
      <c r="I59" s="311">
        <v>2020</v>
      </c>
      <c r="J59" s="105" t="s">
        <v>2499</v>
      </c>
      <c r="K59" s="93" t="s">
        <v>5007</v>
      </c>
      <c r="L59" s="93">
        <f>COUNTA(HighRiskSourcing[[#This Row],[Bamboo]:[Wool*]])</f>
        <v>1</v>
      </c>
      <c r="M59" s="93"/>
      <c r="N59" s="93"/>
      <c r="O59" s="93" t="s">
        <v>2499</v>
      </c>
      <c r="P59" s="93"/>
      <c r="Q59" s="93"/>
      <c r="R59" s="93"/>
      <c r="S59" s="93"/>
      <c r="T59" s="93"/>
      <c r="U59" s="93"/>
      <c r="V59" s="93"/>
      <c r="W59" s="93"/>
      <c r="X59" s="93"/>
      <c r="Y59" s="93"/>
      <c r="Z59" s="93"/>
      <c r="AA59" s="93"/>
      <c r="AB59" s="93"/>
      <c r="AC59" s="93"/>
      <c r="AD59" s="93"/>
      <c r="AE59" s="250" t="s">
        <v>4681</v>
      </c>
    </row>
    <row r="60" spans="1:31" s="9" customFormat="1">
      <c r="A60" s="333" t="s">
        <v>2680</v>
      </c>
      <c r="B60" s="370" t="s">
        <v>2682</v>
      </c>
      <c r="C60" s="370" t="s">
        <v>2681</v>
      </c>
      <c r="D60" s="334" t="s">
        <v>3856</v>
      </c>
      <c r="E60" s="336">
        <v>9.55992</v>
      </c>
      <c r="F60" s="336">
        <v>4.6858739682100001</v>
      </c>
      <c r="G60" s="334" t="s">
        <v>63</v>
      </c>
      <c r="H60" s="334" t="s">
        <v>94</v>
      </c>
      <c r="I60" s="315">
        <v>2016</v>
      </c>
      <c r="J60" s="105" t="s">
        <v>2499</v>
      </c>
      <c r="K60" s="93">
        <f>COUNTA(T60:AC60)</f>
        <v>5</v>
      </c>
      <c r="L60" s="93">
        <f>COUNTA(HighRiskSourcing[[#This Row],[Bamboo]:[Wool*]])</f>
        <v>1</v>
      </c>
      <c r="M60" s="93"/>
      <c r="N60" s="93"/>
      <c r="O60" s="93" t="s">
        <v>2499</v>
      </c>
      <c r="P60" s="93"/>
      <c r="Q60" s="93"/>
      <c r="R60" s="93"/>
      <c r="S60" s="93"/>
      <c r="T60" s="93" t="s">
        <v>2499</v>
      </c>
      <c r="U60" s="93" t="s">
        <v>2499</v>
      </c>
      <c r="V60" s="93" t="s">
        <v>2499</v>
      </c>
      <c r="W60" s="93"/>
      <c r="X60" s="93"/>
      <c r="Y60" s="93" t="s">
        <v>2499</v>
      </c>
      <c r="Z60" s="93"/>
      <c r="AA60" s="93"/>
      <c r="AB60" s="93"/>
      <c r="AC60" s="93" t="s">
        <v>2499</v>
      </c>
      <c r="AD60" s="93" t="s">
        <v>2499</v>
      </c>
      <c r="AE60" s="250" t="s">
        <v>4682</v>
      </c>
    </row>
    <row r="61" spans="1:31" s="9" customFormat="1">
      <c r="A61" s="333" t="s">
        <v>2683</v>
      </c>
      <c r="B61" s="370" t="s">
        <v>2685</v>
      </c>
      <c r="C61" s="370" t="s">
        <v>2684</v>
      </c>
      <c r="D61" s="334" t="s">
        <v>3856</v>
      </c>
      <c r="E61" s="310">
        <v>3.3207600000000004</v>
      </c>
      <c r="F61" s="310">
        <v>1.50776121612</v>
      </c>
      <c r="G61" s="334" t="s">
        <v>63</v>
      </c>
      <c r="H61" s="334" t="s">
        <v>94</v>
      </c>
      <c r="I61" s="311">
        <v>2020</v>
      </c>
      <c r="J61" s="105" t="s">
        <v>2509</v>
      </c>
      <c r="K61" s="93" t="s">
        <v>5007</v>
      </c>
      <c r="L61" s="93">
        <f>COUNTA(HighRiskSourcing[[#This Row],[Bamboo]:[Wool*]])</f>
        <v>3</v>
      </c>
      <c r="M61" s="93"/>
      <c r="N61" s="93"/>
      <c r="O61" s="93" t="s">
        <v>2499</v>
      </c>
      <c r="P61" s="93"/>
      <c r="Q61" s="93"/>
      <c r="R61" s="93" t="s">
        <v>2499</v>
      </c>
      <c r="S61" s="93" t="s">
        <v>2499</v>
      </c>
      <c r="T61" s="93"/>
      <c r="U61" s="93"/>
      <c r="V61" s="358"/>
      <c r="W61" s="358"/>
      <c r="X61" s="358"/>
      <c r="Y61" s="358"/>
      <c r="Z61" s="358"/>
      <c r="AA61" s="358"/>
      <c r="AB61" s="358"/>
      <c r="AC61" s="358"/>
      <c r="AD61" s="93"/>
      <c r="AE61" s="250" t="s">
        <v>4683</v>
      </c>
    </row>
    <row r="62" spans="1:31" s="9" customFormat="1">
      <c r="A62" s="333" t="s">
        <v>2686</v>
      </c>
      <c r="B62" s="370" t="s">
        <v>2688</v>
      </c>
      <c r="C62" s="370" t="s">
        <v>2687</v>
      </c>
      <c r="D62" s="334" t="s">
        <v>3856</v>
      </c>
      <c r="E62" s="336">
        <v>34.560089999999995</v>
      </c>
      <c r="F62" s="336">
        <v>23.334608898599999</v>
      </c>
      <c r="G62" s="334" t="s">
        <v>63</v>
      </c>
      <c r="H62" s="334" t="s">
        <v>94</v>
      </c>
      <c r="I62" s="315">
        <v>2016</v>
      </c>
      <c r="J62" s="105" t="s">
        <v>2499</v>
      </c>
      <c r="K62" s="93">
        <f>COUNTA(T62:AC62)</f>
        <v>4</v>
      </c>
      <c r="L62" s="93">
        <f>COUNTA(HighRiskSourcing[[#This Row],[Bamboo]:[Wool*]])</f>
        <v>4</v>
      </c>
      <c r="M62" s="93"/>
      <c r="N62" s="93"/>
      <c r="O62" s="93" t="s">
        <v>2499</v>
      </c>
      <c r="P62" s="93" t="s">
        <v>2499</v>
      </c>
      <c r="Q62" s="93"/>
      <c r="R62" s="93" t="s">
        <v>2499</v>
      </c>
      <c r="S62" s="93" t="s">
        <v>2499</v>
      </c>
      <c r="T62" s="93"/>
      <c r="U62" s="93"/>
      <c r="V62" s="93" t="s">
        <v>2499</v>
      </c>
      <c r="W62" s="93"/>
      <c r="X62" s="93" t="s">
        <v>2499</v>
      </c>
      <c r="Y62" s="93"/>
      <c r="Z62" s="93"/>
      <c r="AA62" s="93"/>
      <c r="AB62" s="93" t="s">
        <v>2499</v>
      </c>
      <c r="AC62" s="93" t="s">
        <v>2499</v>
      </c>
      <c r="AD62" s="93"/>
      <c r="AE62" s="250" t="s">
        <v>4684</v>
      </c>
    </row>
    <row r="63" spans="1:31" s="9" customFormat="1">
      <c r="A63" s="362" t="s">
        <v>106</v>
      </c>
      <c r="B63" s="63" t="s">
        <v>228</v>
      </c>
      <c r="C63" s="63" t="s">
        <v>1668</v>
      </c>
      <c r="D63" s="334" t="s">
        <v>3856</v>
      </c>
      <c r="E63" s="437">
        <v>315.78985999999998</v>
      </c>
      <c r="F63" s="437">
        <v>371.66560776341703</v>
      </c>
      <c r="G63" s="334" t="s">
        <v>63</v>
      </c>
      <c r="H63" s="334" t="s">
        <v>94</v>
      </c>
      <c r="I63" s="311">
        <v>2018</v>
      </c>
      <c r="J63" s="105" t="s">
        <v>2499</v>
      </c>
      <c r="K63" s="93" t="s">
        <v>5007</v>
      </c>
      <c r="L63" s="93">
        <f>COUNTA(HighRiskSourcing[[#This Row],[Bamboo]:[Wool*]])</f>
        <v>5</v>
      </c>
      <c r="M63" s="93"/>
      <c r="N63" s="93" t="s">
        <v>2499</v>
      </c>
      <c r="O63" s="93" t="s">
        <v>2499</v>
      </c>
      <c r="P63" s="93"/>
      <c r="Q63" s="93" t="s">
        <v>2499</v>
      </c>
      <c r="R63" s="93" t="s">
        <v>2499</v>
      </c>
      <c r="S63" s="93" t="s">
        <v>2499</v>
      </c>
      <c r="T63" s="93"/>
      <c r="U63" s="93"/>
      <c r="V63" s="93"/>
      <c r="W63" s="93"/>
      <c r="X63" s="93"/>
      <c r="Y63" s="93"/>
      <c r="Z63" s="93"/>
      <c r="AA63" s="93"/>
      <c r="AB63" s="93"/>
      <c r="AC63" s="93"/>
      <c r="AD63" s="93"/>
      <c r="AE63" s="250" t="s">
        <v>4685</v>
      </c>
    </row>
    <row r="64" spans="1:31">
      <c r="A64" s="317" t="s">
        <v>2689</v>
      </c>
      <c r="B64" s="439" t="s">
        <v>2691</v>
      </c>
      <c r="C64" s="439" t="s">
        <v>2690</v>
      </c>
      <c r="D64" s="313" t="s">
        <v>2706</v>
      </c>
      <c r="E64" s="310">
        <v>3.2728099999999998</v>
      </c>
      <c r="F64" s="310">
        <v>0.75441886363999999</v>
      </c>
      <c r="G64" s="313" t="s">
        <v>63</v>
      </c>
      <c r="H64" s="313" t="s">
        <v>94</v>
      </c>
      <c r="I64" s="311">
        <v>2020</v>
      </c>
      <c r="J64" s="105" t="s">
        <v>2509</v>
      </c>
      <c r="K64" s="358">
        <f>COUNTA(T64:AC64)</f>
        <v>5</v>
      </c>
      <c r="L64" s="358">
        <f>COUNTA(HighRiskSourcing[[#This Row],[Bamboo]:[Wool*]])</f>
        <v>2</v>
      </c>
      <c r="M64" s="93"/>
      <c r="N64" s="93"/>
      <c r="O64" s="93" t="s">
        <v>2499</v>
      </c>
      <c r="P64" s="93"/>
      <c r="Q64" s="93"/>
      <c r="R64" s="93"/>
      <c r="S64" s="93" t="s">
        <v>2499</v>
      </c>
      <c r="T64" s="93"/>
      <c r="U64" s="93" t="s">
        <v>49</v>
      </c>
      <c r="V64" s="93" t="s">
        <v>49</v>
      </c>
      <c r="W64" s="93"/>
      <c r="X64" s="93" t="s">
        <v>49</v>
      </c>
      <c r="Y64" s="93"/>
      <c r="Z64" s="93"/>
      <c r="AA64" s="93"/>
      <c r="AB64" s="93" t="s">
        <v>49</v>
      </c>
      <c r="AC64" s="93" t="s">
        <v>49</v>
      </c>
      <c r="AD64" s="93"/>
      <c r="AE64" s="250" t="s">
        <v>4686</v>
      </c>
    </row>
    <row r="65" spans="1:31">
      <c r="A65" s="354" t="s">
        <v>2692</v>
      </c>
      <c r="B65" s="380" t="s">
        <v>2694</v>
      </c>
      <c r="C65" s="380" t="s">
        <v>2693</v>
      </c>
      <c r="D65" s="355" t="s">
        <v>3856</v>
      </c>
      <c r="E65" s="310">
        <v>4.56372</v>
      </c>
      <c r="F65" s="310">
        <v>4.2943595938693599</v>
      </c>
      <c r="G65" s="355" t="s">
        <v>64</v>
      </c>
      <c r="H65" s="355" t="s">
        <v>92</v>
      </c>
      <c r="I65" s="311">
        <v>2018</v>
      </c>
      <c r="J65" s="105" t="s">
        <v>2705</v>
      </c>
      <c r="K65" s="358">
        <f>COUNTA(T65:AC65)</f>
        <v>1</v>
      </c>
      <c r="L65" s="358">
        <f>COUNTA(HighRiskSourcing[[#This Row],[Bamboo]:[Wool*]])</f>
        <v>5</v>
      </c>
      <c r="M65" s="93" t="s">
        <v>2499</v>
      </c>
      <c r="N65" s="93" t="s">
        <v>2499</v>
      </c>
      <c r="O65" s="93" t="s">
        <v>2499</v>
      </c>
      <c r="P65" s="93"/>
      <c r="Q65" s="93"/>
      <c r="R65" s="93" t="s">
        <v>2499</v>
      </c>
      <c r="S65" s="93" t="s">
        <v>2499</v>
      </c>
      <c r="T65" s="93"/>
      <c r="U65" s="93"/>
      <c r="V65" s="93" t="s">
        <v>2499</v>
      </c>
      <c r="W65" s="93"/>
      <c r="X65" s="93"/>
      <c r="Y65" s="93"/>
      <c r="Z65" s="93"/>
      <c r="AA65" s="93"/>
      <c r="AB65" s="93"/>
      <c r="AC65" s="93"/>
      <c r="AD65" s="93"/>
      <c r="AE65" s="250" t="s">
        <v>4687</v>
      </c>
    </row>
    <row r="66" spans="1:31">
      <c r="A66" s="317" t="s">
        <v>2695</v>
      </c>
      <c r="B66" s="328" t="s">
        <v>2697</v>
      </c>
      <c r="C66" s="328" t="s">
        <v>2696</v>
      </c>
      <c r="D66" s="313" t="s">
        <v>3856</v>
      </c>
      <c r="E66" s="336">
        <v>9.1203899999999987</v>
      </c>
      <c r="F66" s="336">
        <v>18.54324819004</v>
      </c>
      <c r="G66" s="313" t="s">
        <v>68</v>
      </c>
      <c r="H66" s="313" t="s">
        <v>93</v>
      </c>
      <c r="I66" s="311">
        <v>2020</v>
      </c>
      <c r="J66" s="105" t="s">
        <v>2499</v>
      </c>
      <c r="K66" s="93">
        <f>COUNTA(T66:AC66)</f>
        <v>3</v>
      </c>
      <c r="L66" s="93">
        <f>COUNTA(HighRiskSourcing[[#This Row],[Bamboo]:[Wool*]])</f>
        <v>6</v>
      </c>
      <c r="M66" s="93"/>
      <c r="N66" s="93" t="s">
        <v>2499</v>
      </c>
      <c r="O66" s="93" t="s">
        <v>2499</v>
      </c>
      <c r="P66" s="93" t="s">
        <v>2499</v>
      </c>
      <c r="Q66" s="93" t="s">
        <v>2499</v>
      </c>
      <c r="R66" s="93" t="s">
        <v>2499</v>
      </c>
      <c r="S66" s="93" t="s">
        <v>2499</v>
      </c>
      <c r="T66" s="93"/>
      <c r="U66" s="93"/>
      <c r="V66" s="93" t="s">
        <v>2499</v>
      </c>
      <c r="W66" s="93"/>
      <c r="X66" s="93" t="s">
        <v>2499</v>
      </c>
      <c r="Y66" s="93"/>
      <c r="Z66" s="93"/>
      <c r="AA66" s="93"/>
      <c r="AB66" s="93"/>
      <c r="AC66" s="93" t="s">
        <v>2499</v>
      </c>
      <c r="AD66" s="93"/>
      <c r="AE66" s="250" t="s">
        <v>4688</v>
      </c>
    </row>
    <row r="67" spans="1:31">
      <c r="A67" s="354" t="s">
        <v>2698</v>
      </c>
      <c r="B67" s="380" t="s">
        <v>2700</v>
      </c>
      <c r="C67" s="380" t="s">
        <v>2699</v>
      </c>
      <c r="D67" s="355" t="s">
        <v>3856</v>
      </c>
      <c r="E67" s="310">
        <v>4.0581399999999999</v>
      </c>
      <c r="F67" s="310">
        <v>3.0335788344600569</v>
      </c>
      <c r="G67" s="355" t="s">
        <v>64</v>
      </c>
      <c r="H67" s="355" t="s">
        <v>92</v>
      </c>
      <c r="I67" s="311">
        <v>2018</v>
      </c>
      <c r="J67" s="105" t="s">
        <v>2705</v>
      </c>
      <c r="K67" s="93" t="s">
        <v>5007</v>
      </c>
      <c r="L67" s="358">
        <f>COUNTA(HighRiskSourcing[[#This Row],[Bamboo]:[Wool*]])</f>
        <v>2</v>
      </c>
      <c r="M67" s="93"/>
      <c r="N67" s="93"/>
      <c r="O67" s="93" t="s">
        <v>2499</v>
      </c>
      <c r="P67" s="93"/>
      <c r="Q67" s="93"/>
      <c r="R67" s="93" t="s">
        <v>2499</v>
      </c>
      <c r="S67" s="93"/>
      <c r="T67" s="93"/>
      <c r="U67" s="93"/>
      <c r="V67" s="93"/>
      <c r="W67" s="93"/>
      <c r="X67" s="93"/>
      <c r="Y67" s="93"/>
      <c r="Z67" s="93"/>
      <c r="AA67" s="93"/>
      <c r="AB67" s="93"/>
      <c r="AC67" s="93"/>
      <c r="AD67" s="93"/>
      <c r="AE67" s="250" t="s">
        <v>4689</v>
      </c>
    </row>
  </sheetData>
  <mergeCells count="5">
    <mergeCell ref="M2:S2"/>
    <mergeCell ref="T2:AC2"/>
    <mergeCell ref="M1:AC1"/>
    <mergeCell ref="A1:J2"/>
    <mergeCell ref="K1:L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EE07-C29B-4803-970B-BDDCDB2ECF5D}">
  <dimension ref="A1:EY78"/>
  <sheetViews>
    <sheetView zoomScale="60" zoomScaleNormal="60" zoomScalePageLayoutView="120" workbookViewId="0">
      <pane xSplit="1" ySplit="4" topLeftCell="EB38" activePane="bottomRight" state="frozen"/>
      <selection pane="topRight" activeCell="B1" sqref="B1"/>
      <selection pane="bottomLeft" activeCell="A5" sqref="A5"/>
      <selection pane="bottomRight" activeCell="A8" sqref="A8:A18"/>
    </sheetView>
  </sheetViews>
  <sheetFormatPr defaultColWidth="8.6640625" defaultRowHeight="14.4"/>
  <cols>
    <col min="1" max="1" width="26.33203125" style="59" customWidth="1"/>
    <col min="2" max="2" width="10.77734375" style="45" customWidth="1"/>
    <col min="3" max="3" width="13.109375" style="45" customWidth="1"/>
    <col min="4" max="4" width="16" style="45" customWidth="1"/>
    <col min="5" max="6" width="12.77734375" style="17" customWidth="1"/>
    <col min="7" max="7" width="60.6640625" style="45" hidden="1" customWidth="1"/>
    <col min="8" max="8" width="18.6640625" style="45" customWidth="1"/>
    <col min="9" max="9" width="19.77734375" style="45" customWidth="1"/>
    <col min="10" max="10" width="44.33203125" style="45" customWidth="1"/>
    <col min="11" max="11" width="42.6640625" style="45" customWidth="1"/>
    <col min="12" max="12" width="20" style="45" customWidth="1"/>
    <col min="13" max="13" width="19.109375" style="45" customWidth="1"/>
    <col min="14" max="14" width="18.6640625" style="45" customWidth="1"/>
    <col min="15" max="15" width="20.44140625" style="45" customWidth="1"/>
    <col min="16" max="16" width="19.77734375" style="45" customWidth="1"/>
    <col min="17" max="17" width="20.44140625" style="45" customWidth="1"/>
    <col min="18" max="18" width="97" style="27" customWidth="1"/>
    <col min="19" max="19" width="54.109375" style="45" customWidth="1"/>
    <col min="20" max="20" width="20" style="45" customWidth="1"/>
    <col min="21" max="21" width="32.44140625" style="45" customWidth="1"/>
    <col min="22" max="22" width="29.33203125" style="45" customWidth="1"/>
    <col min="23" max="23" width="78.33203125" style="27" customWidth="1"/>
    <col min="24" max="24" width="62" style="45" customWidth="1"/>
    <col min="25" max="25" width="20.44140625" style="45" customWidth="1"/>
    <col min="26" max="26" width="28.44140625" style="45" customWidth="1"/>
    <col min="27" max="27" width="22.6640625" style="45" customWidth="1"/>
    <col min="28" max="28" width="27.77734375" style="45" customWidth="1"/>
    <col min="29" max="29" width="102.77734375" style="27" customWidth="1"/>
    <col min="30" max="30" width="73.77734375" style="45" customWidth="1"/>
    <col min="31" max="31" width="20.6640625" style="45" customWidth="1"/>
    <col min="32" max="32" width="31.33203125" style="45" customWidth="1"/>
    <col min="33" max="33" width="27.44140625" style="45" customWidth="1"/>
    <col min="34" max="34" width="79" style="27" customWidth="1"/>
    <col min="35" max="35" width="32.33203125" style="45" customWidth="1"/>
    <col min="36" max="36" width="20.6640625" style="45" customWidth="1"/>
    <col min="37" max="37" width="18.6640625" style="45" customWidth="1"/>
    <col min="38" max="38" width="21.44140625" style="45" customWidth="1"/>
    <col min="39" max="40" width="21.33203125" style="45" customWidth="1"/>
    <col min="41" max="41" width="58.6640625" style="45" customWidth="1"/>
    <col min="42" max="42" width="37.109375" style="45" customWidth="1"/>
    <col min="43" max="43" width="21.33203125" style="45" customWidth="1"/>
    <col min="44" max="44" width="26.44140625" style="45" customWidth="1"/>
    <col min="45" max="45" width="23.33203125" style="45" customWidth="1"/>
    <col min="46" max="46" width="75.6640625" style="45" customWidth="1"/>
    <col min="47" max="47" width="55.109375" style="45" customWidth="1"/>
    <col min="48" max="48" width="21.33203125" style="45" customWidth="1"/>
    <col min="49" max="49" width="21" style="45" customWidth="1"/>
    <col min="50" max="50" width="26.77734375" style="45" customWidth="1"/>
    <col min="51" max="52" width="23.33203125" style="45" customWidth="1"/>
    <col min="53" max="53" width="97.109375" style="27" customWidth="1"/>
    <col min="54" max="54" width="33.77734375" style="45" customWidth="1"/>
    <col min="55" max="55" width="20.6640625" style="45" customWidth="1"/>
    <col min="56" max="56" width="18.6640625" style="45" customWidth="1"/>
    <col min="57" max="57" width="67.109375" style="27" customWidth="1"/>
    <col min="58" max="58" width="25" style="45" customWidth="1"/>
    <col min="59" max="59" width="21.33203125" style="45" customWidth="1"/>
    <col min="60" max="62" width="22.33203125" style="45" customWidth="1"/>
    <col min="63" max="63" width="70.109375" style="27" customWidth="1"/>
    <col min="64" max="64" width="38.6640625" style="9" customWidth="1"/>
    <col min="65" max="65" width="21.33203125" style="45" customWidth="1"/>
    <col min="66" max="66" width="21" style="45" customWidth="1"/>
    <col min="67" max="67" width="27.109375" style="45" customWidth="1"/>
    <col min="68" max="68" width="18.33203125" style="45" customWidth="1"/>
    <col min="69" max="69" width="64.33203125" style="27" customWidth="1"/>
    <col min="70" max="70" width="42.77734375" style="45" customWidth="1"/>
    <col min="71" max="71" width="21.33203125" style="45" customWidth="1"/>
    <col min="72" max="72" width="23.6640625" style="45" customWidth="1"/>
    <col min="73" max="73" width="21.44140625" style="45" customWidth="1"/>
    <col min="74" max="74" width="69.33203125" style="27" customWidth="1"/>
    <col min="75" max="75" width="28.77734375" style="27" customWidth="1"/>
    <col min="76" max="76" width="20.6640625" style="45" customWidth="1"/>
    <col min="77" max="77" width="25.33203125" style="45" customWidth="1"/>
    <col min="78" max="78" width="24.44140625" style="45" customWidth="1"/>
    <col min="79" max="79" width="92.33203125" style="27" customWidth="1"/>
    <col min="80" max="80" width="46" style="27" customWidth="1"/>
    <col min="81" max="81" width="18.6640625" style="45" customWidth="1"/>
    <col min="82" max="82" width="21.33203125" style="45" customWidth="1"/>
    <col min="83" max="83" width="24.33203125" style="45" customWidth="1"/>
    <col min="84" max="84" width="18.33203125" style="45" customWidth="1"/>
    <col min="85" max="85" width="74.77734375" style="45" customWidth="1"/>
    <col min="86" max="86" width="36.33203125" style="27" customWidth="1"/>
    <col min="87" max="87" width="21.33203125" style="45" customWidth="1"/>
    <col min="88" max="88" width="21" style="45" customWidth="1"/>
    <col min="89" max="89" width="23.77734375" style="45" customWidth="1"/>
    <col min="90" max="90" width="22.44140625" style="45" customWidth="1"/>
    <col min="91" max="91" width="29.33203125" style="45" customWidth="1"/>
    <col min="92" max="92" width="100.44140625" style="45" customWidth="1"/>
    <col min="93" max="93" width="61.33203125" style="45" customWidth="1"/>
    <col min="94" max="94" width="21.33203125" style="45" customWidth="1"/>
    <col min="95" max="95" width="24.44140625" style="45" customWidth="1"/>
    <col min="96" max="96" width="25.44140625" style="45" customWidth="1"/>
    <col min="97" max="97" width="33.33203125" style="45" customWidth="1"/>
    <col min="98" max="98" width="27.44140625" style="45" customWidth="1"/>
    <col min="99" max="99" width="71.33203125" style="27" customWidth="1"/>
    <col min="100" max="100" width="24.6640625" style="45" customWidth="1"/>
    <col min="101" max="101" width="21.33203125" style="45" customWidth="1"/>
    <col min="102" max="102" width="17.109375" style="45" customWidth="1"/>
    <col min="103" max="103" width="14.77734375" style="45" customWidth="1"/>
    <col min="104" max="104" width="17.109375" style="45" customWidth="1"/>
    <col min="105" max="105" width="16" style="45" customWidth="1"/>
    <col min="106" max="106" width="17.109375" style="45" customWidth="1"/>
    <col min="107" max="107" width="111.6640625" style="237" customWidth="1"/>
    <col min="108" max="108" width="45.109375" style="27" customWidth="1"/>
    <col min="109" max="109" width="21.33203125" style="45" customWidth="1"/>
    <col min="110" max="110" width="22.33203125" style="45" customWidth="1"/>
    <col min="111" max="111" width="21.33203125" style="45" customWidth="1"/>
    <col min="112" max="112" width="20.44140625" style="45" customWidth="1"/>
    <col min="113" max="113" width="21.6640625" style="45" customWidth="1"/>
    <col min="114" max="114" width="18.6640625" style="45" customWidth="1"/>
    <col min="115" max="115" width="92.44140625" style="27" customWidth="1"/>
    <col min="116" max="116" width="69.44140625" style="27" customWidth="1"/>
    <col min="117" max="117" width="17.77734375" style="45" customWidth="1"/>
    <col min="118" max="118" width="17.44140625" style="45" customWidth="1"/>
    <col min="119" max="119" width="13.44140625" style="45" customWidth="1"/>
    <col min="120" max="121" width="16.109375" style="45" customWidth="1"/>
    <col min="122" max="122" width="17.77734375" style="45" bestFit="1" customWidth="1"/>
    <col min="123" max="123" width="83.6640625" style="27" customWidth="1"/>
    <col min="124" max="124" width="48.44140625" style="45" customWidth="1"/>
    <col min="125" max="125" width="21.33203125" style="45" customWidth="1"/>
    <col min="126" max="126" width="23.33203125" style="45" customWidth="1"/>
    <col min="127" max="127" width="23.6640625" style="45" customWidth="1"/>
    <col min="128" max="128" width="20.33203125" style="45" customWidth="1"/>
    <col min="129" max="129" width="18.6640625" style="45" customWidth="1"/>
    <col min="130" max="130" width="74.109375" style="27" customWidth="1"/>
    <col min="131" max="131" width="25.6640625" style="27" customWidth="1"/>
    <col min="132" max="132" width="21.33203125" style="9" customWidth="1"/>
    <col min="133" max="133" width="21.33203125" style="45" customWidth="1"/>
    <col min="134" max="134" width="24.109375" style="45" customWidth="1"/>
    <col min="135" max="135" width="20.44140625" style="45" customWidth="1"/>
    <col min="136" max="136" width="77.6640625" style="27" customWidth="1"/>
    <col min="137" max="137" width="42" style="27" customWidth="1"/>
    <col min="138" max="138" width="94.109375" style="245" customWidth="1"/>
    <col min="139" max="139" width="16.44140625" style="45" customWidth="1"/>
    <col min="140" max="140" width="14.77734375" style="45" customWidth="1"/>
    <col min="141" max="141" width="13.44140625" style="45" customWidth="1"/>
    <col min="142" max="142" width="74.109375" style="27" customWidth="1"/>
    <col min="143" max="143" width="29.77734375" style="27" customWidth="1"/>
    <col min="144" max="144" width="60.77734375" style="27" customWidth="1"/>
    <col min="145" max="145" width="19.44140625" style="45" customWidth="1"/>
    <col min="146" max="146" width="16.77734375" style="45" customWidth="1"/>
    <col min="147" max="147" width="18.109375" style="45" customWidth="1"/>
    <col min="148" max="148" width="68.44140625" style="27" customWidth="1"/>
    <col min="149" max="149" width="48" style="45" customWidth="1"/>
    <col min="150" max="150" width="58" style="45" customWidth="1"/>
    <col min="151" max="151" width="13.77734375" style="45" customWidth="1"/>
    <col min="152" max="152" width="12.6640625" style="45" customWidth="1"/>
    <col min="153" max="153" width="14.44140625" style="45" customWidth="1"/>
    <col min="154" max="154" width="62.44140625" style="45" customWidth="1"/>
    <col min="155" max="155" width="48.44140625" style="45" customWidth="1"/>
    <col min="156" max="16384" width="8.6640625" style="45"/>
  </cols>
  <sheetData>
    <row r="1" spans="1:155" ht="28.95" customHeight="1">
      <c r="A1" s="563" t="s">
        <v>51</v>
      </c>
      <c r="B1" s="563"/>
      <c r="C1" s="564"/>
      <c r="D1" s="275"/>
      <c r="E1" s="201"/>
      <c r="F1" s="201"/>
      <c r="G1" s="275"/>
      <c r="H1" s="516"/>
      <c r="I1" s="516"/>
      <c r="J1" s="516"/>
      <c r="K1" s="516"/>
      <c r="L1" s="516"/>
      <c r="M1" s="516"/>
      <c r="N1" s="516"/>
      <c r="O1" s="516"/>
      <c r="P1" s="516"/>
      <c r="Q1" s="516"/>
      <c r="R1" s="565"/>
      <c r="S1" s="516"/>
      <c r="T1" s="516"/>
      <c r="U1" s="516"/>
      <c r="V1" s="516"/>
      <c r="W1" s="516"/>
      <c r="X1" s="516"/>
      <c r="Y1" s="516"/>
      <c r="Z1" s="516"/>
      <c r="AA1" s="516"/>
      <c r="AB1" s="516"/>
      <c r="AC1" s="516"/>
      <c r="AD1" s="516"/>
      <c r="AE1" s="516"/>
      <c r="AF1" s="516"/>
      <c r="AG1" s="516"/>
      <c r="AH1" s="516"/>
      <c r="AI1" s="517"/>
      <c r="AJ1" s="518"/>
      <c r="AK1" s="518"/>
      <c r="AL1" s="518"/>
      <c r="AM1" s="518"/>
      <c r="AN1" s="518"/>
      <c r="AO1" s="518"/>
      <c r="AP1" s="518"/>
      <c r="AQ1" s="518"/>
      <c r="AR1" s="518"/>
      <c r="AS1" s="518"/>
      <c r="AT1" s="518"/>
      <c r="AU1" s="519"/>
      <c r="AV1" s="516"/>
      <c r="AW1" s="516"/>
      <c r="AX1" s="516"/>
      <c r="AY1" s="516"/>
      <c r="AZ1" s="516"/>
      <c r="BA1" s="516"/>
      <c r="BB1" s="516"/>
      <c r="BC1" s="516"/>
      <c r="BD1" s="516"/>
      <c r="BE1" s="516"/>
      <c r="BF1" s="516"/>
      <c r="BG1" s="516"/>
      <c r="BH1" s="516"/>
      <c r="BI1" s="516"/>
      <c r="BJ1" s="516"/>
      <c r="BK1" s="516"/>
      <c r="BL1" s="516"/>
      <c r="BM1" s="503"/>
      <c r="BN1" s="503"/>
      <c r="BO1" s="503"/>
      <c r="BP1" s="503"/>
      <c r="BQ1" s="503"/>
      <c r="BR1" s="503"/>
      <c r="BS1" s="503"/>
      <c r="BT1" s="503"/>
      <c r="BU1" s="503"/>
      <c r="BV1" s="503"/>
      <c r="BW1" s="503"/>
      <c r="BX1" s="503"/>
      <c r="BY1" s="503"/>
      <c r="BZ1" s="503"/>
      <c r="CA1" s="503"/>
      <c r="CB1" s="504"/>
      <c r="CC1" s="274"/>
      <c r="CD1" s="274"/>
      <c r="CE1" s="274"/>
      <c r="CF1" s="274"/>
      <c r="CG1" s="274"/>
      <c r="CH1" s="236"/>
      <c r="CI1" s="516"/>
      <c r="CJ1" s="516"/>
      <c r="CK1" s="516"/>
      <c r="CL1" s="516"/>
      <c r="CM1" s="516"/>
      <c r="CN1" s="516"/>
      <c r="CO1" s="516"/>
      <c r="CP1" s="516"/>
      <c r="CQ1" s="516"/>
      <c r="CR1" s="516"/>
      <c r="CS1" s="516"/>
      <c r="CT1" s="516"/>
      <c r="CU1" s="516"/>
      <c r="CV1" s="516"/>
      <c r="CW1" s="516"/>
      <c r="CX1" s="516"/>
      <c r="CY1" s="516"/>
      <c r="CZ1" s="516"/>
      <c r="DA1" s="516"/>
      <c r="DB1" s="516"/>
      <c r="DC1" s="516"/>
      <c r="DD1" s="516"/>
      <c r="DE1" s="503"/>
      <c r="DF1" s="503"/>
      <c r="DG1" s="503"/>
      <c r="DH1" s="503"/>
      <c r="DI1" s="503"/>
      <c r="DJ1" s="503"/>
      <c r="DK1" s="503"/>
      <c r="DL1" s="503"/>
      <c r="DM1" s="503"/>
      <c r="DN1" s="503"/>
      <c r="DO1" s="503"/>
      <c r="DP1" s="503"/>
      <c r="DQ1" s="503"/>
      <c r="DR1" s="503"/>
      <c r="DS1" s="503"/>
      <c r="DT1" s="504"/>
      <c r="DU1" s="516"/>
      <c r="DV1" s="516"/>
      <c r="DW1" s="516"/>
      <c r="DX1" s="516"/>
      <c r="DY1" s="516"/>
      <c r="DZ1" s="516"/>
      <c r="EA1" s="516"/>
      <c r="EB1" s="516"/>
      <c r="EC1" s="516"/>
      <c r="ED1" s="516"/>
      <c r="EE1" s="516"/>
      <c r="EF1" s="516"/>
      <c r="EG1" s="516"/>
      <c r="EH1" s="559"/>
      <c r="EI1" s="516"/>
      <c r="EJ1" s="516"/>
      <c r="EK1" s="516"/>
      <c r="EL1" s="516"/>
      <c r="EM1" s="517"/>
    </row>
    <row r="2" spans="1:155" s="114" customFormat="1" hidden="1">
      <c r="A2" s="113">
        <v>1</v>
      </c>
      <c r="B2" s="113">
        <v>2</v>
      </c>
      <c r="C2" s="112">
        <v>3</v>
      </c>
      <c r="D2" s="113">
        <v>4</v>
      </c>
      <c r="E2" s="202">
        <v>5</v>
      </c>
      <c r="F2" s="202">
        <v>6</v>
      </c>
      <c r="G2" s="113">
        <v>7</v>
      </c>
      <c r="H2" s="112">
        <v>8</v>
      </c>
      <c r="I2" s="113">
        <v>9</v>
      </c>
      <c r="J2" s="113">
        <v>10</v>
      </c>
      <c r="K2" s="113">
        <v>11</v>
      </c>
      <c r="L2" s="113">
        <v>12</v>
      </c>
      <c r="M2" s="112">
        <v>13</v>
      </c>
      <c r="N2" s="113">
        <v>14</v>
      </c>
      <c r="O2" s="113">
        <v>15</v>
      </c>
      <c r="P2" s="113">
        <v>16</v>
      </c>
      <c r="Q2" s="112">
        <v>17</v>
      </c>
      <c r="R2" s="113">
        <v>18</v>
      </c>
      <c r="S2" s="113">
        <v>19</v>
      </c>
      <c r="T2" s="113">
        <v>20</v>
      </c>
      <c r="U2" s="113">
        <v>21</v>
      </c>
      <c r="V2" s="112">
        <v>22</v>
      </c>
      <c r="W2" s="55">
        <v>23</v>
      </c>
      <c r="X2" s="113">
        <v>24</v>
      </c>
      <c r="Y2" s="113">
        <v>25</v>
      </c>
      <c r="Z2" s="112">
        <v>26</v>
      </c>
      <c r="AA2" s="113">
        <v>27</v>
      </c>
      <c r="AB2" s="113">
        <v>28</v>
      </c>
      <c r="AC2" s="55">
        <v>29</v>
      </c>
      <c r="AD2" s="112">
        <v>30</v>
      </c>
      <c r="AE2" s="113">
        <v>31</v>
      </c>
      <c r="AF2" s="113">
        <v>32</v>
      </c>
      <c r="AG2" s="112">
        <v>33</v>
      </c>
      <c r="AH2" s="55"/>
      <c r="AI2" s="113">
        <v>35</v>
      </c>
      <c r="AJ2" s="113">
        <v>36</v>
      </c>
      <c r="AK2" s="112">
        <v>37</v>
      </c>
      <c r="AL2" s="113">
        <v>38</v>
      </c>
      <c r="AM2" s="113">
        <v>39</v>
      </c>
      <c r="AN2" s="112">
        <v>40</v>
      </c>
      <c r="AO2" s="113">
        <v>41</v>
      </c>
      <c r="AP2" s="113">
        <v>42</v>
      </c>
      <c r="AQ2" s="113">
        <v>43</v>
      </c>
      <c r="AR2" s="112">
        <v>44</v>
      </c>
      <c r="AS2" s="113">
        <v>45</v>
      </c>
      <c r="AT2" s="113">
        <v>46</v>
      </c>
      <c r="AU2" s="112">
        <v>47</v>
      </c>
      <c r="AV2" s="113">
        <v>48</v>
      </c>
      <c r="AW2" s="113">
        <v>49</v>
      </c>
      <c r="AX2" s="113">
        <v>50</v>
      </c>
      <c r="AY2" s="112">
        <v>51</v>
      </c>
      <c r="AZ2" s="113">
        <v>52</v>
      </c>
      <c r="BA2" s="55">
        <v>53</v>
      </c>
      <c r="BB2" s="112">
        <v>54</v>
      </c>
      <c r="BC2" s="113">
        <v>55</v>
      </c>
      <c r="BD2" s="113">
        <v>56</v>
      </c>
      <c r="BE2" s="55">
        <v>57</v>
      </c>
      <c r="BF2" s="112">
        <v>58</v>
      </c>
      <c r="BG2" s="113">
        <v>59</v>
      </c>
      <c r="BH2" s="113">
        <v>60</v>
      </c>
      <c r="BI2" s="112">
        <v>61</v>
      </c>
      <c r="BJ2" s="113">
        <v>62</v>
      </c>
      <c r="BK2" s="55">
        <v>63</v>
      </c>
      <c r="BL2" s="202">
        <v>64</v>
      </c>
      <c r="BM2" s="112">
        <v>65</v>
      </c>
      <c r="BN2" s="113">
        <v>66</v>
      </c>
      <c r="BO2" s="113">
        <v>67</v>
      </c>
      <c r="BP2" s="112">
        <v>68</v>
      </c>
      <c r="BQ2" s="55">
        <v>69</v>
      </c>
      <c r="BR2" s="113">
        <v>70</v>
      </c>
      <c r="BS2" s="113">
        <v>71</v>
      </c>
      <c r="BT2" s="112">
        <v>72</v>
      </c>
      <c r="BU2" s="113">
        <v>73</v>
      </c>
      <c r="BV2" s="55">
        <v>74</v>
      </c>
      <c r="BW2" s="56">
        <v>75</v>
      </c>
      <c r="BX2" s="113">
        <v>76</v>
      </c>
      <c r="BY2" s="113">
        <v>77</v>
      </c>
      <c r="BZ2" s="113">
        <v>78</v>
      </c>
      <c r="CA2" s="56">
        <v>79</v>
      </c>
      <c r="CB2" s="55">
        <v>80</v>
      </c>
      <c r="CC2" s="113">
        <v>81</v>
      </c>
      <c r="CD2" s="112">
        <v>82</v>
      </c>
      <c r="CE2" s="113">
        <v>83</v>
      </c>
      <c r="CF2" s="113">
        <v>84</v>
      </c>
      <c r="CG2" s="55">
        <v>85</v>
      </c>
      <c r="CH2" s="56">
        <v>86</v>
      </c>
      <c r="CI2" s="113">
        <v>87</v>
      </c>
      <c r="CJ2" s="113">
        <v>88</v>
      </c>
      <c r="CK2" s="112">
        <v>89</v>
      </c>
      <c r="CL2" s="113">
        <v>90</v>
      </c>
      <c r="CM2" s="113">
        <v>91</v>
      </c>
      <c r="CN2" s="113">
        <v>92</v>
      </c>
      <c r="CO2" s="112">
        <v>93</v>
      </c>
      <c r="CP2" s="113">
        <v>94</v>
      </c>
      <c r="CQ2" s="113">
        <v>95</v>
      </c>
      <c r="CR2" s="112">
        <v>96</v>
      </c>
      <c r="CS2" s="113">
        <v>97</v>
      </c>
      <c r="CT2" s="113">
        <v>98</v>
      </c>
      <c r="CU2" s="55">
        <v>99</v>
      </c>
      <c r="CV2" s="112">
        <v>100</v>
      </c>
      <c r="CW2" s="113">
        <v>101</v>
      </c>
      <c r="CX2" s="113">
        <v>102</v>
      </c>
      <c r="CY2" s="112">
        <v>103</v>
      </c>
      <c r="CZ2" s="113">
        <v>104</v>
      </c>
      <c r="DA2" s="113">
        <v>105</v>
      </c>
      <c r="DB2" s="113">
        <v>106</v>
      </c>
      <c r="DC2" s="56">
        <v>107</v>
      </c>
      <c r="DD2" s="55">
        <v>108</v>
      </c>
      <c r="DE2" s="113">
        <v>109</v>
      </c>
      <c r="DF2" s="112">
        <v>110</v>
      </c>
      <c r="DG2" s="113">
        <v>111</v>
      </c>
      <c r="DH2" s="113">
        <v>112</v>
      </c>
      <c r="DI2" s="113">
        <v>113</v>
      </c>
      <c r="DJ2" s="112">
        <v>114</v>
      </c>
      <c r="DK2" s="55">
        <v>115</v>
      </c>
      <c r="DL2" s="55">
        <v>116</v>
      </c>
      <c r="DM2" s="112">
        <v>117</v>
      </c>
      <c r="DN2" s="113">
        <v>118</v>
      </c>
      <c r="DO2" s="113">
        <v>119</v>
      </c>
      <c r="DP2" s="113">
        <v>120</v>
      </c>
      <c r="DQ2" s="112">
        <v>121</v>
      </c>
      <c r="DR2" s="113">
        <v>122</v>
      </c>
      <c r="DS2" s="55">
        <v>123</v>
      </c>
      <c r="DT2" s="112">
        <v>124</v>
      </c>
      <c r="DU2" s="113">
        <v>125</v>
      </c>
      <c r="DV2" s="113">
        <v>126</v>
      </c>
      <c r="DW2" s="113">
        <v>127</v>
      </c>
      <c r="DX2" s="112">
        <v>128</v>
      </c>
      <c r="DY2" s="113">
        <v>129</v>
      </c>
      <c r="DZ2" s="55">
        <v>130</v>
      </c>
      <c r="EA2" s="56">
        <v>131</v>
      </c>
      <c r="EB2" s="113">
        <v>132</v>
      </c>
      <c r="EC2" s="113">
        <v>133</v>
      </c>
      <c r="ED2" s="112">
        <v>134</v>
      </c>
      <c r="EE2" s="113">
        <v>135</v>
      </c>
      <c r="EF2" s="55"/>
      <c r="EG2" s="56">
        <v>137</v>
      </c>
      <c r="EH2" s="55">
        <v>138</v>
      </c>
      <c r="EI2" s="113">
        <v>139</v>
      </c>
      <c r="EJ2" s="112">
        <v>140</v>
      </c>
      <c r="EK2" s="113">
        <v>141</v>
      </c>
      <c r="EL2" s="55">
        <v>142</v>
      </c>
      <c r="EM2" s="56">
        <v>143</v>
      </c>
      <c r="EN2" s="55">
        <v>144</v>
      </c>
      <c r="EO2" s="113">
        <v>145</v>
      </c>
      <c r="EP2" s="112">
        <v>146</v>
      </c>
      <c r="EQ2" s="113">
        <v>147</v>
      </c>
      <c r="ER2" s="55">
        <v>148</v>
      </c>
      <c r="ES2" s="112">
        <v>149</v>
      </c>
      <c r="ET2" s="113">
        <v>150</v>
      </c>
      <c r="EU2" s="113">
        <v>151</v>
      </c>
      <c r="EV2" s="112">
        <v>152</v>
      </c>
      <c r="EW2" s="113">
        <v>153</v>
      </c>
      <c r="EX2" s="113">
        <v>154</v>
      </c>
      <c r="EY2" s="112">
        <v>155</v>
      </c>
    </row>
    <row r="3" spans="1:155" ht="30.45" customHeight="1">
      <c r="A3" s="521" t="s">
        <v>52</v>
      </c>
      <c r="B3" s="521"/>
      <c r="C3" s="560"/>
      <c r="D3" s="18"/>
      <c r="E3" s="18"/>
      <c r="F3" s="18"/>
      <c r="G3" s="18"/>
      <c r="H3" s="508" t="s">
        <v>292</v>
      </c>
      <c r="I3" s="508"/>
      <c r="J3" s="508"/>
      <c r="K3" s="509"/>
      <c r="L3" s="510" t="s">
        <v>291</v>
      </c>
      <c r="M3" s="510"/>
      <c r="N3" s="510"/>
      <c r="O3" s="510"/>
      <c r="P3" s="510"/>
      <c r="Q3" s="510"/>
      <c r="R3" s="561"/>
      <c r="S3" s="511"/>
      <c r="T3" s="508" t="s">
        <v>298</v>
      </c>
      <c r="U3" s="508"/>
      <c r="V3" s="508"/>
      <c r="W3" s="508"/>
      <c r="X3" s="509"/>
      <c r="Y3" s="510" t="s">
        <v>301</v>
      </c>
      <c r="Z3" s="510"/>
      <c r="AA3" s="510"/>
      <c r="AB3" s="510"/>
      <c r="AC3" s="510"/>
      <c r="AD3" s="511"/>
      <c r="AE3" s="512" t="s">
        <v>304</v>
      </c>
      <c r="AF3" s="512"/>
      <c r="AG3" s="512"/>
      <c r="AH3" s="512"/>
      <c r="AI3" s="513"/>
      <c r="AJ3" s="562" t="s">
        <v>2501</v>
      </c>
      <c r="AK3" s="514"/>
      <c r="AL3" s="514"/>
      <c r="AM3" s="514"/>
      <c r="AN3" s="514"/>
      <c r="AO3" s="514"/>
      <c r="AP3" s="515"/>
      <c r="AQ3" s="512" t="s">
        <v>307</v>
      </c>
      <c r="AR3" s="512"/>
      <c r="AS3" s="512"/>
      <c r="AT3" s="512"/>
      <c r="AU3" s="513"/>
      <c r="AV3" s="510" t="s">
        <v>310</v>
      </c>
      <c r="AW3" s="510"/>
      <c r="AX3" s="510"/>
      <c r="AY3" s="510"/>
      <c r="AZ3" s="510"/>
      <c r="BA3" s="510"/>
      <c r="BB3" s="511"/>
      <c r="BC3" s="508" t="s">
        <v>313</v>
      </c>
      <c r="BD3" s="508"/>
      <c r="BE3" s="508"/>
      <c r="BF3" s="509"/>
      <c r="BG3" s="510" t="s">
        <v>314</v>
      </c>
      <c r="BH3" s="510"/>
      <c r="BI3" s="510"/>
      <c r="BJ3" s="510"/>
      <c r="BK3" s="510"/>
      <c r="BL3" s="511"/>
      <c r="BM3" s="522" t="s">
        <v>318</v>
      </c>
      <c r="BN3" s="522"/>
      <c r="BO3" s="522"/>
      <c r="BP3" s="522"/>
      <c r="BQ3" s="522"/>
      <c r="BR3" s="523"/>
      <c r="BS3" s="512" t="s">
        <v>321</v>
      </c>
      <c r="BT3" s="512"/>
      <c r="BU3" s="512"/>
      <c r="BV3" s="512"/>
      <c r="BW3" s="513"/>
      <c r="BX3" s="522" t="s">
        <v>322</v>
      </c>
      <c r="BY3" s="522"/>
      <c r="BZ3" s="522"/>
      <c r="CA3" s="522"/>
      <c r="CB3" s="523"/>
      <c r="CC3" s="524" t="s">
        <v>323</v>
      </c>
      <c r="CD3" s="512"/>
      <c r="CE3" s="512"/>
      <c r="CF3" s="512"/>
      <c r="CG3" s="512"/>
      <c r="CH3" s="512"/>
      <c r="CI3" s="512" t="s">
        <v>353</v>
      </c>
      <c r="CJ3" s="512"/>
      <c r="CK3" s="512"/>
      <c r="CL3" s="512"/>
      <c r="CM3" s="512"/>
      <c r="CN3" s="512"/>
      <c r="CO3" s="513"/>
      <c r="CP3" s="522" t="s">
        <v>324</v>
      </c>
      <c r="CQ3" s="522"/>
      <c r="CR3" s="522"/>
      <c r="CS3" s="522"/>
      <c r="CT3" s="522"/>
      <c r="CU3" s="522"/>
      <c r="CV3" s="523"/>
      <c r="CW3" s="512" t="s">
        <v>325</v>
      </c>
      <c r="CX3" s="512"/>
      <c r="CY3" s="512"/>
      <c r="CZ3" s="512"/>
      <c r="DA3" s="512"/>
      <c r="DB3" s="512"/>
      <c r="DC3" s="512"/>
      <c r="DD3" s="513"/>
      <c r="DE3" s="522" t="s">
        <v>481</v>
      </c>
      <c r="DF3" s="522"/>
      <c r="DG3" s="522"/>
      <c r="DH3" s="522"/>
      <c r="DI3" s="522"/>
      <c r="DJ3" s="522"/>
      <c r="DK3" s="522"/>
      <c r="DL3" s="523"/>
      <c r="DM3" s="512" t="s">
        <v>533</v>
      </c>
      <c r="DN3" s="512"/>
      <c r="DO3" s="512"/>
      <c r="DP3" s="512"/>
      <c r="DQ3" s="512"/>
      <c r="DR3" s="512"/>
      <c r="DS3" s="512"/>
      <c r="DT3" s="513"/>
      <c r="DU3" s="529" t="s">
        <v>344</v>
      </c>
      <c r="DV3" s="529"/>
      <c r="DW3" s="529"/>
      <c r="DX3" s="529"/>
      <c r="DY3" s="529"/>
      <c r="DZ3" s="529"/>
      <c r="EA3" s="530"/>
      <c r="EB3" s="531" t="s">
        <v>326</v>
      </c>
      <c r="EC3" s="532"/>
      <c r="ED3" s="532"/>
      <c r="EE3" s="532"/>
      <c r="EF3" s="532"/>
      <c r="EG3" s="532"/>
      <c r="EH3" s="527" t="s">
        <v>538</v>
      </c>
      <c r="EI3" s="528"/>
      <c r="EJ3" s="528"/>
      <c r="EK3" s="528"/>
      <c r="EL3" s="528"/>
      <c r="EM3" s="528"/>
      <c r="EN3" s="526" t="s">
        <v>539</v>
      </c>
      <c r="EO3" s="526"/>
      <c r="EP3" s="526"/>
      <c r="EQ3" s="526"/>
      <c r="ER3" s="525"/>
      <c r="ES3" s="526"/>
      <c r="ET3" s="566" t="s">
        <v>549</v>
      </c>
      <c r="EU3" s="566"/>
      <c r="EV3" s="566"/>
      <c r="EW3" s="566"/>
      <c r="EX3" s="566"/>
      <c r="EY3" s="566"/>
    </row>
    <row r="4" spans="1:155" s="225" customFormat="1" ht="86.55" customHeight="1">
      <c r="A4" s="37" t="s">
        <v>40</v>
      </c>
      <c r="B4" s="226" t="s">
        <v>238</v>
      </c>
      <c r="C4" s="226" t="s">
        <v>41</v>
      </c>
      <c r="D4" s="226" t="s">
        <v>79</v>
      </c>
      <c r="E4" s="226" t="s">
        <v>163</v>
      </c>
      <c r="F4" s="226" t="s">
        <v>229</v>
      </c>
      <c r="G4" s="258" t="s">
        <v>74</v>
      </c>
      <c r="H4" s="12" t="s">
        <v>241</v>
      </c>
      <c r="I4" s="227" t="s">
        <v>290</v>
      </c>
      <c r="J4" s="12" t="s">
        <v>43</v>
      </c>
      <c r="K4" s="12" t="s">
        <v>54</v>
      </c>
      <c r="L4" s="12" t="s">
        <v>242</v>
      </c>
      <c r="M4" s="227" t="s">
        <v>293</v>
      </c>
      <c r="N4" s="228" t="s">
        <v>294</v>
      </c>
      <c r="O4" s="227" t="s">
        <v>295</v>
      </c>
      <c r="P4" s="227" t="s">
        <v>296</v>
      </c>
      <c r="Q4" s="227" t="s">
        <v>297</v>
      </c>
      <c r="R4" s="12" t="s">
        <v>43</v>
      </c>
      <c r="S4" s="12" t="s">
        <v>54</v>
      </c>
      <c r="T4" s="12" t="s">
        <v>53</v>
      </c>
      <c r="U4" s="227" t="s">
        <v>300</v>
      </c>
      <c r="V4" s="227" t="s">
        <v>299</v>
      </c>
      <c r="W4" s="12" t="s">
        <v>43</v>
      </c>
      <c r="X4" s="12" t="s">
        <v>54</v>
      </c>
      <c r="Y4" s="12" t="s">
        <v>121</v>
      </c>
      <c r="Z4" s="227" t="s">
        <v>302</v>
      </c>
      <c r="AA4" s="227" t="s">
        <v>443</v>
      </c>
      <c r="AB4" s="227" t="s">
        <v>303</v>
      </c>
      <c r="AC4" s="12" t="s">
        <v>43</v>
      </c>
      <c r="AD4" s="12" t="s">
        <v>54</v>
      </c>
      <c r="AE4" s="12" t="s">
        <v>53</v>
      </c>
      <c r="AF4" s="227" t="s">
        <v>305</v>
      </c>
      <c r="AG4" s="227" t="s">
        <v>55</v>
      </c>
      <c r="AH4" s="12" t="s">
        <v>43</v>
      </c>
      <c r="AI4" s="12" t="s">
        <v>54</v>
      </c>
      <c r="AJ4" s="12" t="s">
        <v>53</v>
      </c>
      <c r="AK4" s="227" t="s">
        <v>306</v>
      </c>
      <c r="AL4" s="227" t="s">
        <v>446</v>
      </c>
      <c r="AM4" s="227" t="s">
        <v>469</v>
      </c>
      <c r="AN4" s="227" t="s">
        <v>495</v>
      </c>
      <c r="AO4" s="272" t="s">
        <v>43</v>
      </c>
      <c r="AP4" s="272" t="s">
        <v>54</v>
      </c>
      <c r="AQ4" s="12" t="s">
        <v>53</v>
      </c>
      <c r="AR4" s="227" t="s">
        <v>308</v>
      </c>
      <c r="AS4" s="227" t="s">
        <v>309</v>
      </c>
      <c r="AT4" s="12" t="s">
        <v>43</v>
      </c>
      <c r="AU4" s="12" t="s">
        <v>54</v>
      </c>
      <c r="AV4" s="12" t="s">
        <v>53</v>
      </c>
      <c r="AW4" s="227" t="s">
        <v>448</v>
      </c>
      <c r="AX4" s="227" t="s">
        <v>449</v>
      </c>
      <c r="AY4" s="227" t="s">
        <v>311</v>
      </c>
      <c r="AZ4" s="227" t="s">
        <v>312</v>
      </c>
      <c r="BA4" s="12" t="s">
        <v>43</v>
      </c>
      <c r="BB4" s="12" t="s">
        <v>54</v>
      </c>
      <c r="BC4" s="12" t="s">
        <v>53</v>
      </c>
      <c r="BD4" s="227" t="s">
        <v>1671</v>
      </c>
      <c r="BE4" s="12" t="s">
        <v>43</v>
      </c>
      <c r="BF4" s="12" t="s">
        <v>54</v>
      </c>
      <c r="BG4" s="12" t="s">
        <v>121</v>
      </c>
      <c r="BH4" s="227" t="s">
        <v>315</v>
      </c>
      <c r="BI4" s="227" t="s">
        <v>316</v>
      </c>
      <c r="BJ4" s="227" t="s">
        <v>317</v>
      </c>
      <c r="BK4" s="12" t="s">
        <v>43</v>
      </c>
      <c r="BL4" s="12" t="s">
        <v>54</v>
      </c>
      <c r="BM4" s="38" t="s">
        <v>121</v>
      </c>
      <c r="BN4" s="227" t="s">
        <v>319</v>
      </c>
      <c r="BO4" s="227" t="s">
        <v>320</v>
      </c>
      <c r="BP4" s="227" t="s">
        <v>56</v>
      </c>
      <c r="BQ4" s="12" t="s">
        <v>43</v>
      </c>
      <c r="BR4" s="12" t="s">
        <v>54</v>
      </c>
      <c r="BS4" s="12" t="s">
        <v>53</v>
      </c>
      <c r="BT4" s="227" t="s">
        <v>472</v>
      </c>
      <c r="BU4" s="227" t="s">
        <v>453</v>
      </c>
      <c r="BV4" s="12" t="s">
        <v>43</v>
      </c>
      <c r="BW4" s="12" t="s">
        <v>54</v>
      </c>
      <c r="BX4" s="12" t="s">
        <v>53</v>
      </c>
      <c r="BY4" s="227" t="s">
        <v>327</v>
      </c>
      <c r="BZ4" s="228" t="s">
        <v>328</v>
      </c>
      <c r="CA4" s="12" t="s">
        <v>43</v>
      </c>
      <c r="CB4" s="229" t="s">
        <v>54</v>
      </c>
      <c r="CC4" s="230" t="s">
        <v>121</v>
      </c>
      <c r="CD4" s="227" t="s">
        <v>455</v>
      </c>
      <c r="CE4" s="227" t="s">
        <v>329</v>
      </c>
      <c r="CF4" s="227" t="s">
        <v>330</v>
      </c>
      <c r="CG4" s="261" t="s">
        <v>57</v>
      </c>
      <c r="CH4" s="231" t="s">
        <v>54</v>
      </c>
      <c r="CI4" s="12" t="s">
        <v>53</v>
      </c>
      <c r="CJ4" s="227" t="s">
        <v>331</v>
      </c>
      <c r="CK4" s="227" t="s">
        <v>332</v>
      </c>
      <c r="CL4" s="228" t="s">
        <v>333</v>
      </c>
      <c r="CM4" s="228" t="s">
        <v>334</v>
      </c>
      <c r="CN4" s="272" t="s">
        <v>43</v>
      </c>
      <c r="CO4" s="12" t="s">
        <v>54</v>
      </c>
      <c r="CP4" s="12" t="s">
        <v>53</v>
      </c>
      <c r="CQ4" s="228" t="s">
        <v>335</v>
      </c>
      <c r="CR4" s="228" t="s">
        <v>336</v>
      </c>
      <c r="CS4" s="228" t="s">
        <v>337</v>
      </c>
      <c r="CT4" s="228" t="s">
        <v>457</v>
      </c>
      <c r="CU4" s="12" t="s">
        <v>43</v>
      </c>
      <c r="CV4" s="12" t="s">
        <v>54</v>
      </c>
      <c r="CW4" s="12" t="s">
        <v>53</v>
      </c>
      <c r="CX4" s="227" t="s">
        <v>338</v>
      </c>
      <c r="CY4" s="227" t="s">
        <v>339</v>
      </c>
      <c r="CZ4" s="227" t="s">
        <v>340</v>
      </c>
      <c r="DA4" s="228" t="s">
        <v>58</v>
      </c>
      <c r="DB4" s="227" t="s">
        <v>341</v>
      </c>
      <c r="DC4" s="232" t="s">
        <v>43</v>
      </c>
      <c r="DD4" s="12" t="s">
        <v>54</v>
      </c>
      <c r="DE4" s="12" t="s">
        <v>53</v>
      </c>
      <c r="DF4" s="227" t="s">
        <v>59</v>
      </c>
      <c r="DG4" s="227" t="s">
        <v>60</v>
      </c>
      <c r="DH4" s="227" t="s">
        <v>342</v>
      </c>
      <c r="DI4" s="227" t="s">
        <v>343</v>
      </c>
      <c r="DJ4" s="228" t="s">
        <v>482</v>
      </c>
      <c r="DK4" s="12" t="s">
        <v>43</v>
      </c>
      <c r="DL4" s="12" t="s">
        <v>54</v>
      </c>
      <c r="DM4" s="12" t="s">
        <v>53</v>
      </c>
      <c r="DN4" s="227" t="s">
        <v>485</v>
      </c>
      <c r="DO4" s="227" t="s">
        <v>486</v>
      </c>
      <c r="DP4" s="227" t="s">
        <v>487</v>
      </c>
      <c r="DQ4" s="227" t="s">
        <v>488</v>
      </c>
      <c r="DR4" s="227" t="s">
        <v>61</v>
      </c>
      <c r="DS4" s="12" t="s">
        <v>43</v>
      </c>
      <c r="DT4" s="12" t="s">
        <v>54</v>
      </c>
      <c r="DU4" s="12" t="s">
        <v>53</v>
      </c>
      <c r="DV4" s="227" t="s">
        <v>345</v>
      </c>
      <c r="DW4" s="228" t="s">
        <v>346</v>
      </c>
      <c r="DX4" s="228" t="s">
        <v>62</v>
      </c>
      <c r="DY4" s="227" t="s">
        <v>347</v>
      </c>
      <c r="DZ4" s="12" t="s">
        <v>43</v>
      </c>
      <c r="EA4" s="12" t="s">
        <v>54</v>
      </c>
      <c r="EB4" s="12" t="s">
        <v>83</v>
      </c>
      <c r="EC4" s="12" t="s">
        <v>371</v>
      </c>
      <c r="ED4" s="233" t="s">
        <v>494</v>
      </c>
      <c r="EE4" s="233" t="s">
        <v>461</v>
      </c>
      <c r="EF4" s="234" t="s">
        <v>535</v>
      </c>
      <c r="EG4" s="234" t="s">
        <v>536</v>
      </c>
      <c r="EH4" s="38" t="s">
        <v>122</v>
      </c>
      <c r="EI4" s="235" t="s">
        <v>348</v>
      </c>
      <c r="EJ4" s="227" t="s">
        <v>349</v>
      </c>
      <c r="EK4" s="227" t="s">
        <v>350</v>
      </c>
      <c r="EL4" s="12" t="s">
        <v>43</v>
      </c>
      <c r="EM4" s="229" t="s">
        <v>54</v>
      </c>
      <c r="EN4" s="38" t="s">
        <v>537</v>
      </c>
      <c r="EO4" s="228" t="s">
        <v>348</v>
      </c>
      <c r="EP4" s="227" t="s">
        <v>349</v>
      </c>
      <c r="EQ4" s="227" t="s">
        <v>350</v>
      </c>
      <c r="ER4" s="12" t="s">
        <v>43</v>
      </c>
      <c r="ES4" s="229" t="s">
        <v>54</v>
      </c>
      <c r="ET4" s="38" t="s">
        <v>540</v>
      </c>
      <c r="EU4" s="235" t="s">
        <v>348</v>
      </c>
      <c r="EV4" s="227" t="s">
        <v>349</v>
      </c>
      <c r="EW4" s="227" t="s">
        <v>350</v>
      </c>
      <c r="EX4" s="12" t="s">
        <v>43</v>
      </c>
      <c r="EY4" s="229" t="s">
        <v>54</v>
      </c>
    </row>
    <row r="5" spans="1:155" s="68" customFormat="1">
      <c r="A5" s="255" t="s">
        <v>168</v>
      </c>
      <c r="B5" s="64">
        <v>34.559480000000001</v>
      </c>
      <c r="C5" s="36" t="s">
        <v>65</v>
      </c>
      <c r="D5" s="105" t="s">
        <v>213</v>
      </c>
      <c r="E5" s="39">
        <v>2020</v>
      </c>
      <c r="F5" s="61" t="s">
        <v>49</v>
      </c>
      <c r="G5" s="36"/>
      <c r="H5" s="39">
        <f t="shared" ref="H5:H36" si="0">I5</f>
        <v>100</v>
      </c>
      <c r="I5" s="39">
        <v>100</v>
      </c>
      <c r="J5" s="36" t="s">
        <v>1300</v>
      </c>
      <c r="K5" s="36" t="s">
        <v>1301</v>
      </c>
      <c r="L5" s="39">
        <f t="shared" ref="L5:L36" si="1">SUM(M5:Q5)</f>
        <v>60</v>
      </c>
      <c r="M5" s="39">
        <v>10</v>
      </c>
      <c r="N5" s="39">
        <v>20</v>
      </c>
      <c r="O5" s="39">
        <v>20</v>
      </c>
      <c r="P5" s="194">
        <v>10</v>
      </c>
      <c r="Q5" s="39">
        <v>0</v>
      </c>
      <c r="R5" s="195" t="s">
        <v>2035</v>
      </c>
      <c r="S5" s="36" t="s">
        <v>1783</v>
      </c>
      <c r="T5" s="39">
        <f t="shared" ref="T5:T36" si="2">SUM(U5:V5)</f>
        <v>0</v>
      </c>
      <c r="U5" s="193">
        <v>0</v>
      </c>
      <c r="V5" s="39">
        <v>0</v>
      </c>
      <c r="W5" s="36" t="s">
        <v>1789</v>
      </c>
      <c r="X5" s="36" t="s">
        <v>1790</v>
      </c>
      <c r="Y5" s="39">
        <f t="shared" ref="Y5:Y36" si="3">SUM(Z5:AB5)</f>
        <v>15</v>
      </c>
      <c r="Z5" s="193">
        <v>15</v>
      </c>
      <c r="AA5" s="39">
        <v>0</v>
      </c>
      <c r="AB5" s="39">
        <v>0</v>
      </c>
      <c r="AC5" s="36" t="s">
        <v>1802</v>
      </c>
      <c r="AD5" s="271" t="s">
        <v>1803</v>
      </c>
      <c r="AE5" s="39">
        <f t="shared" ref="AE5:AE36" si="4">SUM(AF5:AG5)</f>
        <v>0</v>
      </c>
      <c r="AF5" s="39">
        <v>0</v>
      </c>
      <c r="AG5" s="39">
        <v>0</v>
      </c>
      <c r="AH5" s="36" t="s">
        <v>1812</v>
      </c>
      <c r="AI5" s="36" t="s">
        <v>1813</v>
      </c>
      <c r="AJ5" s="66">
        <f t="shared" ref="AJ5:AJ36" si="5">SUM(AK5:AN5)</f>
        <v>0</v>
      </c>
      <c r="AK5" s="39">
        <v>0</v>
      </c>
      <c r="AL5" s="39">
        <v>0</v>
      </c>
      <c r="AM5" s="39">
        <v>0</v>
      </c>
      <c r="AN5" s="39">
        <v>0</v>
      </c>
      <c r="AO5" s="15" t="s">
        <v>1481</v>
      </c>
      <c r="AP5" s="36" t="s">
        <v>1313</v>
      </c>
      <c r="AQ5" s="39">
        <f t="shared" ref="AQ5:AQ36" si="6">SUM(AR5:AS5)</f>
        <v>0</v>
      </c>
      <c r="AR5" s="39">
        <v>0</v>
      </c>
      <c r="AS5" s="39">
        <v>0</v>
      </c>
      <c r="AT5" s="36" t="s">
        <v>1490</v>
      </c>
      <c r="AU5" s="36" t="s">
        <v>1317</v>
      </c>
      <c r="AV5" s="39">
        <f t="shared" ref="AV5:AV36" si="7">SUM(AW5:AZ5)</f>
        <v>12.5</v>
      </c>
      <c r="AW5" s="194">
        <v>12.5</v>
      </c>
      <c r="AX5" s="39">
        <v>0</v>
      </c>
      <c r="AY5" s="39">
        <v>0</v>
      </c>
      <c r="AZ5" s="39">
        <v>0</v>
      </c>
      <c r="BA5" s="195" t="s">
        <v>2407</v>
      </c>
      <c r="BB5" s="195" t="s">
        <v>2408</v>
      </c>
      <c r="BC5" s="39">
        <f t="shared" ref="BC5:BC36" si="8">BD5</f>
        <v>50</v>
      </c>
      <c r="BD5" s="39">
        <v>50</v>
      </c>
      <c r="BE5" s="36" t="s">
        <v>1843</v>
      </c>
      <c r="BF5" s="36" t="s">
        <v>1844</v>
      </c>
      <c r="BG5" s="39">
        <f t="shared" ref="BG5:BG36" si="9">SUM(BH5:BJ5)</f>
        <v>15</v>
      </c>
      <c r="BH5" s="39">
        <v>15</v>
      </c>
      <c r="BI5" s="39">
        <v>0</v>
      </c>
      <c r="BJ5" s="39">
        <v>0</v>
      </c>
      <c r="BK5" s="36" t="s">
        <v>1322</v>
      </c>
      <c r="BL5" s="36" t="s">
        <v>1853</v>
      </c>
      <c r="BM5" s="39">
        <f t="shared" ref="BM5:BM36" si="10">SUM(BN5:BP5)</f>
        <v>0</v>
      </c>
      <c r="BN5" s="39">
        <v>0</v>
      </c>
      <c r="BO5" s="39">
        <v>0</v>
      </c>
      <c r="BP5" s="39">
        <v>0</v>
      </c>
      <c r="BQ5" s="36" t="s">
        <v>688</v>
      </c>
      <c r="BR5" s="36" t="s">
        <v>102</v>
      </c>
      <c r="BS5" s="39">
        <f t="shared" ref="BS5:BS36" si="11">SUM(BT5:BU5)</f>
        <v>25</v>
      </c>
      <c r="BT5" s="39">
        <v>25</v>
      </c>
      <c r="BU5" s="39">
        <v>0</v>
      </c>
      <c r="BV5" s="36" t="s">
        <v>1324</v>
      </c>
      <c r="BW5" s="36" t="s">
        <v>1325</v>
      </c>
      <c r="BX5" s="39">
        <f t="shared" ref="BX5:BX36" si="12">SUM(BY5:BZ5)</f>
        <v>0</v>
      </c>
      <c r="BY5" s="39">
        <v>0</v>
      </c>
      <c r="BZ5" s="39">
        <v>0</v>
      </c>
      <c r="CA5" s="36" t="s">
        <v>701</v>
      </c>
      <c r="CB5" s="36" t="s">
        <v>102</v>
      </c>
      <c r="CC5" s="39">
        <f t="shared" ref="CC5:CC36" si="13">SUM(CD5:CF5)</f>
        <v>30</v>
      </c>
      <c r="CD5" s="39">
        <v>15</v>
      </c>
      <c r="CE5" s="39">
        <v>15</v>
      </c>
      <c r="CF5" s="39">
        <v>0</v>
      </c>
      <c r="CG5" s="36" t="s">
        <v>1326</v>
      </c>
      <c r="CH5" s="36"/>
      <c r="CI5" s="39">
        <f t="shared" ref="CI5:CI36" si="14">SUM(CJ5:CM5)</f>
        <v>12.5</v>
      </c>
      <c r="CJ5" s="194">
        <v>12.5</v>
      </c>
      <c r="CK5" s="39">
        <v>0</v>
      </c>
      <c r="CL5" s="39">
        <v>0</v>
      </c>
      <c r="CM5" s="39">
        <v>0</v>
      </c>
      <c r="CN5" s="195" t="s">
        <v>2202</v>
      </c>
      <c r="CO5" s="36" t="s">
        <v>1327</v>
      </c>
      <c r="CP5" s="39">
        <f t="shared" ref="CP5:CP36" si="15">SUM(CQ5:CT5)</f>
        <v>0</v>
      </c>
      <c r="CQ5" s="39">
        <v>0</v>
      </c>
      <c r="CR5" s="39">
        <v>0</v>
      </c>
      <c r="CS5" s="39">
        <v>0</v>
      </c>
      <c r="CT5" s="39">
        <v>0</v>
      </c>
      <c r="CU5" s="36" t="s">
        <v>678</v>
      </c>
      <c r="CV5" s="36" t="s">
        <v>102</v>
      </c>
      <c r="CW5" s="39">
        <f t="shared" ref="CW5:CW36" si="16">SUM(CX5:DB5)</f>
        <v>10</v>
      </c>
      <c r="CX5" s="39">
        <v>10</v>
      </c>
      <c r="CY5" s="39">
        <v>0</v>
      </c>
      <c r="CZ5" s="39">
        <v>0</v>
      </c>
      <c r="DA5" s="39">
        <v>0</v>
      </c>
      <c r="DB5" s="39">
        <v>0</v>
      </c>
      <c r="DC5" s="195" t="s">
        <v>2214</v>
      </c>
      <c r="DD5" s="36" t="s">
        <v>1329</v>
      </c>
      <c r="DE5" s="39">
        <f t="shared" ref="DE5:DE36" si="17">SUM(DF5:DJ5)</f>
        <v>10</v>
      </c>
      <c r="DF5" s="39">
        <v>0</v>
      </c>
      <c r="DG5" s="194">
        <v>0</v>
      </c>
      <c r="DH5" s="39">
        <v>0</v>
      </c>
      <c r="DI5" s="39">
        <v>10</v>
      </c>
      <c r="DJ5" s="39">
        <v>0</v>
      </c>
      <c r="DK5" s="36" t="s">
        <v>2329</v>
      </c>
      <c r="DL5" s="195" t="s">
        <v>2330</v>
      </c>
      <c r="DM5" s="39">
        <f t="shared" ref="DM5:DM36" si="18">SUM(DN5:DR5)</f>
        <v>0</v>
      </c>
      <c r="DN5" s="39">
        <v>0</v>
      </c>
      <c r="DO5" s="39">
        <v>0</v>
      </c>
      <c r="DP5" s="39">
        <v>0</v>
      </c>
      <c r="DQ5" s="39">
        <v>0</v>
      </c>
      <c r="DR5" s="39">
        <v>0</v>
      </c>
      <c r="DS5" s="36" t="s">
        <v>1333</v>
      </c>
      <c r="DT5" s="36" t="s">
        <v>1334</v>
      </c>
      <c r="DU5" s="39">
        <f t="shared" ref="DU5:DU36" si="19">SUM(DV5:DY5)</f>
        <v>12.5</v>
      </c>
      <c r="DV5" s="39">
        <v>12.5</v>
      </c>
      <c r="DW5" s="39">
        <v>0</v>
      </c>
      <c r="DX5" s="39">
        <v>0</v>
      </c>
      <c r="DY5" s="39">
        <v>0</v>
      </c>
      <c r="DZ5" s="36" t="s">
        <v>1336</v>
      </c>
      <c r="EA5" s="36" t="s">
        <v>1337</v>
      </c>
      <c r="EB5" s="39">
        <v>3</v>
      </c>
      <c r="EC5" s="66">
        <f>ED5+AVERAGE(EI5,EO5,EU5)+AVERAGE(EJ5,EP5,EV5)+AVERAGE(EK5,EQ5,EW5)</f>
        <v>0</v>
      </c>
      <c r="ED5" s="39">
        <v>0</v>
      </c>
      <c r="EE5" s="39" t="s">
        <v>102</v>
      </c>
      <c r="EF5" s="49" t="s">
        <v>1347</v>
      </c>
      <c r="EG5" s="270" t="s">
        <v>2481</v>
      </c>
      <c r="EH5" s="105" t="s">
        <v>1620</v>
      </c>
      <c r="EI5" s="39">
        <v>0</v>
      </c>
      <c r="EJ5" s="39">
        <v>0</v>
      </c>
      <c r="EK5" s="39">
        <v>0</v>
      </c>
      <c r="EL5" s="195" t="s">
        <v>2234</v>
      </c>
      <c r="EM5" s="49" t="s">
        <v>1338</v>
      </c>
      <c r="EN5" s="110" t="s">
        <v>1409</v>
      </c>
      <c r="EO5" s="39">
        <v>0</v>
      </c>
      <c r="EP5" s="39">
        <v>0</v>
      </c>
      <c r="EQ5" s="39">
        <v>0</v>
      </c>
      <c r="ER5" s="36" t="s">
        <v>1417</v>
      </c>
      <c r="ES5" s="36" t="s">
        <v>1410</v>
      </c>
      <c r="ET5" s="110" t="s">
        <v>548</v>
      </c>
      <c r="EU5" s="39">
        <v>0</v>
      </c>
      <c r="EV5" s="39">
        <v>0</v>
      </c>
      <c r="EW5" s="39">
        <v>0</v>
      </c>
      <c r="EX5" s="36" t="s">
        <v>1346</v>
      </c>
      <c r="EY5" s="36" t="s">
        <v>1339</v>
      </c>
    </row>
    <row r="6" spans="1:155" s="68" customFormat="1">
      <c r="A6" s="255" t="s">
        <v>116</v>
      </c>
      <c r="B6" s="64">
        <v>309.60737999999998</v>
      </c>
      <c r="C6" s="36" t="s">
        <v>117</v>
      </c>
      <c r="D6" s="105" t="s">
        <v>215</v>
      </c>
      <c r="E6" s="65">
        <v>2016</v>
      </c>
      <c r="F6" s="61" t="s">
        <v>49</v>
      </c>
      <c r="G6" s="36"/>
      <c r="H6" s="39">
        <f t="shared" si="0"/>
        <v>100</v>
      </c>
      <c r="I6" s="39">
        <v>100</v>
      </c>
      <c r="J6" s="36" t="s">
        <v>886</v>
      </c>
      <c r="K6" s="36" t="s">
        <v>873</v>
      </c>
      <c r="L6" s="39">
        <f t="shared" si="1"/>
        <v>90</v>
      </c>
      <c r="M6" s="39">
        <v>10</v>
      </c>
      <c r="N6" s="39">
        <v>20</v>
      </c>
      <c r="O6" s="39">
        <v>20</v>
      </c>
      <c r="P6" s="39">
        <v>20</v>
      </c>
      <c r="Q6" s="39">
        <v>20</v>
      </c>
      <c r="R6" s="36" t="s">
        <v>892</v>
      </c>
      <c r="S6" s="271" t="s">
        <v>893</v>
      </c>
      <c r="T6" s="39">
        <f t="shared" si="2"/>
        <v>100</v>
      </c>
      <c r="U6" s="39">
        <v>50</v>
      </c>
      <c r="V6" s="194">
        <v>50</v>
      </c>
      <c r="W6" s="196" t="s">
        <v>2119</v>
      </c>
      <c r="X6" s="36" t="s">
        <v>1734</v>
      </c>
      <c r="Y6" s="39">
        <f t="shared" si="3"/>
        <v>75</v>
      </c>
      <c r="Z6" s="39">
        <v>30</v>
      </c>
      <c r="AA6" s="39">
        <v>15</v>
      </c>
      <c r="AB6" s="39">
        <v>30</v>
      </c>
      <c r="AC6" s="36" t="s">
        <v>1736</v>
      </c>
      <c r="AD6" s="36" t="s">
        <v>1737</v>
      </c>
      <c r="AE6" s="39">
        <f t="shared" si="4"/>
        <v>100</v>
      </c>
      <c r="AF6" s="194">
        <v>50</v>
      </c>
      <c r="AG6" s="39">
        <v>50</v>
      </c>
      <c r="AH6" s="195" t="s">
        <v>2060</v>
      </c>
      <c r="AI6" s="36" t="s">
        <v>1740</v>
      </c>
      <c r="AJ6" s="66">
        <f t="shared" si="5"/>
        <v>87.5</v>
      </c>
      <c r="AK6" s="39">
        <v>25</v>
      </c>
      <c r="AL6" s="39">
        <v>25</v>
      </c>
      <c r="AM6" s="39">
        <v>12.5</v>
      </c>
      <c r="AN6" s="39">
        <v>25</v>
      </c>
      <c r="AO6" s="36" t="s">
        <v>1743</v>
      </c>
      <c r="AP6" s="36" t="s">
        <v>1744</v>
      </c>
      <c r="AQ6" s="39">
        <f t="shared" si="6"/>
        <v>50</v>
      </c>
      <c r="AR6" s="106">
        <v>25</v>
      </c>
      <c r="AS6" s="39">
        <v>25</v>
      </c>
      <c r="AT6" s="36" t="s">
        <v>2466</v>
      </c>
      <c r="AU6" s="36" t="s">
        <v>1747</v>
      </c>
      <c r="AV6" s="39">
        <f t="shared" si="7"/>
        <v>62.5</v>
      </c>
      <c r="AW6" s="188">
        <v>12.5</v>
      </c>
      <c r="AX6" s="39">
        <v>25</v>
      </c>
      <c r="AY6" s="39">
        <v>25</v>
      </c>
      <c r="AZ6" s="193">
        <v>0</v>
      </c>
      <c r="BA6" s="195" t="s">
        <v>2431</v>
      </c>
      <c r="BB6" s="36" t="s">
        <v>1749</v>
      </c>
      <c r="BC6" s="39">
        <f t="shared" si="8"/>
        <v>100</v>
      </c>
      <c r="BD6" s="39">
        <v>100</v>
      </c>
      <c r="BE6" s="36" t="s">
        <v>1752</v>
      </c>
      <c r="BF6" s="36" t="s">
        <v>1753</v>
      </c>
      <c r="BG6" s="39">
        <f t="shared" si="9"/>
        <v>45</v>
      </c>
      <c r="BH6" s="39">
        <v>15</v>
      </c>
      <c r="BI6" s="39">
        <v>15</v>
      </c>
      <c r="BJ6" s="39">
        <v>15</v>
      </c>
      <c r="BK6" s="195" t="s">
        <v>2153</v>
      </c>
      <c r="BL6" s="271" t="s">
        <v>1756</v>
      </c>
      <c r="BM6" s="39">
        <f t="shared" si="10"/>
        <v>30</v>
      </c>
      <c r="BN6" s="39">
        <v>15</v>
      </c>
      <c r="BO6" s="194">
        <v>15</v>
      </c>
      <c r="BP6" s="106">
        <v>0</v>
      </c>
      <c r="BQ6" s="195" t="s">
        <v>2156</v>
      </c>
      <c r="BR6" s="36" t="s">
        <v>1757</v>
      </c>
      <c r="BS6" s="39">
        <f t="shared" si="11"/>
        <v>100</v>
      </c>
      <c r="BT6" s="39">
        <v>50</v>
      </c>
      <c r="BU6" s="106">
        <v>50</v>
      </c>
      <c r="BV6" s="36" t="s">
        <v>917</v>
      </c>
      <c r="BW6" s="271" t="s">
        <v>918</v>
      </c>
      <c r="BX6" s="39">
        <f t="shared" si="12"/>
        <v>75</v>
      </c>
      <c r="BY6" s="39">
        <v>25</v>
      </c>
      <c r="BZ6" s="39">
        <v>50</v>
      </c>
      <c r="CA6" s="36" t="s">
        <v>2465</v>
      </c>
      <c r="CB6" s="36" t="s">
        <v>920</v>
      </c>
      <c r="CC6" s="39">
        <f t="shared" si="13"/>
        <v>60</v>
      </c>
      <c r="CD6" s="39">
        <v>30</v>
      </c>
      <c r="CE6" s="39">
        <v>30</v>
      </c>
      <c r="CF6" s="39">
        <v>0</v>
      </c>
      <c r="CG6" s="195" t="s">
        <v>2266</v>
      </c>
      <c r="CH6" s="36" t="s">
        <v>1762</v>
      </c>
      <c r="CI6" s="39">
        <f t="shared" si="14"/>
        <v>25</v>
      </c>
      <c r="CJ6" s="39">
        <v>25</v>
      </c>
      <c r="CK6" s="193">
        <v>0</v>
      </c>
      <c r="CL6" s="39">
        <v>0</v>
      </c>
      <c r="CM6" s="39">
        <v>0</v>
      </c>
      <c r="CN6" s="36" t="s">
        <v>1763</v>
      </c>
      <c r="CO6" s="36" t="s">
        <v>1764</v>
      </c>
      <c r="CP6" s="39">
        <f t="shared" si="15"/>
        <v>0</v>
      </c>
      <c r="CQ6" s="39">
        <v>0</v>
      </c>
      <c r="CR6" s="39">
        <v>0</v>
      </c>
      <c r="CS6" s="39">
        <v>0</v>
      </c>
      <c r="CT6" s="39">
        <v>0</v>
      </c>
      <c r="CU6" s="36" t="s">
        <v>927</v>
      </c>
      <c r="CV6" s="36" t="s">
        <v>928</v>
      </c>
      <c r="CW6" s="39">
        <f t="shared" si="16"/>
        <v>70</v>
      </c>
      <c r="CX6" s="39">
        <v>20</v>
      </c>
      <c r="CY6" s="39">
        <v>20</v>
      </c>
      <c r="CZ6" s="39">
        <v>0</v>
      </c>
      <c r="DA6" s="39">
        <v>20</v>
      </c>
      <c r="DB6" s="39">
        <v>10</v>
      </c>
      <c r="DC6" s="36" t="s">
        <v>1377</v>
      </c>
      <c r="DD6" s="36" t="s">
        <v>929</v>
      </c>
      <c r="DE6" s="39">
        <f t="shared" si="17"/>
        <v>70</v>
      </c>
      <c r="DF6" s="39">
        <v>20</v>
      </c>
      <c r="DG6" s="188">
        <v>0</v>
      </c>
      <c r="DH6" s="39">
        <v>10</v>
      </c>
      <c r="DI6" s="39">
        <v>20</v>
      </c>
      <c r="DJ6" s="39">
        <v>20</v>
      </c>
      <c r="DK6" s="195" t="s">
        <v>2331</v>
      </c>
      <c r="DL6" s="195" t="s">
        <v>2332</v>
      </c>
      <c r="DM6" s="39">
        <f t="shared" si="18"/>
        <v>90</v>
      </c>
      <c r="DN6" s="39">
        <v>20</v>
      </c>
      <c r="DO6" s="39">
        <v>20</v>
      </c>
      <c r="DP6" s="39">
        <v>20</v>
      </c>
      <c r="DQ6" s="194">
        <v>10</v>
      </c>
      <c r="DR6" s="39">
        <v>20</v>
      </c>
      <c r="DS6" s="195" t="s">
        <v>2370</v>
      </c>
      <c r="DT6" s="195" t="s">
        <v>2371</v>
      </c>
      <c r="DU6" s="66">
        <f t="shared" si="19"/>
        <v>100</v>
      </c>
      <c r="DV6" s="106">
        <v>25</v>
      </c>
      <c r="DW6" s="39">
        <v>25</v>
      </c>
      <c r="DX6" s="39">
        <v>25</v>
      </c>
      <c r="DY6" s="39">
        <v>25</v>
      </c>
      <c r="DZ6" s="36" t="s">
        <v>2401</v>
      </c>
      <c r="EA6" s="36" t="s">
        <v>934</v>
      </c>
      <c r="EB6" s="39">
        <v>2</v>
      </c>
      <c r="EC6" s="66">
        <f>ED6+AVERAGE(EI6,EO6)+AVERAGE(EJ6,EP6)+AVERAGE(EK6,EQ6)</f>
        <v>50</v>
      </c>
      <c r="ED6" s="39">
        <v>12.5</v>
      </c>
      <c r="EE6" s="39" t="s">
        <v>102</v>
      </c>
      <c r="EF6" s="196" t="s">
        <v>2223</v>
      </c>
      <c r="EG6" s="49" t="s">
        <v>936</v>
      </c>
      <c r="EH6" s="249" t="s">
        <v>550</v>
      </c>
      <c r="EI6" s="39">
        <v>0</v>
      </c>
      <c r="EJ6" s="194">
        <v>25</v>
      </c>
      <c r="EK6" s="39">
        <v>0</v>
      </c>
      <c r="EL6" s="196" t="s">
        <v>2235</v>
      </c>
      <c r="EM6" s="49" t="s">
        <v>1768</v>
      </c>
      <c r="EN6" s="110" t="s">
        <v>1408</v>
      </c>
      <c r="EO6" s="39">
        <v>25</v>
      </c>
      <c r="EP6" s="39">
        <v>25</v>
      </c>
      <c r="EQ6" s="39">
        <v>0</v>
      </c>
      <c r="ER6" s="196" t="s">
        <v>2236</v>
      </c>
      <c r="ES6" s="49" t="s">
        <v>1769</v>
      </c>
      <c r="ET6" s="76" t="s">
        <v>102</v>
      </c>
      <c r="EU6" s="76" t="s">
        <v>102</v>
      </c>
      <c r="EV6" s="76" t="s">
        <v>102</v>
      </c>
      <c r="EW6" s="76" t="s">
        <v>102</v>
      </c>
      <c r="EX6" s="76" t="s">
        <v>102</v>
      </c>
      <c r="EY6" s="76" t="s">
        <v>102</v>
      </c>
    </row>
    <row r="7" spans="1:155" s="104" customFormat="1">
      <c r="A7" s="255" t="s">
        <v>112</v>
      </c>
      <c r="B7" s="64">
        <v>38.366730000000004</v>
      </c>
      <c r="C7" s="36" t="s">
        <v>63</v>
      </c>
      <c r="D7" s="105" t="s">
        <v>198</v>
      </c>
      <c r="E7" s="65">
        <v>2016</v>
      </c>
      <c r="F7" s="61" t="s">
        <v>49</v>
      </c>
      <c r="G7" s="36"/>
      <c r="H7" s="39">
        <f t="shared" si="0"/>
        <v>100</v>
      </c>
      <c r="I7" s="39">
        <v>100</v>
      </c>
      <c r="J7" s="36" t="s">
        <v>882</v>
      </c>
      <c r="K7" s="36" t="s">
        <v>883</v>
      </c>
      <c r="L7" s="39">
        <f t="shared" si="1"/>
        <v>90</v>
      </c>
      <c r="M7" s="39">
        <v>10</v>
      </c>
      <c r="N7" s="39">
        <v>20</v>
      </c>
      <c r="O7" s="39">
        <v>20</v>
      </c>
      <c r="P7" s="39">
        <v>20</v>
      </c>
      <c r="Q7" s="39">
        <v>20</v>
      </c>
      <c r="R7" s="36" t="s">
        <v>889</v>
      </c>
      <c r="S7" s="36" t="s">
        <v>890</v>
      </c>
      <c r="T7" s="39">
        <f t="shared" si="2"/>
        <v>100</v>
      </c>
      <c r="U7" s="39">
        <v>50</v>
      </c>
      <c r="V7" s="194">
        <v>50</v>
      </c>
      <c r="W7" s="195" t="s">
        <v>2040</v>
      </c>
      <c r="X7" s="195" t="s">
        <v>2276</v>
      </c>
      <c r="Y7" s="39">
        <f t="shared" si="3"/>
        <v>100</v>
      </c>
      <c r="Z7" s="39">
        <v>30</v>
      </c>
      <c r="AA7" s="106">
        <v>30</v>
      </c>
      <c r="AB7" s="39">
        <v>40</v>
      </c>
      <c r="AC7" s="195" t="s">
        <v>2049</v>
      </c>
      <c r="AD7" s="36" t="s">
        <v>1938</v>
      </c>
      <c r="AE7" s="39">
        <f t="shared" si="4"/>
        <v>100</v>
      </c>
      <c r="AF7" s="193">
        <v>50</v>
      </c>
      <c r="AG7" s="39">
        <v>50</v>
      </c>
      <c r="AH7" s="195" t="s">
        <v>2170</v>
      </c>
      <c r="AI7" s="36" t="s">
        <v>1941</v>
      </c>
      <c r="AJ7" s="66">
        <f t="shared" si="5"/>
        <v>100</v>
      </c>
      <c r="AK7" s="39">
        <v>25</v>
      </c>
      <c r="AL7" s="39">
        <v>25</v>
      </c>
      <c r="AM7" s="39">
        <v>25</v>
      </c>
      <c r="AN7" s="106">
        <v>25</v>
      </c>
      <c r="AO7" s="36" t="s">
        <v>900</v>
      </c>
      <c r="AP7" s="36" t="s">
        <v>901</v>
      </c>
      <c r="AQ7" s="39">
        <f t="shared" si="6"/>
        <v>75</v>
      </c>
      <c r="AR7" s="39">
        <v>50</v>
      </c>
      <c r="AS7" s="39">
        <v>25</v>
      </c>
      <c r="AT7" s="36" t="s">
        <v>1951</v>
      </c>
      <c r="AU7" s="36" t="s">
        <v>1952</v>
      </c>
      <c r="AV7" s="39">
        <f t="shared" si="7"/>
        <v>87.5</v>
      </c>
      <c r="AW7" s="39">
        <v>12.5</v>
      </c>
      <c r="AX7" s="106">
        <v>25</v>
      </c>
      <c r="AY7" s="39">
        <v>25</v>
      </c>
      <c r="AZ7" s="106">
        <v>25</v>
      </c>
      <c r="BA7" s="195" t="s">
        <v>2423</v>
      </c>
      <c r="BB7" s="195" t="s">
        <v>2424</v>
      </c>
      <c r="BC7" s="39">
        <f t="shared" si="8"/>
        <v>50</v>
      </c>
      <c r="BD7" s="39">
        <v>50</v>
      </c>
      <c r="BE7" s="36" t="s">
        <v>2088</v>
      </c>
      <c r="BF7" s="36" t="s">
        <v>1962</v>
      </c>
      <c r="BG7" s="39">
        <f t="shared" si="9"/>
        <v>30</v>
      </c>
      <c r="BH7" s="39">
        <v>15</v>
      </c>
      <c r="BI7" s="39">
        <v>0</v>
      </c>
      <c r="BJ7" s="106">
        <v>15</v>
      </c>
      <c r="BK7" s="36" t="s">
        <v>1965</v>
      </c>
      <c r="BL7" s="36" t="s">
        <v>1966</v>
      </c>
      <c r="BM7" s="39">
        <f t="shared" si="10"/>
        <v>60</v>
      </c>
      <c r="BN7" s="39">
        <v>30</v>
      </c>
      <c r="BO7" s="194">
        <v>15</v>
      </c>
      <c r="BP7" s="39">
        <v>15</v>
      </c>
      <c r="BQ7" s="195" t="s">
        <v>2155</v>
      </c>
      <c r="BR7" s="36" t="s">
        <v>1975</v>
      </c>
      <c r="BS7" s="39">
        <f t="shared" si="11"/>
        <v>100</v>
      </c>
      <c r="BT7" s="39">
        <v>50</v>
      </c>
      <c r="BU7" s="39">
        <v>50</v>
      </c>
      <c r="BV7" s="36" t="s">
        <v>1978</v>
      </c>
      <c r="BW7" s="36" t="s">
        <v>1979</v>
      </c>
      <c r="BX7" s="39">
        <f t="shared" si="12"/>
        <v>75</v>
      </c>
      <c r="BY7" s="39">
        <v>25</v>
      </c>
      <c r="BZ7" s="39">
        <v>50</v>
      </c>
      <c r="CA7" s="49" t="s">
        <v>1986</v>
      </c>
      <c r="CB7" s="36" t="s">
        <v>1987</v>
      </c>
      <c r="CC7" s="39">
        <f t="shared" si="13"/>
        <v>75</v>
      </c>
      <c r="CD7" s="194">
        <v>30</v>
      </c>
      <c r="CE7" s="106">
        <v>30</v>
      </c>
      <c r="CF7" s="39">
        <v>15</v>
      </c>
      <c r="CG7" s="195" t="s">
        <v>2448</v>
      </c>
      <c r="CH7" s="36" t="s">
        <v>1989</v>
      </c>
      <c r="CI7" s="66">
        <f t="shared" si="14"/>
        <v>25</v>
      </c>
      <c r="CJ7" s="39">
        <v>25</v>
      </c>
      <c r="CK7" s="194">
        <v>0</v>
      </c>
      <c r="CL7" s="39">
        <v>0</v>
      </c>
      <c r="CM7" s="39">
        <v>0</v>
      </c>
      <c r="CN7" s="195" t="s">
        <v>2268</v>
      </c>
      <c r="CO7" s="36" t="s">
        <v>1995</v>
      </c>
      <c r="CP7" s="66">
        <f t="shared" si="15"/>
        <v>0</v>
      </c>
      <c r="CQ7" s="39">
        <v>0</v>
      </c>
      <c r="CR7" s="39">
        <v>0</v>
      </c>
      <c r="CS7" s="39">
        <v>0</v>
      </c>
      <c r="CT7" s="39">
        <v>0</v>
      </c>
      <c r="CU7" s="36" t="s">
        <v>501</v>
      </c>
      <c r="CV7" s="36" t="s">
        <v>102</v>
      </c>
      <c r="CW7" s="39">
        <f t="shared" si="16"/>
        <v>50</v>
      </c>
      <c r="CX7" s="39">
        <v>20</v>
      </c>
      <c r="CY7" s="39">
        <v>20</v>
      </c>
      <c r="CZ7" s="39">
        <v>10</v>
      </c>
      <c r="DA7" s="39">
        <v>0</v>
      </c>
      <c r="DB7" s="39">
        <v>0</v>
      </c>
      <c r="DC7" s="195" t="s">
        <v>2215</v>
      </c>
      <c r="DD7" s="36" t="s">
        <v>1379</v>
      </c>
      <c r="DE7" s="39">
        <f t="shared" si="17"/>
        <v>90</v>
      </c>
      <c r="DF7" s="39">
        <v>20</v>
      </c>
      <c r="DG7" s="39">
        <v>20</v>
      </c>
      <c r="DH7" s="39">
        <v>10</v>
      </c>
      <c r="DI7" s="39">
        <v>20</v>
      </c>
      <c r="DJ7" s="39">
        <v>20</v>
      </c>
      <c r="DK7" s="36" t="s">
        <v>2306</v>
      </c>
      <c r="DL7" s="195" t="s">
        <v>2307</v>
      </c>
      <c r="DM7" s="39">
        <f t="shared" si="18"/>
        <v>60</v>
      </c>
      <c r="DN7" s="39">
        <v>0</v>
      </c>
      <c r="DO7" s="39">
        <v>0</v>
      </c>
      <c r="DP7" s="39">
        <v>20</v>
      </c>
      <c r="DQ7" s="39">
        <v>20</v>
      </c>
      <c r="DR7" s="39">
        <v>20</v>
      </c>
      <c r="DS7" s="195" t="s">
        <v>2361</v>
      </c>
      <c r="DT7" s="36" t="s">
        <v>2002</v>
      </c>
      <c r="DU7" s="66">
        <f t="shared" si="19"/>
        <v>100</v>
      </c>
      <c r="DV7" s="39">
        <v>25</v>
      </c>
      <c r="DW7" s="39">
        <v>25</v>
      </c>
      <c r="DX7" s="188">
        <v>25</v>
      </c>
      <c r="DY7" s="188">
        <v>25</v>
      </c>
      <c r="DZ7" s="195" t="s">
        <v>2469</v>
      </c>
      <c r="EA7" s="36" t="s">
        <v>2004</v>
      </c>
      <c r="EB7" s="39">
        <v>2</v>
      </c>
      <c r="EC7" s="66">
        <f>ED7+AVERAGE(EI7,EO7)+AVERAGE(EJ7,EP7)+AVERAGE(EK7,EQ7)</f>
        <v>31.25</v>
      </c>
      <c r="ED7" s="194">
        <v>12.5</v>
      </c>
      <c r="EE7" s="39" t="s">
        <v>102</v>
      </c>
      <c r="EF7" s="196" t="s">
        <v>2237</v>
      </c>
      <c r="EG7" s="49" t="s">
        <v>2005</v>
      </c>
      <c r="EH7" s="110" t="s">
        <v>544</v>
      </c>
      <c r="EI7" s="39">
        <v>0</v>
      </c>
      <c r="EJ7" s="39">
        <v>25</v>
      </c>
      <c r="EK7" s="39">
        <v>12.5</v>
      </c>
      <c r="EL7" s="36" t="s">
        <v>1406</v>
      </c>
      <c r="EM7" s="49" t="s">
        <v>1405</v>
      </c>
      <c r="EN7" s="110" t="s">
        <v>543</v>
      </c>
      <c r="EO7" s="39">
        <v>0</v>
      </c>
      <c r="EP7" s="39">
        <v>0</v>
      </c>
      <c r="EQ7" s="39">
        <v>0</v>
      </c>
      <c r="ER7" s="36" t="s">
        <v>501</v>
      </c>
      <c r="ES7" s="39" t="s">
        <v>102</v>
      </c>
      <c r="ET7" s="39" t="s">
        <v>102</v>
      </c>
      <c r="EU7" s="39" t="s">
        <v>102</v>
      </c>
      <c r="EV7" s="39" t="s">
        <v>102</v>
      </c>
      <c r="EW7" s="39" t="s">
        <v>102</v>
      </c>
      <c r="EX7" s="39" t="s">
        <v>102</v>
      </c>
      <c r="EY7" s="39" t="s">
        <v>102</v>
      </c>
    </row>
    <row r="8" spans="1:155" s="104" customFormat="1">
      <c r="A8" s="255" t="s">
        <v>107</v>
      </c>
      <c r="B8" s="64">
        <v>851.72579000000007</v>
      </c>
      <c r="C8" s="36" t="s">
        <v>63</v>
      </c>
      <c r="D8" s="105" t="s">
        <v>182</v>
      </c>
      <c r="E8" s="69">
        <v>2016</v>
      </c>
      <c r="F8" s="61" t="s">
        <v>49</v>
      </c>
      <c r="G8" s="36"/>
      <c r="H8" s="39">
        <f t="shared" si="0"/>
        <v>100</v>
      </c>
      <c r="I8" s="39">
        <v>100</v>
      </c>
      <c r="J8" s="36" t="s">
        <v>880</v>
      </c>
      <c r="K8" s="36" t="s">
        <v>881</v>
      </c>
      <c r="L8" s="39">
        <f t="shared" si="1"/>
        <v>90</v>
      </c>
      <c r="M8" s="39">
        <v>10</v>
      </c>
      <c r="N8" s="39">
        <v>20</v>
      </c>
      <c r="O8" s="39">
        <v>20</v>
      </c>
      <c r="P8" s="39">
        <v>20</v>
      </c>
      <c r="Q8" s="39">
        <v>20</v>
      </c>
      <c r="R8" s="36" t="s">
        <v>1617</v>
      </c>
      <c r="S8" s="36" t="s">
        <v>888</v>
      </c>
      <c r="T8" s="39">
        <f t="shared" si="2"/>
        <v>75</v>
      </c>
      <c r="U8" s="39">
        <v>50</v>
      </c>
      <c r="V8" s="39">
        <v>25</v>
      </c>
      <c r="W8" s="36" t="s">
        <v>1724</v>
      </c>
      <c r="X8" s="36" t="s">
        <v>1723</v>
      </c>
      <c r="Y8" s="39">
        <f t="shared" si="3"/>
        <v>75</v>
      </c>
      <c r="Z8" s="194">
        <v>15</v>
      </c>
      <c r="AA8" s="194">
        <v>30</v>
      </c>
      <c r="AB8" s="106">
        <v>30</v>
      </c>
      <c r="AC8" s="195" t="s">
        <v>2240</v>
      </c>
      <c r="AD8" s="36" t="s">
        <v>1725</v>
      </c>
      <c r="AE8" s="39">
        <f t="shared" si="4"/>
        <v>75</v>
      </c>
      <c r="AF8" s="39">
        <v>25</v>
      </c>
      <c r="AG8" s="39">
        <v>50</v>
      </c>
      <c r="AH8" s="195" t="s">
        <v>2243</v>
      </c>
      <c r="AI8" s="36" t="s">
        <v>897</v>
      </c>
      <c r="AJ8" s="66">
        <f t="shared" si="5"/>
        <v>87.5</v>
      </c>
      <c r="AK8" s="39">
        <v>25</v>
      </c>
      <c r="AL8" s="39">
        <v>25</v>
      </c>
      <c r="AM8" s="39">
        <v>25</v>
      </c>
      <c r="AN8" s="39">
        <v>12.5</v>
      </c>
      <c r="AO8" s="36" t="s">
        <v>1727</v>
      </c>
      <c r="AP8" s="36" t="s">
        <v>1726</v>
      </c>
      <c r="AQ8" s="39">
        <f t="shared" si="6"/>
        <v>75</v>
      </c>
      <c r="AR8" s="39">
        <v>50</v>
      </c>
      <c r="AS8" s="39">
        <v>25</v>
      </c>
      <c r="AT8" s="36" t="s">
        <v>2087</v>
      </c>
      <c r="AU8" s="36" t="s">
        <v>1728</v>
      </c>
      <c r="AV8" s="39">
        <f t="shared" si="7"/>
        <v>25</v>
      </c>
      <c r="AW8" s="39">
        <v>25</v>
      </c>
      <c r="AX8" s="39">
        <v>0</v>
      </c>
      <c r="AY8" s="39">
        <v>0</v>
      </c>
      <c r="AZ8" s="39">
        <v>0</v>
      </c>
      <c r="BA8" s="36" t="s">
        <v>905</v>
      </c>
      <c r="BB8" s="36" t="s">
        <v>906</v>
      </c>
      <c r="BC8" s="39">
        <f t="shared" si="8"/>
        <v>50</v>
      </c>
      <c r="BD8" s="39">
        <v>50</v>
      </c>
      <c r="BE8" s="36" t="s">
        <v>2464</v>
      </c>
      <c r="BF8" s="36" t="s">
        <v>907</v>
      </c>
      <c r="BG8" s="39">
        <f t="shared" si="9"/>
        <v>15</v>
      </c>
      <c r="BH8" s="39">
        <v>15</v>
      </c>
      <c r="BI8" s="39">
        <v>0</v>
      </c>
      <c r="BJ8" s="39">
        <v>0</v>
      </c>
      <c r="BK8" s="36" t="s">
        <v>1499</v>
      </c>
      <c r="BL8" s="36" t="s">
        <v>909</v>
      </c>
      <c r="BM8" s="39">
        <f t="shared" si="10"/>
        <v>45</v>
      </c>
      <c r="BN8" s="39">
        <v>15</v>
      </c>
      <c r="BO8" s="39">
        <v>15</v>
      </c>
      <c r="BP8" s="39">
        <v>15</v>
      </c>
      <c r="BQ8" s="36" t="s">
        <v>1729</v>
      </c>
      <c r="BR8" s="36" t="s">
        <v>1730</v>
      </c>
      <c r="BS8" s="39">
        <f t="shared" si="11"/>
        <v>100</v>
      </c>
      <c r="BT8" s="39">
        <v>50</v>
      </c>
      <c r="BU8" s="39">
        <v>50</v>
      </c>
      <c r="BV8" s="36" t="s">
        <v>913</v>
      </c>
      <c r="BW8" s="36" t="s">
        <v>914</v>
      </c>
      <c r="BX8" s="39">
        <f t="shared" si="12"/>
        <v>75</v>
      </c>
      <c r="BY8" s="194">
        <v>25</v>
      </c>
      <c r="BZ8" s="39">
        <v>50</v>
      </c>
      <c r="CA8" s="195" t="s">
        <v>2262</v>
      </c>
      <c r="CB8" s="36" t="s">
        <v>919</v>
      </c>
      <c r="CC8" s="39">
        <f t="shared" si="13"/>
        <v>75</v>
      </c>
      <c r="CD8" s="39">
        <v>30</v>
      </c>
      <c r="CE8" s="39">
        <v>30</v>
      </c>
      <c r="CF8" s="39">
        <v>15</v>
      </c>
      <c r="CG8" s="195" t="s">
        <v>2267</v>
      </c>
      <c r="CH8" s="36" t="s">
        <v>1731</v>
      </c>
      <c r="CI8" s="39">
        <f t="shared" si="14"/>
        <v>100</v>
      </c>
      <c r="CJ8" s="39">
        <v>25</v>
      </c>
      <c r="CK8" s="39">
        <v>25</v>
      </c>
      <c r="CL8" s="39">
        <v>25</v>
      </c>
      <c r="CM8" s="39">
        <v>25</v>
      </c>
      <c r="CN8" s="36" t="s">
        <v>922</v>
      </c>
      <c r="CO8" s="36" t="s">
        <v>923</v>
      </c>
      <c r="CP8" s="66">
        <f t="shared" si="15"/>
        <v>0</v>
      </c>
      <c r="CQ8" s="39">
        <v>0</v>
      </c>
      <c r="CR8" s="39">
        <v>0</v>
      </c>
      <c r="CS8" s="39">
        <v>0</v>
      </c>
      <c r="CT8" s="39">
        <v>0</v>
      </c>
      <c r="CU8" s="36" t="s">
        <v>925</v>
      </c>
      <c r="CV8" s="36" t="s">
        <v>926</v>
      </c>
      <c r="CW8" s="39">
        <f t="shared" si="16"/>
        <v>90</v>
      </c>
      <c r="CX8" s="39">
        <v>20</v>
      </c>
      <c r="CY8" s="106">
        <v>20</v>
      </c>
      <c r="CZ8" s="39">
        <v>20</v>
      </c>
      <c r="DA8" s="39">
        <v>20</v>
      </c>
      <c r="DB8" s="39">
        <v>10</v>
      </c>
      <c r="DC8" s="107" t="s">
        <v>2250</v>
      </c>
      <c r="DD8" s="36" t="s">
        <v>1732</v>
      </c>
      <c r="DE8" s="39">
        <f t="shared" si="17"/>
        <v>90</v>
      </c>
      <c r="DF8" s="39">
        <v>20</v>
      </c>
      <c r="DG8" s="39">
        <v>20</v>
      </c>
      <c r="DH8" s="39">
        <v>10</v>
      </c>
      <c r="DI8" s="39">
        <v>20</v>
      </c>
      <c r="DJ8" s="39">
        <v>20</v>
      </c>
      <c r="DK8" s="195" t="s">
        <v>2282</v>
      </c>
      <c r="DL8" s="195" t="s">
        <v>2283</v>
      </c>
      <c r="DM8" s="39">
        <f t="shared" si="18"/>
        <v>80</v>
      </c>
      <c r="DN8" s="39">
        <v>20</v>
      </c>
      <c r="DO8" s="39">
        <v>0</v>
      </c>
      <c r="DP8" s="39">
        <v>20</v>
      </c>
      <c r="DQ8" s="106">
        <v>20</v>
      </c>
      <c r="DR8" s="39">
        <v>20</v>
      </c>
      <c r="DS8" s="36" t="s">
        <v>930</v>
      </c>
      <c r="DT8" s="36" t="s">
        <v>931</v>
      </c>
      <c r="DU8" s="66">
        <f t="shared" si="19"/>
        <v>100</v>
      </c>
      <c r="DV8" s="39">
        <v>25</v>
      </c>
      <c r="DW8" s="39">
        <v>25</v>
      </c>
      <c r="DX8" s="39">
        <v>25</v>
      </c>
      <c r="DY8" s="39">
        <v>25</v>
      </c>
      <c r="DZ8" s="36" t="s">
        <v>2385</v>
      </c>
      <c r="EA8" s="36" t="s">
        <v>932</v>
      </c>
      <c r="EB8" s="39">
        <v>1</v>
      </c>
      <c r="EC8" s="116">
        <f>ED8+EI8+EJ8+EK8</f>
        <v>12.5</v>
      </c>
      <c r="ED8" s="39">
        <v>12.5</v>
      </c>
      <c r="EE8" s="39" t="s">
        <v>102</v>
      </c>
      <c r="EF8" s="196" t="s">
        <v>2224</v>
      </c>
      <c r="EG8" s="49" t="s">
        <v>935</v>
      </c>
      <c r="EH8" s="110" t="s">
        <v>541</v>
      </c>
      <c r="EI8" s="39">
        <v>0</v>
      </c>
      <c r="EJ8" s="39">
        <v>0</v>
      </c>
      <c r="EK8" s="39">
        <v>0</v>
      </c>
      <c r="EL8" s="36" t="s">
        <v>937</v>
      </c>
      <c r="EM8" s="36" t="s">
        <v>938</v>
      </c>
      <c r="EN8" s="39" t="s">
        <v>102</v>
      </c>
      <c r="EO8" s="39" t="s">
        <v>102</v>
      </c>
      <c r="EP8" s="39" t="s">
        <v>102</v>
      </c>
      <c r="EQ8" s="39" t="s">
        <v>102</v>
      </c>
      <c r="ER8" s="39" t="s">
        <v>102</v>
      </c>
      <c r="ES8" s="39" t="s">
        <v>102</v>
      </c>
      <c r="ET8" s="39" t="s">
        <v>102</v>
      </c>
      <c r="EU8" s="39" t="s">
        <v>102</v>
      </c>
      <c r="EV8" s="39" t="s">
        <v>102</v>
      </c>
      <c r="EW8" s="39" t="s">
        <v>102</v>
      </c>
      <c r="EX8" s="39" t="s">
        <v>102</v>
      </c>
      <c r="EY8" s="39" t="s">
        <v>102</v>
      </c>
    </row>
    <row r="9" spans="1:155" s="104" customFormat="1">
      <c r="A9" s="255" t="s">
        <v>170</v>
      </c>
      <c r="B9" s="64">
        <v>21.447230000000001</v>
      </c>
      <c r="C9" s="36" t="s">
        <v>120</v>
      </c>
      <c r="D9" s="105" t="s">
        <v>219</v>
      </c>
      <c r="E9" s="39">
        <v>2020</v>
      </c>
      <c r="F9" s="61" t="s">
        <v>49</v>
      </c>
      <c r="G9" s="36"/>
      <c r="H9" s="39">
        <f t="shared" si="0"/>
        <v>100</v>
      </c>
      <c r="I9" s="39">
        <v>100</v>
      </c>
      <c r="J9" s="36" t="s">
        <v>1456</v>
      </c>
      <c r="K9" s="36" t="s">
        <v>1085</v>
      </c>
      <c r="L9" s="39">
        <f t="shared" si="1"/>
        <v>90</v>
      </c>
      <c r="M9" s="39">
        <v>10</v>
      </c>
      <c r="N9" s="39">
        <v>20</v>
      </c>
      <c r="O9" s="39">
        <v>20</v>
      </c>
      <c r="P9" s="193">
        <v>20</v>
      </c>
      <c r="Q9" s="39">
        <v>20</v>
      </c>
      <c r="R9" s="195" t="s">
        <v>2029</v>
      </c>
      <c r="S9" s="36" t="s">
        <v>2030</v>
      </c>
      <c r="T9" s="39">
        <f t="shared" si="2"/>
        <v>25</v>
      </c>
      <c r="U9" s="39">
        <v>25</v>
      </c>
      <c r="V9" s="39">
        <v>0</v>
      </c>
      <c r="W9" s="36" t="s">
        <v>1359</v>
      </c>
      <c r="X9" s="36" t="s">
        <v>1091</v>
      </c>
      <c r="Y9" s="39">
        <f t="shared" si="3"/>
        <v>15</v>
      </c>
      <c r="Z9" s="106">
        <v>15</v>
      </c>
      <c r="AA9" s="39">
        <v>0</v>
      </c>
      <c r="AB9" s="39">
        <v>0</v>
      </c>
      <c r="AC9" s="36" t="s">
        <v>1467</v>
      </c>
      <c r="AD9" s="36" t="s">
        <v>1095</v>
      </c>
      <c r="AE9" s="39">
        <f t="shared" si="4"/>
        <v>25</v>
      </c>
      <c r="AF9" s="39">
        <v>0</v>
      </c>
      <c r="AG9" s="39">
        <v>25</v>
      </c>
      <c r="AH9" s="36" t="s">
        <v>1946</v>
      </c>
      <c r="AI9" s="36" t="s">
        <v>1947</v>
      </c>
      <c r="AJ9" s="66">
        <f t="shared" si="5"/>
        <v>37.5</v>
      </c>
      <c r="AK9" s="39">
        <v>0</v>
      </c>
      <c r="AL9" s="39">
        <v>25</v>
      </c>
      <c r="AM9" s="39">
        <v>12.5</v>
      </c>
      <c r="AN9" s="39">
        <v>0</v>
      </c>
      <c r="AO9" s="36" t="s">
        <v>1482</v>
      </c>
      <c r="AP9" s="36" t="s">
        <v>1103</v>
      </c>
      <c r="AQ9" s="39">
        <f t="shared" si="6"/>
        <v>50</v>
      </c>
      <c r="AR9" s="39">
        <v>25</v>
      </c>
      <c r="AS9" s="39">
        <v>25</v>
      </c>
      <c r="AT9" s="36" t="s">
        <v>1107</v>
      </c>
      <c r="AU9" s="36" t="s">
        <v>1108</v>
      </c>
      <c r="AV9" s="39">
        <f t="shared" si="7"/>
        <v>12.5</v>
      </c>
      <c r="AW9" s="194">
        <v>12.5</v>
      </c>
      <c r="AX9" s="39">
        <v>0</v>
      </c>
      <c r="AY9" s="39">
        <v>0</v>
      </c>
      <c r="AZ9" s="39">
        <v>0</v>
      </c>
      <c r="BA9" s="195" t="s">
        <v>2113</v>
      </c>
      <c r="BB9" s="36" t="s">
        <v>1959</v>
      </c>
      <c r="BC9" s="39">
        <f t="shared" si="8"/>
        <v>50</v>
      </c>
      <c r="BD9" s="39">
        <v>50</v>
      </c>
      <c r="BE9" s="195" t="s">
        <v>2089</v>
      </c>
      <c r="BF9" s="36" t="s">
        <v>1964</v>
      </c>
      <c r="BG9" s="39">
        <f t="shared" si="9"/>
        <v>15</v>
      </c>
      <c r="BH9" s="39">
        <v>15</v>
      </c>
      <c r="BI9" s="39">
        <v>0</v>
      </c>
      <c r="BJ9" s="39">
        <v>0</v>
      </c>
      <c r="BK9" s="36" t="s">
        <v>1971</v>
      </c>
      <c r="BL9" s="36" t="s">
        <v>1972</v>
      </c>
      <c r="BM9" s="39">
        <f t="shared" si="10"/>
        <v>0</v>
      </c>
      <c r="BN9" s="39">
        <v>0</v>
      </c>
      <c r="BO9" s="39">
        <v>0</v>
      </c>
      <c r="BP9" s="39">
        <v>0</v>
      </c>
      <c r="BQ9" s="36" t="s">
        <v>1976</v>
      </c>
      <c r="BR9" s="36" t="s">
        <v>1977</v>
      </c>
      <c r="BS9" s="39">
        <f t="shared" si="11"/>
        <v>100</v>
      </c>
      <c r="BT9" s="39">
        <v>50</v>
      </c>
      <c r="BU9" s="39">
        <v>50</v>
      </c>
      <c r="BV9" s="36" t="s">
        <v>1982</v>
      </c>
      <c r="BW9" s="36" t="s">
        <v>1983</v>
      </c>
      <c r="BX9" s="39">
        <f t="shared" si="12"/>
        <v>0</v>
      </c>
      <c r="BY9" s="39">
        <v>0</v>
      </c>
      <c r="BZ9" s="106">
        <v>0</v>
      </c>
      <c r="CA9" s="36" t="s">
        <v>1520</v>
      </c>
      <c r="CB9" s="36" t="s">
        <v>1126</v>
      </c>
      <c r="CC9" s="39">
        <f t="shared" si="13"/>
        <v>30</v>
      </c>
      <c r="CD9" s="39">
        <v>15</v>
      </c>
      <c r="CE9" s="39">
        <v>15</v>
      </c>
      <c r="CF9" s="39">
        <v>0</v>
      </c>
      <c r="CG9" s="36" t="s">
        <v>1991</v>
      </c>
      <c r="CH9" s="36" t="s">
        <v>1992</v>
      </c>
      <c r="CI9" s="39">
        <f t="shared" si="14"/>
        <v>12.5</v>
      </c>
      <c r="CJ9" s="194">
        <v>12.5</v>
      </c>
      <c r="CK9" s="39">
        <v>0</v>
      </c>
      <c r="CL9" s="39">
        <v>0</v>
      </c>
      <c r="CM9" s="39">
        <v>0</v>
      </c>
      <c r="CN9" s="195" t="s">
        <v>2201</v>
      </c>
      <c r="CO9" s="195" t="s">
        <v>2105</v>
      </c>
      <c r="CP9" s="39">
        <f t="shared" si="15"/>
        <v>0</v>
      </c>
      <c r="CQ9" s="39">
        <v>0</v>
      </c>
      <c r="CR9" s="39">
        <v>0</v>
      </c>
      <c r="CS9" s="39">
        <v>0</v>
      </c>
      <c r="CT9" s="39">
        <v>0</v>
      </c>
      <c r="CU9" s="36" t="s">
        <v>501</v>
      </c>
      <c r="CV9" s="36" t="s">
        <v>102</v>
      </c>
      <c r="CW9" s="39">
        <f t="shared" si="16"/>
        <v>30</v>
      </c>
      <c r="CX9" s="39">
        <v>20</v>
      </c>
      <c r="CY9" s="39">
        <v>10</v>
      </c>
      <c r="CZ9" s="39">
        <v>0</v>
      </c>
      <c r="DA9" s="39">
        <v>0</v>
      </c>
      <c r="DB9" s="39">
        <v>0</v>
      </c>
      <c r="DC9" s="36" t="s">
        <v>2000</v>
      </c>
      <c r="DD9" s="36" t="s">
        <v>2001</v>
      </c>
      <c r="DE9" s="39">
        <f t="shared" si="17"/>
        <v>10</v>
      </c>
      <c r="DF9" s="39">
        <v>0</v>
      </c>
      <c r="DG9" s="39">
        <v>10</v>
      </c>
      <c r="DH9" s="39">
        <v>0</v>
      </c>
      <c r="DI9" s="39">
        <v>0</v>
      </c>
      <c r="DJ9" s="39">
        <v>0</v>
      </c>
      <c r="DK9" s="195" t="s">
        <v>2336</v>
      </c>
      <c r="DL9" s="195" t="s">
        <v>2337</v>
      </c>
      <c r="DM9" s="39">
        <f t="shared" si="18"/>
        <v>40</v>
      </c>
      <c r="DN9" s="39">
        <v>20</v>
      </c>
      <c r="DO9" s="39">
        <v>0</v>
      </c>
      <c r="DP9" s="39">
        <v>0</v>
      </c>
      <c r="DQ9" s="39">
        <v>10</v>
      </c>
      <c r="DR9" s="39">
        <v>10</v>
      </c>
      <c r="DS9" s="36" t="s">
        <v>2003</v>
      </c>
      <c r="DT9" s="36" t="s">
        <v>1138</v>
      </c>
      <c r="DU9" s="39">
        <f t="shared" si="19"/>
        <v>25</v>
      </c>
      <c r="DV9" s="39">
        <v>12.5</v>
      </c>
      <c r="DW9" s="39">
        <v>0</v>
      </c>
      <c r="DX9" s="39">
        <v>0</v>
      </c>
      <c r="DY9" s="188">
        <v>12.5</v>
      </c>
      <c r="DZ9" s="195" t="s">
        <v>2403</v>
      </c>
      <c r="EA9" s="36" t="s">
        <v>1140</v>
      </c>
      <c r="EB9" s="39">
        <v>1</v>
      </c>
      <c r="EC9" s="66">
        <f>SUM(ED9:EK9)</f>
        <v>12.5</v>
      </c>
      <c r="ED9" s="39">
        <v>0</v>
      </c>
      <c r="EE9" s="39" t="s">
        <v>102</v>
      </c>
      <c r="EF9" s="36" t="s">
        <v>501</v>
      </c>
      <c r="EG9" s="36" t="s">
        <v>102</v>
      </c>
      <c r="EH9" s="249" t="s">
        <v>1407</v>
      </c>
      <c r="EI9" s="39">
        <v>0</v>
      </c>
      <c r="EJ9" s="39">
        <v>12.5</v>
      </c>
      <c r="EK9" s="39">
        <v>0</v>
      </c>
      <c r="EL9" s="36" t="s">
        <v>1412</v>
      </c>
      <c r="EM9" s="49" t="s">
        <v>1144</v>
      </c>
      <c r="EN9" s="39" t="s">
        <v>102</v>
      </c>
      <c r="EO9" s="39" t="s">
        <v>102</v>
      </c>
      <c r="EP9" s="39" t="s">
        <v>102</v>
      </c>
      <c r="EQ9" s="39" t="s">
        <v>102</v>
      </c>
      <c r="ER9" s="39" t="s">
        <v>102</v>
      </c>
      <c r="ES9" s="39" t="s">
        <v>102</v>
      </c>
      <c r="ET9" s="39" t="s">
        <v>102</v>
      </c>
      <c r="EU9" s="39" t="s">
        <v>102</v>
      </c>
      <c r="EV9" s="39" t="s">
        <v>102</v>
      </c>
      <c r="EW9" s="39" t="s">
        <v>102</v>
      </c>
      <c r="EX9" s="39" t="s">
        <v>102</v>
      </c>
      <c r="EY9" s="39" t="s">
        <v>102</v>
      </c>
    </row>
    <row r="10" spans="1:155" s="104" customFormat="1">
      <c r="A10" s="255" t="s">
        <v>115</v>
      </c>
      <c r="B10" s="64">
        <v>40.792070000000002</v>
      </c>
      <c r="C10" s="36" t="s">
        <v>108</v>
      </c>
      <c r="D10" s="105" t="s">
        <v>212</v>
      </c>
      <c r="E10" s="65">
        <v>2018</v>
      </c>
      <c r="F10" s="61" t="s">
        <v>49</v>
      </c>
      <c r="G10" s="36"/>
      <c r="H10" s="39">
        <f t="shared" si="0"/>
        <v>100</v>
      </c>
      <c r="I10" s="39">
        <v>100</v>
      </c>
      <c r="J10" s="36" t="s">
        <v>884</v>
      </c>
      <c r="K10" s="36" t="s">
        <v>885</v>
      </c>
      <c r="L10" s="39">
        <f t="shared" si="1"/>
        <v>90</v>
      </c>
      <c r="M10" s="39">
        <v>10</v>
      </c>
      <c r="N10" s="39">
        <v>20</v>
      </c>
      <c r="O10" s="39">
        <v>20</v>
      </c>
      <c r="P10" s="39">
        <v>20</v>
      </c>
      <c r="Q10" s="39">
        <v>20</v>
      </c>
      <c r="R10" s="36" t="s">
        <v>1463</v>
      </c>
      <c r="S10" s="36" t="s">
        <v>891</v>
      </c>
      <c r="T10" s="39">
        <f t="shared" si="2"/>
        <v>50</v>
      </c>
      <c r="U10" s="39">
        <v>50</v>
      </c>
      <c r="V10" s="39">
        <v>0</v>
      </c>
      <c r="W10" s="36" t="s">
        <v>1932</v>
      </c>
      <c r="X10" s="36" t="s">
        <v>1933</v>
      </c>
      <c r="Y10" s="39">
        <f t="shared" si="3"/>
        <v>60</v>
      </c>
      <c r="Z10" s="106">
        <v>30</v>
      </c>
      <c r="AA10" s="39">
        <v>15</v>
      </c>
      <c r="AB10" s="106">
        <v>15</v>
      </c>
      <c r="AC10" s="36" t="s">
        <v>895</v>
      </c>
      <c r="AD10" s="36" t="s">
        <v>896</v>
      </c>
      <c r="AE10" s="39">
        <f t="shared" si="4"/>
        <v>50</v>
      </c>
      <c r="AF10" s="39">
        <v>0</v>
      </c>
      <c r="AG10" s="39">
        <v>50</v>
      </c>
      <c r="AH10" s="36" t="s">
        <v>1944</v>
      </c>
      <c r="AI10" s="36" t="s">
        <v>1945</v>
      </c>
      <c r="AJ10" s="66">
        <f t="shared" si="5"/>
        <v>87.5</v>
      </c>
      <c r="AK10" s="39">
        <v>12.5</v>
      </c>
      <c r="AL10" s="39">
        <v>25</v>
      </c>
      <c r="AM10" s="39">
        <v>25</v>
      </c>
      <c r="AN10" s="39">
        <v>25</v>
      </c>
      <c r="AO10" s="36" t="s">
        <v>1948</v>
      </c>
      <c r="AP10" s="36" t="s">
        <v>902</v>
      </c>
      <c r="AQ10" s="39">
        <f t="shared" si="6"/>
        <v>100</v>
      </c>
      <c r="AR10" s="106">
        <v>50</v>
      </c>
      <c r="AS10" s="39">
        <v>50</v>
      </c>
      <c r="AT10" s="36" t="s">
        <v>1953</v>
      </c>
      <c r="AU10" s="36" t="s">
        <v>1954</v>
      </c>
      <c r="AV10" s="39">
        <f t="shared" si="7"/>
        <v>50</v>
      </c>
      <c r="AW10" s="188">
        <v>12.5</v>
      </c>
      <c r="AX10" s="106">
        <v>12.5</v>
      </c>
      <c r="AY10" s="106">
        <v>12.5</v>
      </c>
      <c r="AZ10" s="106">
        <v>12.5</v>
      </c>
      <c r="BA10" s="195" t="s">
        <v>2427</v>
      </c>
      <c r="BB10" s="36" t="s">
        <v>1958</v>
      </c>
      <c r="BC10" s="39">
        <f t="shared" si="8"/>
        <v>0</v>
      </c>
      <c r="BD10" s="39">
        <v>0</v>
      </c>
      <c r="BE10" s="36" t="s">
        <v>1541</v>
      </c>
      <c r="BF10" s="36" t="s">
        <v>908</v>
      </c>
      <c r="BG10" s="39">
        <f t="shared" si="9"/>
        <v>15</v>
      </c>
      <c r="BH10" s="39">
        <v>15</v>
      </c>
      <c r="BI10" s="39">
        <v>0</v>
      </c>
      <c r="BJ10" s="39">
        <v>0</v>
      </c>
      <c r="BK10" s="36" t="s">
        <v>1967</v>
      </c>
      <c r="BL10" s="36" t="s">
        <v>1968</v>
      </c>
      <c r="BM10" s="39">
        <f t="shared" si="10"/>
        <v>15</v>
      </c>
      <c r="BN10" s="39">
        <v>0</v>
      </c>
      <c r="BO10" s="39">
        <v>15</v>
      </c>
      <c r="BP10" s="39">
        <v>0</v>
      </c>
      <c r="BQ10" s="36" t="s">
        <v>911</v>
      </c>
      <c r="BR10" s="36" t="s">
        <v>912</v>
      </c>
      <c r="BS10" s="39">
        <f t="shared" si="11"/>
        <v>100</v>
      </c>
      <c r="BT10" s="39">
        <v>50</v>
      </c>
      <c r="BU10" s="39">
        <v>50</v>
      </c>
      <c r="BV10" s="36" t="s">
        <v>915</v>
      </c>
      <c r="BW10" s="36" t="s">
        <v>916</v>
      </c>
      <c r="BX10" s="39">
        <f t="shared" si="12"/>
        <v>75</v>
      </c>
      <c r="BY10" s="39">
        <v>25</v>
      </c>
      <c r="BZ10" s="39">
        <v>50</v>
      </c>
      <c r="CA10" s="195" t="s">
        <v>2176</v>
      </c>
      <c r="CB10" s="36" t="s">
        <v>1988</v>
      </c>
      <c r="CC10" s="39">
        <f t="shared" si="13"/>
        <v>45</v>
      </c>
      <c r="CD10" s="193">
        <v>15</v>
      </c>
      <c r="CE10" s="39">
        <v>30</v>
      </c>
      <c r="CF10" s="106">
        <v>0</v>
      </c>
      <c r="CG10" s="195" t="s">
        <v>2479</v>
      </c>
      <c r="CH10" s="36" t="s">
        <v>1990</v>
      </c>
      <c r="CI10" s="39">
        <f t="shared" si="14"/>
        <v>37.5</v>
      </c>
      <c r="CJ10" s="106">
        <v>25</v>
      </c>
      <c r="CK10" s="39">
        <v>12.5</v>
      </c>
      <c r="CL10" s="39">
        <v>0</v>
      </c>
      <c r="CM10" s="39">
        <v>0</v>
      </c>
      <c r="CN10" s="36" t="s">
        <v>1996</v>
      </c>
      <c r="CO10" s="36" t="s">
        <v>924</v>
      </c>
      <c r="CP10" s="39">
        <f t="shared" si="15"/>
        <v>0</v>
      </c>
      <c r="CQ10" s="39">
        <v>0</v>
      </c>
      <c r="CR10" s="39">
        <v>0</v>
      </c>
      <c r="CS10" s="39">
        <v>0</v>
      </c>
      <c r="CT10" s="39">
        <v>0</v>
      </c>
      <c r="CU10" s="36" t="s">
        <v>501</v>
      </c>
      <c r="CV10" s="36" t="s">
        <v>102</v>
      </c>
      <c r="CW10" s="39">
        <f t="shared" si="16"/>
        <v>60</v>
      </c>
      <c r="CX10" s="39">
        <v>20</v>
      </c>
      <c r="CY10" s="39">
        <v>20</v>
      </c>
      <c r="CZ10" s="39">
        <v>0</v>
      </c>
      <c r="DA10" s="39">
        <v>20</v>
      </c>
      <c r="DB10" s="39">
        <v>0</v>
      </c>
      <c r="DC10" s="195" t="s">
        <v>2272</v>
      </c>
      <c r="DD10" s="195" t="s">
        <v>2271</v>
      </c>
      <c r="DE10" s="39">
        <f t="shared" si="17"/>
        <v>80</v>
      </c>
      <c r="DF10" s="39">
        <v>10</v>
      </c>
      <c r="DG10" s="39">
        <v>20</v>
      </c>
      <c r="DH10" s="39">
        <v>10</v>
      </c>
      <c r="DI10" s="39">
        <v>20</v>
      </c>
      <c r="DJ10" s="39">
        <v>20</v>
      </c>
      <c r="DK10" s="195" t="s">
        <v>2327</v>
      </c>
      <c r="DL10" s="257" t="s">
        <v>2328</v>
      </c>
      <c r="DM10" s="39">
        <f t="shared" si="18"/>
        <v>60</v>
      </c>
      <c r="DN10" s="39">
        <v>10</v>
      </c>
      <c r="DO10" s="39">
        <v>0</v>
      </c>
      <c r="DP10" s="39">
        <v>20</v>
      </c>
      <c r="DQ10" s="39">
        <v>10</v>
      </c>
      <c r="DR10" s="39">
        <v>20</v>
      </c>
      <c r="DS10" s="36" t="s">
        <v>1569</v>
      </c>
      <c r="DT10" s="36" t="s">
        <v>1570</v>
      </c>
      <c r="DU10" s="66">
        <f t="shared" si="19"/>
        <v>100</v>
      </c>
      <c r="DV10" s="39">
        <v>25</v>
      </c>
      <c r="DW10" s="39">
        <v>25</v>
      </c>
      <c r="DX10" s="39">
        <v>25</v>
      </c>
      <c r="DY10" s="39">
        <v>25</v>
      </c>
      <c r="DZ10" s="36" t="s">
        <v>1586</v>
      </c>
      <c r="EA10" s="36" t="s">
        <v>933</v>
      </c>
      <c r="EB10" s="39">
        <v>1</v>
      </c>
      <c r="EC10" s="39">
        <f>SUM(ED10:EK10)</f>
        <v>25</v>
      </c>
      <c r="ED10" s="194">
        <v>25</v>
      </c>
      <c r="EE10" s="39" t="s">
        <v>102</v>
      </c>
      <c r="EF10" s="196" t="s">
        <v>2238</v>
      </c>
      <c r="EG10" s="36" t="s">
        <v>2006</v>
      </c>
      <c r="EH10" s="249" t="s">
        <v>1411</v>
      </c>
      <c r="EI10" s="39">
        <v>0</v>
      </c>
      <c r="EJ10" s="39">
        <v>0</v>
      </c>
      <c r="EK10" s="39">
        <v>0</v>
      </c>
      <c r="EL10" s="36" t="s">
        <v>2008</v>
      </c>
      <c r="EM10" s="49" t="s">
        <v>2009</v>
      </c>
      <c r="EN10" s="39" t="s">
        <v>102</v>
      </c>
      <c r="EO10" s="39" t="s">
        <v>102</v>
      </c>
      <c r="EP10" s="39" t="s">
        <v>102</v>
      </c>
      <c r="EQ10" s="39" t="s">
        <v>102</v>
      </c>
      <c r="ER10" s="39" t="s">
        <v>102</v>
      </c>
      <c r="ES10" s="39" t="s">
        <v>102</v>
      </c>
      <c r="ET10" s="39" t="s">
        <v>102</v>
      </c>
      <c r="EU10" s="39" t="s">
        <v>102</v>
      </c>
      <c r="EV10" s="39" t="s">
        <v>102</v>
      </c>
      <c r="EW10" s="39" t="s">
        <v>102</v>
      </c>
      <c r="EX10" s="39" t="s">
        <v>102</v>
      </c>
      <c r="EY10" s="39" t="s">
        <v>102</v>
      </c>
    </row>
    <row r="11" spans="1:155" s="104" customFormat="1">
      <c r="A11" s="255" t="s">
        <v>138</v>
      </c>
      <c r="B11" s="64">
        <v>225.29520000000002</v>
      </c>
      <c r="C11" s="36" t="s">
        <v>63</v>
      </c>
      <c r="D11" s="105" t="s">
        <v>200</v>
      </c>
      <c r="E11" s="65">
        <v>2016</v>
      </c>
      <c r="F11" s="61" t="s">
        <v>49</v>
      </c>
      <c r="G11" s="36"/>
      <c r="H11" s="39">
        <f t="shared" si="0"/>
        <v>100</v>
      </c>
      <c r="I11" s="39">
        <v>100</v>
      </c>
      <c r="J11" s="36" t="s">
        <v>730</v>
      </c>
      <c r="K11" s="36" t="s">
        <v>731</v>
      </c>
      <c r="L11" s="39">
        <f t="shared" si="1"/>
        <v>90</v>
      </c>
      <c r="M11" s="39">
        <v>10</v>
      </c>
      <c r="N11" s="106">
        <v>20</v>
      </c>
      <c r="O11" s="39">
        <v>20</v>
      </c>
      <c r="P11" s="39">
        <v>20</v>
      </c>
      <c r="Q11" s="39">
        <v>20</v>
      </c>
      <c r="R11" s="36" t="s">
        <v>2037</v>
      </c>
      <c r="S11" s="36" t="s">
        <v>1705</v>
      </c>
      <c r="T11" s="39">
        <f t="shared" si="2"/>
        <v>75</v>
      </c>
      <c r="U11" s="39">
        <v>50</v>
      </c>
      <c r="V11" s="188">
        <v>25</v>
      </c>
      <c r="W11" s="195" t="s">
        <v>2461</v>
      </c>
      <c r="X11" s="36" t="s">
        <v>1698</v>
      </c>
      <c r="Y11" s="193">
        <f t="shared" si="3"/>
        <v>100</v>
      </c>
      <c r="Z11" s="39">
        <v>30</v>
      </c>
      <c r="AA11" s="194">
        <v>40</v>
      </c>
      <c r="AB11" s="39">
        <v>30</v>
      </c>
      <c r="AC11" s="195" t="s">
        <v>2055</v>
      </c>
      <c r="AD11" s="36" t="s">
        <v>1699</v>
      </c>
      <c r="AE11" s="39">
        <f t="shared" si="4"/>
        <v>100</v>
      </c>
      <c r="AF11" s="106">
        <v>50</v>
      </c>
      <c r="AG11" s="39">
        <v>50</v>
      </c>
      <c r="AH11" s="36" t="s">
        <v>1701</v>
      </c>
      <c r="AI11" s="36" t="s">
        <v>1700</v>
      </c>
      <c r="AJ11" s="66">
        <f t="shared" si="5"/>
        <v>75</v>
      </c>
      <c r="AK11" s="193">
        <v>12.5</v>
      </c>
      <c r="AL11" s="39">
        <v>25</v>
      </c>
      <c r="AM11" s="39">
        <v>25</v>
      </c>
      <c r="AN11" s="194">
        <v>12.5</v>
      </c>
      <c r="AO11" s="195" t="s">
        <v>2462</v>
      </c>
      <c r="AP11" s="36" t="s">
        <v>1702</v>
      </c>
      <c r="AQ11" s="39">
        <f t="shared" si="6"/>
        <v>100</v>
      </c>
      <c r="AR11" s="39">
        <v>50</v>
      </c>
      <c r="AS11" s="39">
        <v>50</v>
      </c>
      <c r="AT11" s="36" t="s">
        <v>1697</v>
      </c>
      <c r="AU11" s="36" t="s">
        <v>1696</v>
      </c>
      <c r="AV11" s="39">
        <f t="shared" si="7"/>
        <v>25</v>
      </c>
      <c r="AW11" s="194">
        <v>12.5</v>
      </c>
      <c r="AX11" s="39">
        <v>0</v>
      </c>
      <c r="AY11" s="194">
        <v>12.5</v>
      </c>
      <c r="AZ11" s="39">
        <v>0</v>
      </c>
      <c r="BA11" s="195" t="s">
        <v>2254</v>
      </c>
      <c r="BB11" s="36" t="s">
        <v>1703</v>
      </c>
      <c r="BC11" s="39">
        <f t="shared" si="8"/>
        <v>100</v>
      </c>
      <c r="BD11" s="193">
        <v>100</v>
      </c>
      <c r="BE11" s="195" t="s">
        <v>2220</v>
      </c>
      <c r="BF11" s="36" t="s">
        <v>1704</v>
      </c>
      <c r="BG11" s="39">
        <f t="shared" si="9"/>
        <v>30</v>
      </c>
      <c r="BH11" s="39">
        <v>15</v>
      </c>
      <c r="BI11" s="39">
        <v>15</v>
      </c>
      <c r="BJ11" s="39">
        <v>0</v>
      </c>
      <c r="BK11" s="36" t="s">
        <v>1722</v>
      </c>
      <c r="BL11" s="36" t="s">
        <v>1721</v>
      </c>
      <c r="BM11" s="39">
        <f t="shared" si="10"/>
        <v>30</v>
      </c>
      <c r="BN11" s="39">
        <v>0</v>
      </c>
      <c r="BO11" s="39">
        <v>15</v>
      </c>
      <c r="BP11" s="39">
        <v>15</v>
      </c>
      <c r="BQ11" s="36" t="s">
        <v>1706</v>
      </c>
      <c r="BR11" s="36" t="s">
        <v>1707</v>
      </c>
      <c r="BS11" s="39">
        <f t="shared" si="11"/>
        <v>100</v>
      </c>
      <c r="BT11" s="39">
        <v>50</v>
      </c>
      <c r="BU11" s="39">
        <v>50</v>
      </c>
      <c r="BV11" s="195" t="s">
        <v>2468</v>
      </c>
      <c r="BW11" s="36" t="s">
        <v>1718</v>
      </c>
      <c r="BX11" s="39">
        <f t="shared" si="12"/>
        <v>100</v>
      </c>
      <c r="BY11" s="39">
        <v>50</v>
      </c>
      <c r="BZ11" s="39">
        <v>50</v>
      </c>
      <c r="CA11" s="36" t="s">
        <v>2178</v>
      </c>
      <c r="CB11" s="36" t="s">
        <v>1708</v>
      </c>
      <c r="CC11" s="39">
        <f t="shared" si="13"/>
        <v>60</v>
      </c>
      <c r="CD11" s="39">
        <v>30</v>
      </c>
      <c r="CE11" s="106">
        <v>30</v>
      </c>
      <c r="CF11" s="193">
        <v>0</v>
      </c>
      <c r="CG11" s="195" t="s">
        <v>2265</v>
      </c>
      <c r="CH11" s="36" t="s">
        <v>1709</v>
      </c>
      <c r="CI11" s="39">
        <f t="shared" si="14"/>
        <v>50</v>
      </c>
      <c r="CJ11" s="39">
        <v>25</v>
      </c>
      <c r="CK11" s="188">
        <v>25</v>
      </c>
      <c r="CL11" s="39">
        <v>0</v>
      </c>
      <c r="CM11" s="39">
        <v>0</v>
      </c>
      <c r="CN11" s="195" t="s">
        <v>2445</v>
      </c>
      <c r="CO11" s="36" t="s">
        <v>1711</v>
      </c>
      <c r="CP11" s="39">
        <f t="shared" si="15"/>
        <v>0</v>
      </c>
      <c r="CQ11" s="39">
        <v>0</v>
      </c>
      <c r="CR11" s="39">
        <v>0</v>
      </c>
      <c r="CS11" s="39">
        <v>0</v>
      </c>
      <c r="CT11" s="194">
        <v>0</v>
      </c>
      <c r="CU11" s="195" t="s">
        <v>2248</v>
      </c>
      <c r="CV11" s="36" t="s">
        <v>1712</v>
      </c>
      <c r="CW11" s="39">
        <f t="shared" si="16"/>
        <v>50</v>
      </c>
      <c r="CX11" s="39">
        <v>20</v>
      </c>
      <c r="CY11" s="39">
        <v>20</v>
      </c>
      <c r="CZ11" s="39">
        <v>0</v>
      </c>
      <c r="DA11" s="39">
        <v>0</v>
      </c>
      <c r="DB11" s="193">
        <v>10</v>
      </c>
      <c r="DC11" s="36" t="s">
        <v>2207</v>
      </c>
      <c r="DD11" s="36" t="s">
        <v>1713</v>
      </c>
      <c r="DE11" s="39">
        <f t="shared" si="17"/>
        <v>90</v>
      </c>
      <c r="DF11" s="39">
        <v>20</v>
      </c>
      <c r="DG11" s="39">
        <v>20</v>
      </c>
      <c r="DH11" s="39">
        <v>10</v>
      </c>
      <c r="DI11" s="39">
        <v>20</v>
      </c>
      <c r="DJ11" s="39">
        <v>20</v>
      </c>
      <c r="DK11" s="195" t="s">
        <v>2309</v>
      </c>
      <c r="DL11" s="195" t="s">
        <v>2310</v>
      </c>
      <c r="DM11" s="39">
        <f t="shared" si="18"/>
        <v>60</v>
      </c>
      <c r="DN11" s="39">
        <v>0</v>
      </c>
      <c r="DO11" s="39">
        <v>0</v>
      </c>
      <c r="DP11" s="39">
        <v>20</v>
      </c>
      <c r="DQ11" s="39">
        <v>20</v>
      </c>
      <c r="DR11" s="39">
        <v>20</v>
      </c>
      <c r="DS11" s="195" t="s">
        <v>2467</v>
      </c>
      <c r="DT11" s="36" t="s">
        <v>1714</v>
      </c>
      <c r="DU11" s="66">
        <f t="shared" si="19"/>
        <v>100</v>
      </c>
      <c r="DV11" s="39">
        <v>25</v>
      </c>
      <c r="DW11" s="39">
        <v>25</v>
      </c>
      <c r="DX11" s="39">
        <v>25</v>
      </c>
      <c r="DY11" s="39">
        <v>25</v>
      </c>
      <c r="DZ11" s="36" t="s">
        <v>2395</v>
      </c>
      <c r="EA11" s="36" t="s">
        <v>1710</v>
      </c>
      <c r="EB11" s="39">
        <v>1</v>
      </c>
      <c r="EC11" s="39">
        <f>SUM(ED11:EK11)</f>
        <v>25</v>
      </c>
      <c r="ED11" s="188">
        <v>25</v>
      </c>
      <c r="EE11" s="39" t="s">
        <v>102</v>
      </c>
      <c r="EF11" s="196" t="s">
        <v>2252</v>
      </c>
      <c r="EG11" s="49" t="s">
        <v>1715</v>
      </c>
      <c r="EH11" s="249" t="s">
        <v>546</v>
      </c>
      <c r="EI11" s="39">
        <v>0</v>
      </c>
      <c r="EJ11" s="39">
        <v>0</v>
      </c>
      <c r="EK11" s="39">
        <v>0</v>
      </c>
      <c r="EL11" s="36" t="s">
        <v>1717</v>
      </c>
      <c r="EM11" s="49" t="s">
        <v>1716</v>
      </c>
      <c r="EN11" s="39" t="s">
        <v>102</v>
      </c>
      <c r="EO11" s="39" t="s">
        <v>102</v>
      </c>
      <c r="EP11" s="39" t="s">
        <v>102</v>
      </c>
      <c r="EQ11" s="39" t="s">
        <v>102</v>
      </c>
      <c r="ER11" s="39" t="s">
        <v>102</v>
      </c>
      <c r="ES11" s="39" t="s">
        <v>102</v>
      </c>
      <c r="ET11" s="39" t="s">
        <v>102</v>
      </c>
      <c r="EU11" s="39" t="s">
        <v>102</v>
      </c>
      <c r="EV11" s="39" t="s">
        <v>102</v>
      </c>
      <c r="EW11" s="39" t="s">
        <v>102</v>
      </c>
      <c r="EX11" s="39" t="s">
        <v>102</v>
      </c>
      <c r="EY11" s="39" t="s">
        <v>102</v>
      </c>
    </row>
    <row r="12" spans="1:155" s="104" customFormat="1">
      <c r="A12" s="255" t="s">
        <v>140</v>
      </c>
      <c r="B12" s="64">
        <v>731.55732</v>
      </c>
      <c r="C12" s="36" t="s">
        <v>63</v>
      </c>
      <c r="D12" s="105" t="s">
        <v>207</v>
      </c>
      <c r="E12" s="69">
        <v>2016</v>
      </c>
      <c r="F12" s="61" t="s">
        <v>49</v>
      </c>
      <c r="G12" s="36"/>
      <c r="H12" s="39">
        <f t="shared" si="0"/>
        <v>100</v>
      </c>
      <c r="I12" s="39">
        <v>100</v>
      </c>
      <c r="J12" s="36" t="s">
        <v>1201</v>
      </c>
      <c r="K12" s="36" t="s">
        <v>1202</v>
      </c>
      <c r="L12" s="39">
        <f t="shared" si="1"/>
        <v>90</v>
      </c>
      <c r="M12" s="39">
        <v>10</v>
      </c>
      <c r="N12" s="39">
        <v>20</v>
      </c>
      <c r="O12" s="39">
        <v>20</v>
      </c>
      <c r="P12" s="39">
        <v>20</v>
      </c>
      <c r="Q12" s="39">
        <v>20</v>
      </c>
      <c r="R12" s="36" t="s">
        <v>1206</v>
      </c>
      <c r="S12" s="36" t="s">
        <v>1207</v>
      </c>
      <c r="T12" s="39">
        <f t="shared" si="2"/>
        <v>75</v>
      </c>
      <c r="U12" s="39">
        <v>50</v>
      </c>
      <c r="V12" s="39">
        <v>25</v>
      </c>
      <c r="W12" s="36" t="s">
        <v>1352</v>
      </c>
      <c r="X12" s="36" t="s">
        <v>1212</v>
      </c>
      <c r="Y12" s="39">
        <f t="shared" si="3"/>
        <v>60</v>
      </c>
      <c r="Z12" s="39">
        <v>30</v>
      </c>
      <c r="AA12" s="39">
        <v>15</v>
      </c>
      <c r="AB12" s="106">
        <v>15</v>
      </c>
      <c r="AC12" s="36" t="s">
        <v>1216</v>
      </c>
      <c r="AD12" s="36" t="s">
        <v>1217</v>
      </c>
      <c r="AE12" s="39">
        <f t="shared" si="4"/>
        <v>50</v>
      </c>
      <c r="AF12" s="39">
        <v>0</v>
      </c>
      <c r="AG12" s="39">
        <v>50</v>
      </c>
      <c r="AH12" s="36" t="s">
        <v>1221</v>
      </c>
      <c r="AI12" s="36" t="s">
        <v>1222</v>
      </c>
      <c r="AJ12" s="66">
        <f t="shared" si="5"/>
        <v>62.5</v>
      </c>
      <c r="AK12" s="39">
        <v>12.5</v>
      </c>
      <c r="AL12" s="39">
        <v>25</v>
      </c>
      <c r="AM12" s="39">
        <v>25</v>
      </c>
      <c r="AN12" s="39">
        <v>0</v>
      </c>
      <c r="AO12" s="36" t="s">
        <v>1479</v>
      </c>
      <c r="AP12" s="36" t="s">
        <v>1229</v>
      </c>
      <c r="AQ12" s="39">
        <f t="shared" si="6"/>
        <v>100</v>
      </c>
      <c r="AR12" s="39">
        <v>50</v>
      </c>
      <c r="AS12" s="39">
        <v>50</v>
      </c>
      <c r="AT12" s="36" t="s">
        <v>1488</v>
      </c>
      <c r="AU12" s="36" t="s">
        <v>1489</v>
      </c>
      <c r="AV12" s="39">
        <f t="shared" si="7"/>
        <v>37.5</v>
      </c>
      <c r="AW12" s="39">
        <v>25</v>
      </c>
      <c r="AX12" s="39">
        <v>0</v>
      </c>
      <c r="AY12" s="39">
        <v>12.5</v>
      </c>
      <c r="AZ12" s="39">
        <v>0</v>
      </c>
      <c r="BA12" s="36" t="s">
        <v>2430</v>
      </c>
      <c r="BB12" s="36" t="s">
        <v>1237</v>
      </c>
      <c r="BC12" s="39">
        <f t="shared" si="8"/>
        <v>100</v>
      </c>
      <c r="BD12" s="39">
        <v>100</v>
      </c>
      <c r="BE12" s="36" t="s">
        <v>1537</v>
      </c>
      <c r="BF12" s="36" t="s">
        <v>1242</v>
      </c>
      <c r="BG12" s="39">
        <f t="shared" si="9"/>
        <v>30</v>
      </c>
      <c r="BH12" s="39">
        <v>15</v>
      </c>
      <c r="BI12" s="39">
        <v>0</v>
      </c>
      <c r="BJ12" s="39">
        <v>15</v>
      </c>
      <c r="BK12" s="36" t="s">
        <v>1246</v>
      </c>
      <c r="BL12" s="36" t="s">
        <v>1247</v>
      </c>
      <c r="BM12" s="39">
        <f t="shared" si="10"/>
        <v>15</v>
      </c>
      <c r="BN12" s="39">
        <v>0</v>
      </c>
      <c r="BO12" s="39">
        <v>15</v>
      </c>
      <c r="BP12" s="39">
        <v>0</v>
      </c>
      <c r="BQ12" s="36" t="s">
        <v>1250</v>
      </c>
      <c r="BR12" s="36" t="s">
        <v>1251</v>
      </c>
      <c r="BS12" s="39">
        <f t="shared" si="11"/>
        <v>100</v>
      </c>
      <c r="BT12" s="39">
        <v>50</v>
      </c>
      <c r="BU12" s="39">
        <v>50</v>
      </c>
      <c r="BV12" s="36" t="s">
        <v>1253</v>
      </c>
      <c r="BW12" s="36" t="s">
        <v>1254</v>
      </c>
      <c r="BX12" s="39">
        <f t="shared" si="12"/>
        <v>0</v>
      </c>
      <c r="BY12" s="106">
        <v>0</v>
      </c>
      <c r="BZ12" s="106">
        <v>0</v>
      </c>
      <c r="CA12" s="195" t="s">
        <v>2182</v>
      </c>
      <c r="CB12" s="36" t="s">
        <v>1258</v>
      </c>
      <c r="CC12" s="39">
        <f t="shared" si="13"/>
        <v>30</v>
      </c>
      <c r="CD12" s="39">
        <v>15</v>
      </c>
      <c r="CE12" s="39">
        <v>15</v>
      </c>
      <c r="CF12" s="39">
        <v>0</v>
      </c>
      <c r="CG12" s="36" t="s">
        <v>1262</v>
      </c>
      <c r="CH12" s="36" t="s">
        <v>1263</v>
      </c>
      <c r="CI12" s="39">
        <f t="shared" si="14"/>
        <v>50</v>
      </c>
      <c r="CJ12" s="39">
        <v>25</v>
      </c>
      <c r="CK12" s="39">
        <v>25</v>
      </c>
      <c r="CL12" s="39">
        <v>0</v>
      </c>
      <c r="CM12" s="39">
        <v>0</v>
      </c>
      <c r="CN12" s="36" t="s">
        <v>1367</v>
      </c>
      <c r="CO12" s="36" t="s">
        <v>1265</v>
      </c>
      <c r="CP12" s="66">
        <f t="shared" si="15"/>
        <v>0</v>
      </c>
      <c r="CQ12" s="39">
        <v>0</v>
      </c>
      <c r="CR12" s="39">
        <v>0</v>
      </c>
      <c r="CS12" s="39">
        <v>0</v>
      </c>
      <c r="CT12" s="39">
        <v>0</v>
      </c>
      <c r="CU12" s="36" t="s">
        <v>501</v>
      </c>
      <c r="CV12" s="36" t="s">
        <v>102</v>
      </c>
      <c r="CW12" s="39">
        <f t="shared" si="16"/>
        <v>90</v>
      </c>
      <c r="CX12" s="39">
        <v>20</v>
      </c>
      <c r="CY12" s="39">
        <v>20</v>
      </c>
      <c r="CZ12" s="39">
        <v>20</v>
      </c>
      <c r="DA12" s="39">
        <v>20</v>
      </c>
      <c r="DB12" s="39">
        <v>10</v>
      </c>
      <c r="DC12" s="36" t="s">
        <v>1378</v>
      </c>
      <c r="DD12" s="36" t="s">
        <v>1267</v>
      </c>
      <c r="DE12" s="39">
        <f t="shared" si="17"/>
        <v>70</v>
      </c>
      <c r="DF12" s="39">
        <v>0</v>
      </c>
      <c r="DG12" s="39">
        <v>20</v>
      </c>
      <c r="DH12" s="39">
        <v>10</v>
      </c>
      <c r="DI12" s="39">
        <v>20</v>
      </c>
      <c r="DJ12" s="39">
        <v>20</v>
      </c>
      <c r="DK12" s="195" t="s">
        <v>2319</v>
      </c>
      <c r="DL12" s="195" t="s">
        <v>2320</v>
      </c>
      <c r="DM12" s="39">
        <f t="shared" si="18"/>
        <v>60</v>
      </c>
      <c r="DN12" s="39">
        <v>0</v>
      </c>
      <c r="DO12" s="39">
        <v>0</v>
      </c>
      <c r="DP12" s="39">
        <v>20</v>
      </c>
      <c r="DQ12" s="39">
        <v>20</v>
      </c>
      <c r="DR12" s="39">
        <v>20</v>
      </c>
      <c r="DS12" s="195" t="s">
        <v>2365</v>
      </c>
      <c r="DT12" s="195" t="s">
        <v>2366</v>
      </c>
      <c r="DU12" s="66">
        <f t="shared" si="19"/>
        <v>100</v>
      </c>
      <c r="DV12" s="39">
        <v>25</v>
      </c>
      <c r="DW12" s="39">
        <v>25</v>
      </c>
      <c r="DX12" s="39">
        <v>25</v>
      </c>
      <c r="DY12" s="39">
        <v>25</v>
      </c>
      <c r="DZ12" s="36" t="s">
        <v>1585</v>
      </c>
      <c r="EA12" s="36" t="s">
        <v>1275</v>
      </c>
      <c r="EB12" s="39">
        <v>1</v>
      </c>
      <c r="EC12" s="39">
        <f>SUM(ED12:EK12)</f>
        <v>12.5</v>
      </c>
      <c r="ED12" s="39">
        <v>12.5</v>
      </c>
      <c r="EE12" s="39" t="s">
        <v>102</v>
      </c>
      <c r="EF12" s="49" t="s">
        <v>1376</v>
      </c>
      <c r="EG12" s="49" t="s">
        <v>1280</v>
      </c>
      <c r="EH12" s="49" t="s">
        <v>547</v>
      </c>
      <c r="EI12" s="39">
        <v>0</v>
      </c>
      <c r="EJ12" s="39">
        <v>0</v>
      </c>
      <c r="EK12" s="39">
        <v>0</v>
      </c>
      <c r="EL12" s="36" t="s">
        <v>1345</v>
      </c>
      <c r="EM12" s="49" t="s">
        <v>102</v>
      </c>
      <c r="EN12" s="39" t="s">
        <v>102</v>
      </c>
      <c r="EO12" s="39" t="s">
        <v>102</v>
      </c>
      <c r="EP12" s="39" t="s">
        <v>102</v>
      </c>
      <c r="EQ12" s="39" t="s">
        <v>102</v>
      </c>
      <c r="ER12" s="39" t="s">
        <v>102</v>
      </c>
      <c r="ES12" s="39" t="s">
        <v>102</v>
      </c>
      <c r="ET12" s="39" t="s">
        <v>102</v>
      </c>
      <c r="EU12" s="39" t="s">
        <v>102</v>
      </c>
      <c r="EV12" s="39" t="s">
        <v>102</v>
      </c>
      <c r="EW12" s="39" t="s">
        <v>102</v>
      </c>
      <c r="EX12" s="39" t="s">
        <v>102</v>
      </c>
      <c r="EY12" s="39" t="s">
        <v>102</v>
      </c>
    </row>
    <row r="13" spans="1:155" s="104" customFormat="1">
      <c r="A13" s="255" t="s">
        <v>161</v>
      </c>
      <c r="B13" s="64">
        <v>26.319089999999999</v>
      </c>
      <c r="C13" s="36" t="s">
        <v>63</v>
      </c>
      <c r="D13" s="105" t="s">
        <v>225</v>
      </c>
      <c r="E13" s="69">
        <v>2018</v>
      </c>
      <c r="F13" s="61" t="s">
        <v>49</v>
      </c>
      <c r="G13" s="109" t="s">
        <v>1602</v>
      </c>
      <c r="H13" s="39">
        <f t="shared" si="0"/>
        <v>100</v>
      </c>
      <c r="I13" s="39">
        <v>100</v>
      </c>
      <c r="J13" s="36" t="s">
        <v>887</v>
      </c>
      <c r="K13" s="36" t="s">
        <v>875</v>
      </c>
      <c r="L13" s="39">
        <f t="shared" si="1"/>
        <v>60</v>
      </c>
      <c r="M13" s="39">
        <v>10</v>
      </c>
      <c r="N13" s="39">
        <v>0</v>
      </c>
      <c r="O13" s="39">
        <v>20</v>
      </c>
      <c r="P13" s="39">
        <v>10</v>
      </c>
      <c r="Q13" s="194">
        <v>20</v>
      </c>
      <c r="R13" s="195" t="s">
        <v>2131</v>
      </c>
      <c r="S13" s="195" t="s">
        <v>2130</v>
      </c>
      <c r="T13" s="39">
        <f t="shared" si="2"/>
        <v>25</v>
      </c>
      <c r="U13" s="39">
        <v>0</v>
      </c>
      <c r="V13" s="39">
        <v>25</v>
      </c>
      <c r="W13" s="36" t="s">
        <v>1364</v>
      </c>
      <c r="X13" s="36" t="s">
        <v>894</v>
      </c>
      <c r="Y13" s="39">
        <f t="shared" si="3"/>
        <v>45</v>
      </c>
      <c r="Z13" s="106">
        <v>30</v>
      </c>
      <c r="AA13" s="106">
        <v>15</v>
      </c>
      <c r="AB13" s="39">
        <v>0</v>
      </c>
      <c r="AC13" s="36" t="s">
        <v>1469</v>
      </c>
      <c r="AD13" s="36" t="s">
        <v>875</v>
      </c>
      <c r="AE13" s="39">
        <f t="shared" si="4"/>
        <v>25</v>
      </c>
      <c r="AF13" s="39">
        <v>0</v>
      </c>
      <c r="AG13" s="39">
        <v>25</v>
      </c>
      <c r="AH13" s="36" t="s">
        <v>898</v>
      </c>
      <c r="AI13" s="36" t="s">
        <v>899</v>
      </c>
      <c r="AJ13" s="66">
        <f t="shared" si="5"/>
        <v>12.5</v>
      </c>
      <c r="AK13" s="39">
        <v>0</v>
      </c>
      <c r="AL13" s="39">
        <v>0</v>
      </c>
      <c r="AM13" s="39">
        <v>12.5</v>
      </c>
      <c r="AN13" s="39">
        <v>0</v>
      </c>
      <c r="AO13" s="36" t="s">
        <v>903</v>
      </c>
      <c r="AP13" s="36" t="s">
        <v>904</v>
      </c>
      <c r="AQ13" s="39">
        <f t="shared" si="6"/>
        <v>0</v>
      </c>
      <c r="AR13" s="39">
        <v>0</v>
      </c>
      <c r="AS13" s="39">
        <v>0</v>
      </c>
      <c r="AT13" s="36" t="s">
        <v>501</v>
      </c>
      <c r="AU13" s="36" t="s">
        <v>102</v>
      </c>
      <c r="AV13" s="39">
        <f t="shared" si="7"/>
        <v>0</v>
      </c>
      <c r="AW13" s="188">
        <v>0</v>
      </c>
      <c r="AX13" s="39">
        <v>0</v>
      </c>
      <c r="AY13" s="39">
        <v>0</v>
      </c>
      <c r="AZ13" s="39">
        <v>0</v>
      </c>
      <c r="BA13" s="195" t="s">
        <v>2161</v>
      </c>
      <c r="BB13" s="36" t="s">
        <v>904</v>
      </c>
      <c r="BC13" s="39">
        <f t="shared" si="8"/>
        <v>0</v>
      </c>
      <c r="BD13" s="39">
        <v>0</v>
      </c>
      <c r="BE13" s="36" t="s">
        <v>501</v>
      </c>
      <c r="BF13" s="36" t="s">
        <v>102</v>
      </c>
      <c r="BG13" s="39">
        <f t="shared" si="9"/>
        <v>0</v>
      </c>
      <c r="BH13" s="39">
        <v>0</v>
      </c>
      <c r="BI13" s="39">
        <v>0</v>
      </c>
      <c r="BJ13" s="39">
        <v>0</v>
      </c>
      <c r="BK13" s="36" t="s">
        <v>910</v>
      </c>
      <c r="BL13" s="36" t="s">
        <v>875</v>
      </c>
      <c r="BM13" s="39">
        <f t="shared" si="10"/>
        <v>0</v>
      </c>
      <c r="BN13" s="39">
        <v>0</v>
      </c>
      <c r="BO13" s="39">
        <v>0</v>
      </c>
      <c r="BP13" s="39">
        <v>0</v>
      </c>
      <c r="BQ13" s="36" t="s">
        <v>501</v>
      </c>
      <c r="BR13" s="36" t="s">
        <v>102</v>
      </c>
      <c r="BS13" s="39">
        <f t="shared" si="11"/>
        <v>75</v>
      </c>
      <c r="BT13" s="194">
        <v>50</v>
      </c>
      <c r="BU13" s="194">
        <v>25</v>
      </c>
      <c r="BV13" s="195" t="s">
        <v>2132</v>
      </c>
      <c r="BW13" s="36" t="s">
        <v>875</v>
      </c>
      <c r="BX13" s="39">
        <f t="shared" si="12"/>
        <v>0</v>
      </c>
      <c r="BY13" s="39">
        <v>0</v>
      </c>
      <c r="BZ13" s="39">
        <v>0</v>
      </c>
      <c r="CA13" s="36" t="s">
        <v>921</v>
      </c>
      <c r="CB13" s="36" t="s">
        <v>875</v>
      </c>
      <c r="CC13" s="39">
        <f t="shared" si="13"/>
        <v>30</v>
      </c>
      <c r="CD13" s="194">
        <v>15</v>
      </c>
      <c r="CE13" s="194">
        <v>15</v>
      </c>
      <c r="CF13" s="39">
        <v>0</v>
      </c>
      <c r="CG13" s="203" t="s">
        <v>2133</v>
      </c>
      <c r="CH13" s="36" t="s">
        <v>875</v>
      </c>
      <c r="CI13" s="39">
        <f t="shared" si="14"/>
        <v>12.5</v>
      </c>
      <c r="CJ13" s="194">
        <v>12.5</v>
      </c>
      <c r="CK13" s="39">
        <v>0</v>
      </c>
      <c r="CL13" s="39">
        <v>0</v>
      </c>
      <c r="CM13" s="39">
        <v>0</v>
      </c>
      <c r="CN13" s="195" t="s">
        <v>2134</v>
      </c>
      <c r="CO13" s="195" t="s">
        <v>2135</v>
      </c>
      <c r="CP13" s="39">
        <f t="shared" si="15"/>
        <v>0</v>
      </c>
      <c r="CQ13" s="39">
        <v>0</v>
      </c>
      <c r="CR13" s="39">
        <v>0</v>
      </c>
      <c r="CS13" s="39">
        <v>0</v>
      </c>
      <c r="CT13" s="39">
        <v>0</v>
      </c>
      <c r="CU13" s="36" t="s">
        <v>501</v>
      </c>
      <c r="CV13" s="36" t="s">
        <v>102</v>
      </c>
      <c r="CW13" s="39">
        <f t="shared" si="16"/>
        <v>0</v>
      </c>
      <c r="CX13" s="39">
        <v>0</v>
      </c>
      <c r="CY13" s="39">
        <v>0</v>
      </c>
      <c r="CZ13" s="39">
        <v>0</v>
      </c>
      <c r="DA13" s="39">
        <v>0</v>
      </c>
      <c r="DB13" s="39">
        <v>0</v>
      </c>
      <c r="DC13" s="195" t="s">
        <v>2213</v>
      </c>
      <c r="DD13" s="36" t="s">
        <v>1368</v>
      </c>
      <c r="DE13" s="39">
        <f t="shared" si="17"/>
        <v>0</v>
      </c>
      <c r="DF13" s="39">
        <v>0</v>
      </c>
      <c r="DG13" s="39">
        <v>0</v>
      </c>
      <c r="DH13" s="39">
        <v>0</v>
      </c>
      <c r="DI13" s="39">
        <v>0</v>
      </c>
      <c r="DJ13" s="39">
        <v>0</v>
      </c>
      <c r="DK13" s="195" t="s">
        <v>2346</v>
      </c>
      <c r="DL13" s="36" t="s">
        <v>1562</v>
      </c>
      <c r="DM13" s="39">
        <f t="shared" si="18"/>
        <v>20</v>
      </c>
      <c r="DN13" s="39">
        <v>20</v>
      </c>
      <c r="DO13" s="39">
        <v>0</v>
      </c>
      <c r="DP13" s="39">
        <v>0</v>
      </c>
      <c r="DQ13" s="39">
        <v>0</v>
      </c>
      <c r="DR13" s="39">
        <v>0</v>
      </c>
      <c r="DS13" s="195" t="s">
        <v>2382</v>
      </c>
      <c r="DT13" s="36" t="s">
        <v>1579</v>
      </c>
      <c r="DU13" s="66">
        <f t="shared" si="19"/>
        <v>12.5</v>
      </c>
      <c r="DV13" s="194">
        <v>12.5</v>
      </c>
      <c r="DW13" s="39">
        <v>0</v>
      </c>
      <c r="DX13" s="39">
        <v>0</v>
      </c>
      <c r="DY13" s="39">
        <v>0</v>
      </c>
      <c r="DZ13" s="195" t="s">
        <v>2406</v>
      </c>
      <c r="EA13" s="36" t="s">
        <v>875</v>
      </c>
      <c r="EB13" s="39">
        <v>1</v>
      </c>
      <c r="EC13" s="39">
        <f>SUM(ED13:EK13)</f>
        <v>0</v>
      </c>
      <c r="ED13" s="39">
        <v>0</v>
      </c>
      <c r="EE13" s="39" t="s">
        <v>102</v>
      </c>
      <c r="EF13" s="49" t="s">
        <v>501</v>
      </c>
      <c r="EG13" s="49" t="s">
        <v>102</v>
      </c>
      <c r="EH13" s="249" t="s">
        <v>553</v>
      </c>
      <c r="EI13" s="39">
        <v>0</v>
      </c>
      <c r="EJ13" s="39">
        <v>0</v>
      </c>
      <c r="EK13" s="39">
        <v>0</v>
      </c>
      <c r="EL13" s="36" t="s">
        <v>1375</v>
      </c>
      <c r="EM13" s="49" t="s">
        <v>1416</v>
      </c>
      <c r="EN13" s="39" t="s">
        <v>102</v>
      </c>
      <c r="EO13" s="39" t="s">
        <v>102</v>
      </c>
      <c r="EP13" s="39" t="s">
        <v>102</v>
      </c>
      <c r="EQ13" s="39" t="s">
        <v>102</v>
      </c>
      <c r="ER13" s="39" t="s">
        <v>102</v>
      </c>
      <c r="ES13" s="39" t="s">
        <v>102</v>
      </c>
      <c r="ET13" s="39" t="s">
        <v>102</v>
      </c>
      <c r="EU13" s="39" t="s">
        <v>102</v>
      </c>
      <c r="EV13" s="39" t="s">
        <v>102</v>
      </c>
      <c r="EW13" s="39" t="s">
        <v>102</v>
      </c>
      <c r="EX13" s="39" t="s">
        <v>102</v>
      </c>
      <c r="EY13" s="39" t="s">
        <v>102</v>
      </c>
    </row>
    <row r="14" spans="1:155" s="68" customFormat="1">
      <c r="A14" s="255" t="s">
        <v>169</v>
      </c>
      <c r="B14" s="64">
        <v>60.285470000000004</v>
      </c>
      <c r="C14" s="36" t="s">
        <v>65</v>
      </c>
      <c r="D14" s="36" t="s">
        <v>218</v>
      </c>
      <c r="E14" s="39">
        <v>2020</v>
      </c>
      <c r="F14" s="61" t="s">
        <v>49</v>
      </c>
      <c r="G14" s="36"/>
      <c r="H14" s="39">
        <f t="shared" si="0"/>
        <v>100</v>
      </c>
      <c r="I14" s="39">
        <v>100</v>
      </c>
      <c r="J14" s="49" t="s">
        <v>1455</v>
      </c>
      <c r="K14" s="49" t="s">
        <v>1079</v>
      </c>
      <c r="L14" s="39">
        <f t="shared" si="1"/>
        <v>90</v>
      </c>
      <c r="M14" s="39">
        <v>10</v>
      </c>
      <c r="N14" s="39">
        <v>20</v>
      </c>
      <c r="O14" s="39">
        <v>20</v>
      </c>
      <c r="P14" s="39">
        <v>20</v>
      </c>
      <c r="Q14" s="39">
        <v>20</v>
      </c>
      <c r="R14" s="49" t="s">
        <v>1464</v>
      </c>
      <c r="S14" s="49" t="s">
        <v>1088</v>
      </c>
      <c r="T14" s="39">
        <f t="shared" si="2"/>
        <v>50</v>
      </c>
      <c r="U14" s="39">
        <v>50</v>
      </c>
      <c r="V14" s="39">
        <v>0</v>
      </c>
      <c r="W14" s="49" t="s">
        <v>1353</v>
      </c>
      <c r="X14" s="49" t="s">
        <v>1090</v>
      </c>
      <c r="Y14" s="39">
        <f t="shared" si="3"/>
        <v>45</v>
      </c>
      <c r="Z14" s="39">
        <v>30</v>
      </c>
      <c r="AA14" s="39">
        <v>15</v>
      </c>
      <c r="AB14" s="39">
        <v>0</v>
      </c>
      <c r="AC14" s="49" t="s">
        <v>1093</v>
      </c>
      <c r="AD14" s="49" t="s">
        <v>1094</v>
      </c>
      <c r="AE14" s="39">
        <f t="shared" si="4"/>
        <v>25</v>
      </c>
      <c r="AF14" s="39">
        <v>0</v>
      </c>
      <c r="AG14" s="39">
        <v>25</v>
      </c>
      <c r="AH14" s="49" t="s">
        <v>1098</v>
      </c>
      <c r="AI14" s="49" t="s">
        <v>1099</v>
      </c>
      <c r="AJ14" s="66">
        <f t="shared" si="5"/>
        <v>50</v>
      </c>
      <c r="AK14" s="39">
        <v>0</v>
      </c>
      <c r="AL14" s="39">
        <v>25</v>
      </c>
      <c r="AM14" s="39">
        <v>25</v>
      </c>
      <c r="AN14" s="39">
        <v>0</v>
      </c>
      <c r="AO14" s="49" t="s">
        <v>1101</v>
      </c>
      <c r="AP14" s="49" t="s">
        <v>1102</v>
      </c>
      <c r="AQ14" s="39">
        <f t="shared" si="6"/>
        <v>75</v>
      </c>
      <c r="AR14" s="39">
        <v>50</v>
      </c>
      <c r="AS14" s="106">
        <v>25</v>
      </c>
      <c r="AT14" s="49" t="s">
        <v>1493</v>
      </c>
      <c r="AU14" s="49" t="s">
        <v>1106</v>
      </c>
      <c r="AV14" s="39">
        <f t="shared" si="7"/>
        <v>12.5</v>
      </c>
      <c r="AW14" s="194">
        <v>12.5</v>
      </c>
      <c r="AX14" s="39">
        <v>0</v>
      </c>
      <c r="AY14" s="39">
        <v>0</v>
      </c>
      <c r="AZ14" s="39">
        <v>0</v>
      </c>
      <c r="BA14" s="196" t="s">
        <v>2072</v>
      </c>
      <c r="BB14" s="196" t="s">
        <v>2073</v>
      </c>
      <c r="BC14" s="39">
        <f t="shared" si="8"/>
        <v>50</v>
      </c>
      <c r="BD14" s="39">
        <v>50</v>
      </c>
      <c r="BE14" s="49" t="s">
        <v>1544</v>
      </c>
      <c r="BF14" s="49" t="s">
        <v>1112</v>
      </c>
      <c r="BG14" s="39">
        <f t="shared" si="9"/>
        <v>15</v>
      </c>
      <c r="BH14" s="39">
        <v>15</v>
      </c>
      <c r="BI14" s="39">
        <v>0</v>
      </c>
      <c r="BJ14" s="39">
        <v>0</v>
      </c>
      <c r="BK14" s="49" t="s">
        <v>1115</v>
      </c>
      <c r="BL14" s="49" t="s">
        <v>1116</v>
      </c>
      <c r="BM14" s="39">
        <f t="shared" si="10"/>
        <v>0</v>
      </c>
      <c r="BN14" s="39">
        <v>0</v>
      </c>
      <c r="BO14" s="39">
        <v>0</v>
      </c>
      <c r="BP14" s="39">
        <v>0</v>
      </c>
      <c r="BQ14" s="49" t="s">
        <v>501</v>
      </c>
      <c r="BR14" s="49" t="s">
        <v>102</v>
      </c>
      <c r="BS14" s="39">
        <f t="shared" si="11"/>
        <v>75</v>
      </c>
      <c r="BT14" s="39">
        <v>50</v>
      </c>
      <c r="BU14" s="39">
        <v>25</v>
      </c>
      <c r="BV14" s="49" t="s">
        <v>1120</v>
      </c>
      <c r="BW14" s="49" t="s">
        <v>1121</v>
      </c>
      <c r="BX14" s="39">
        <f t="shared" si="12"/>
        <v>0</v>
      </c>
      <c r="BY14" s="39">
        <v>0</v>
      </c>
      <c r="BZ14" s="39">
        <v>0</v>
      </c>
      <c r="CA14" s="49" t="s">
        <v>1124</v>
      </c>
      <c r="CB14" s="49" t="s">
        <v>1125</v>
      </c>
      <c r="CC14" s="39">
        <f t="shared" si="13"/>
        <v>45</v>
      </c>
      <c r="CD14" s="39">
        <v>15</v>
      </c>
      <c r="CE14" s="39">
        <v>30</v>
      </c>
      <c r="CF14" s="39">
        <v>0</v>
      </c>
      <c r="CG14" s="49" t="s">
        <v>1129</v>
      </c>
      <c r="CH14" s="49" t="s">
        <v>1130</v>
      </c>
      <c r="CI14" s="39">
        <f t="shared" si="14"/>
        <v>12.5</v>
      </c>
      <c r="CJ14" s="194">
        <v>12.5</v>
      </c>
      <c r="CK14" s="39">
        <v>0</v>
      </c>
      <c r="CL14" s="39">
        <v>0</v>
      </c>
      <c r="CM14" s="39">
        <v>0</v>
      </c>
      <c r="CN14" s="196" t="s">
        <v>2201</v>
      </c>
      <c r="CO14" s="196" t="s">
        <v>1121</v>
      </c>
      <c r="CP14" s="39">
        <f t="shared" si="15"/>
        <v>0</v>
      </c>
      <c r="CQ14" s="39">
        <v>0</v>
      </c>
      <c r="CR14" s="39">
        <v>0</v>
      </c>
      <c r="CS14" s="39">
        <v>0</v>
      </c>
      <c r="CT14" s="39">
        <v>0</v>
      </c>
      <c r="CU14" s="49" t="s">
        <v>501</v>
      </c>
      <c r="CV14" s="49" t="s">
        <v>102</v>
      </c>
      <c r="CW14" s="39">
        <f t="shared" si="16"/>
        <v>20</v>
      </c>
      <c r="CX14" s="39">
        <v>20</v>
      </c>
      <c r="CY14" s="39">
        <v>0</v>
      </c>
      <c r="CZ14" s="39">
        <v>0</v>
      </c>
      <c r="DA14" s="39">
        <v>0</v>
      </c>
      <c r="DB14" s="39">
        <v>0</v>
      </c>
      <c r="DC14" s="49" t="s">
        <v>1998</v>
      </c>
      <c r="DD14" s="49" t="s">
        <v>1999</v>
      </c>
      <c r="DE14" s="39">
        <f t="shared" si="17"/>
        <v>20</v>
      </c>
      <c r="DF14" s="39">
        <v>0</v>
      </c>
      <c r="DG14" s="39">
        <v>0</v>
      </c>
      <c r="DH14" s="39">
        <v>0</v>
      </c>
      <c r="DI14" s="39">
        <v>20</v>
      </c>
      <c r="DJ14" s="39">
        <v>0</v>
      </c>
      <c r="DK14" s="49" t="s">
        <v>1559</v>
      </c>
      <c r="DL14" s="49" t="s">
        <v>1136</v>
      </c>
      <c r="DM14" s="39">
        <f t="shared" si="18"/>
        <v>30</v>
      </c>
      <c r="DN14" s="39">
        <v>0</v>
      </c>
      <c r="DO14" s="39">
        <v>0</v>
      </c>
      <c r="DP14" s="39">
        <v>0</v>
      </c>
      <c r="DQ14" s="39">
        <v>10</v>
      </c>
      <c r="DR14" s="39">
        <v>20</v>
      </c>
      <c r="DS14" s="49" t="s">
        <v>1574</v>
      </c>
      <c r="DT14" s="49" t="s">
        <v>1137</v>
      </c>
      <c r="DU14" s="39">
        <f t="shared" si="19"/>
        <v>75</v>
      </c>
      <c r="DV14" s="194">
        <v>12.5</v>
      </c>
      <c r="DW14" s="39">
        <v>25</v>
      </c>
      <c r="DX14" s="39">
        <v>25</v>
      </c>
      <c r="DY14" s="39">
        <v>12.5</v>
      </c>
      <c r="DZ14" s="196" t="s">
        <v>2470</v>
      </c>
      <c r="EA14" s="49" t="s">
        <v>1139</v>
      </c>
      <c r="EB14" s="39">
        <v>1</v>
      </c>
      <c r="EC14" s="66">
        <f>ED14+EI14+EJ14+EK14</f>
        <v>0</v>
      </c>
      <c r="ED14" s="39">
        <v>0</v>
      </c>
      <c r="EE14" s="39" t="s">
        <v>102</v>
      </c>
      <c r="EF14" s="49" t="s">
        <v>1403</v>
      </c>
      <c r="EG14" s="49" t="s">
        <v>1385</v>
      </c>
      <c r="EH14" s="110" t="s">
        <v>551</v>
      </c>
      <c r="EI14" s="39">
        <v>0</v>
      </c>
      <c r="EJ14" s="39">
        <v>0</v>
      </c>
      <c r="EK14" s="39">
        <v>0</v>
      </c>
      <c r="EL14" s="260" t="s">
        <v>501</v>
      </c>
      <c r="EM14" s="49" t="s">
        <v>102</v>
      </c>
      <c r="EN14" s="39" t="s">
        <v>102</v>
      </c>
      <c r="EO14" s="39" t="s">
        <v>102</v>
      </c>
      <c r="EP14" s="39" t="s">
        <v>102</v>
      </c>
      <c r="EQ14" s="39" t="s">
        <v>102</v>
      </c>
      <c r="ER14" s="39" t="s">
        <v>102</v>
      </c>
      <c r="ES14" s="39" t="s">
        <v>102</v>
      </c>
      <c r="ET14" s="39" t="s">
        <v>102</v>
      </c>
      <c r="EU14" s="39" t="s">
        <v>102</v>
      </c>
      <c r="EV14" s="39" t="s">
        <v>102</v>
      </c>
      <c r="EW14" s="39" t="s">
        <v>102</v>
      </c>
      <c r="EX14" s="39" t="s">
        <v>102</v>
      </c>
      <c r="EY14" s="39" t="s">
        <v>102</v>
      </c>
    </row>
    <row r="15" spans="1:155" s="104" customFormat="1">
      <c r="A15" s="255" t="s">
        <v>136</v>
      </c>
      <c r="B15" s="64">
        <v>38.280680000000004</v>
      </c>
      <c r="C15" s="36" t="s">
        <v>65</v>
      </c>
      <c r="D15" s="105" t="s">
        <v>195</v>
      </c>
      <c r="E15" s="65">
        <v>2016</v>
      </c>
      <c r="F15" s="61" t="s">
        <v>49</v>
      </c>
      <c r="G15" s="36"/>
      <c r="H15" s="39">
        <f t="shared" si="0"/>
        <v>100</v>
      </c>
      <c r="I15" s="39">
        <v>100</v>
      </c>
      <c r="J15" s="36" t="s">
        <v>1198</v>
      </c>
      <c r="K15" s="36" t="s">
        <v>1199</v>
      </c>
      <c r="L15" s="39">
        <f t="shared" si="1"/>
        <v>90</v>
      </c>
      <c r="M15" s="39">
        <v>10</v>
      </c>
      <c r="N15" s="39">
        <v>20</v>
      </c>
      <c r="O15" s="39">
        <v>20</v>
      </c>
      <c r="P15" s="39">
        <v>20</v>
      </c>
      <c r="Q15" s="39">
        <v>20</v>
      </c>
      <c r="R15" s="195" t="s">
        <v>2032</v>
      </c>
      <c r="S15" s="36" t="s">
        <v>1929</v>
      </c>
      <c r="T15" s="39">
        <f t="shared" si="2"/>
        <v>50</v>
      </c>
      <c r="U15" s="39">
        <v>50</v>
      </c>
      <c r="V15" s="39">
        <v>0</v>
      </c>
      <c r="W15" s="36" t="s">
        <v>1350</v>
      </c>
      <c r="X15" s="36" t="s">
        <v>1210</v>
      </c>
      <c r="Y15" s="39">
        <f t="shared" si="3"/>
        <v>45</v>
      </c>
      <c r="Z15" s="39">
        <v>30</v>
      </c>
      <c r="AA15" s="39">
        <v>15</v>
      </c>
      <c r="AB15" s="39">
        <v>0</v>
      </c>
      <c r="AC15" s="36" t="s">
        <v>1936</v>
      </c>
      <c r="AD15" s="36" t="s">
        <v>1937</v>
      </c>
      <c r="AE15" s="39">
        <f t="shared" si="4"/>
        <v>50</v>
      </c>
      <c r="AF15" s="39">
        <v>0</v>
      </c>
      <c r="AG15" s="39">
        <v>50</v>
      </c>
      <c r="AH15" s="36" t="s">
        <v>1472</v>
      </c>
      <c r="AI15" s="36" t="s">
        <v>1220</v>
      </c>
      <c r="AJ15" s="66">
        <f t="shared" si="5"/>
        <v>0</v>
      </c>
      <c r="AK15" s="39">
        <v>0</v>
      </c>
      <c r="AL15" s="39">
        <v>0</v>
      </c>
      <c r="AM15" s="39">
        <v>0</v>
      </c>
      <c r="AN15" s="39">
        <v>0</v>
      </c>
      <c r="AO15" s="36" t="s">
        <v>1225</v>
      </c>
      <c r="AP15" s="36" t="s">
        <v>1226</v>
      </c>
      <c r="AQ15" s="39">
        <f t="shared" si="6"/>
        <v>25</v>
      </c>
      <c r="AR15" s="106">
        <v>0</v>
      </c>
      <c r="AS15" s="39">
        <v>25</v>
      </c>
      <c r="AT15" s="36" t="s">
        <v>1486</v>
      </c>
      <c r="AU15" s="36" t="s">
        <v>1232</v>
      </c>
      <c r="AV15" s="39">
        <f t="shared" si="7"/>
        <v>0</v>
      </c>
      <c r="AW15" s="188">
        <v>0</v>
      </c>
      <c r="AX15" s="194">
        <v>0</v>
      </c>
      <c r="AY15" s="39">
        <v>0</v>
      </c>
      <c r="AZ15" s="39">
        <v>0</v>
      </c>
      <c r="BA15" s="195" t="s">
        <v>2426</v>
      </c>
      <c r="BB15" s="36" t="s">
        <v>1956</v>
      </c>
      <c r="BC15" s="39">
        <f t="shared" si="8"/>
        <v>50</v>
      </c>
      <c r="BD15" s="39">
        <v>50</v>
      </c>
      <c r="BE15" s="36" t="s">
        <v>1238</v>
      </c>
      <c r="BF15" s="36" t="s">
        <v>1239</v>
      </c>
      <c r="BG15" s="39">
        <f t="shared" si="9"/>
        <v>0</v>
      </c>
      <c r="BH15" s="39">
        <v>0</v>
      </c>
      <c r="BI15" s="39">
        <v>0</v>
      </c>
      <c r="BJ15" s="39">
        <v>0</v>
      </c>
      <c r="BK15" s="36" t="s">
        <v>501</v>
      </c>
      <c r="BL15" s="36" t="s">
        <v>102</v>
      </c>
      <c r="BM15" s="39">
        <f t="shared" si="10"/>
        <v>0</v>
      </c>
      <c r="BN15" s="39">
        <v>0</v>
      </c>
      <c r="BO15" s="39">
        <v>0</v>
      </c>
      <c r="BP15" s="39">
        <v>0</v>
      </c>
      <c r="BQ15" s="36" t="s">
        <v>501</v>
      </c>
      <c r="BR15" s="36" t="s">
        <v>102</v>
      </c>
      <c r="BS15" s="39">
        <f t="shared" si="11"/>
        <v>75</v>
      </c>
      <c r="BT15" s="39">
        <v>50</v>
      </c>
      <c r="BU15" s="39">
        <v>25</v>
      </c>
      <c r="BV15" s="36" t="s">
        <v>1252</v>
      </c>
      <c r="BW15" s="36" t="s">
        <v>1199</v>
      </c>
      <c r="BX15" s="39">
        <f t="shared" si="12"/>
        <v>0</v>
      </c>
      <c r="BY15" s="39">
        <v>0</v>
      </c>
      <c r="BZ15" s="106">
        <v>0</v>
      </c>
      <c r="CA15" s="36" t="s">
        <v>1516</v>
      </c>
      <c r="CB15" s="36" t="s">
        <v>1257</v>
      </c>
      <c r="CC15" s="39">
        <f t="shared" si="13"/>
        <v>30</v>
      </c>
      <c r="CD15" s="39">
        <v>15</v>
      </c>
      <c r="CE15" s="39">
        <v>15</v>
      </c>
      <c r="CF15" s="39">
        <v>0</v>
      </c>
      <c r="CG15" s="36" t="s">
        <v>1521</v>
      </c>
      <c r="CH15" s="36" t="s">
        <v>1261</v>
      </c>
      <c r="CI15" s="39">
        <f t="shared" si="14"/>
        <v>12.5</v>
      </c>
      <c r="CJ15" s="194">
        <v>12.5</v>
      </c>
      <c r="CK15" s="39">
        <v>0</v>
      </c>
      <c r="CL15" s="39">
        <v>0</v>
      </c>
      <c r="CM15" s="39">
        <v>0</v>
      </c>
      <c r="CN15" s="195" t="s">
        <v>2201</v>
      </c>
      <c r="CO15" s="195" t="s">
        <v>1199</v>
      </c>
      <c r="CP15" s="39">
        <f t="shared" si="15"/>
        <v>0</v>
      </c>
      <c r="CQ15" s="39">
        <v>0</v>
      </c>
      <c r="CR15" s="39">
        <v>0</v>
      </c>
      <c r="CS15" s="39">
        <v>0</v>
      </c>
      <c r="CT15" s="39">
        <v>0</v>
      </c>
      <c r="CU15" s="36" t="s">
        <v>501</v>
      </c>
      <c r="CV15" s="36" t="s">
        <v>102</v>
      </c>
      <c r="CW15" s="39">
        <f t="shared" si="16"/>
        <v>10</v>
      </c>
      <c r="CX15" s="39">
        <v>10</v>
      </c>
      <c r="CY15" s="39">
        <v>0</v>
      </c>
      <c r="CZ15" s="39">
        <v>0</v>
      </c>
      <c r="DA15" s="39">
        <v>0</v>
      </c>
      <c r="DB15" s="39">
        <v>0</v>
      </c>
      <c r="DC15" s="36" t="s">
        <v>1394</v>
      </c>
      <c r="DD15" s="36" t="s">
        <v>1372</v>
      </c>
      <c r="DE15" s="39">
        <f t="shared" si="17"/>
        <v>70</v>
      </c>
      <c r="DF15" s="39">
        <v>20</v>
      </c>
      <c r="DG15" s="39">
        <v>20</v>
      </c>
      <c r="DH15" s="39">
        <v>10</v>
      </c>
      <c r="DI15" s="39">
        <v>20</v>
      </c>
      <c r="DJ15" s="39">
        <v>0</v>
      </c>
      <c r="DK15" s="36" t="s">
        <v>1269</v>
      </c>
      <c r="DL15" s="36" t="s">
        <v>1551</v>
      </c>
      <c r="DM15" s="39">
        <f t="shared" si="18"/>
        <v>20</v>
      </c>
      <c r="DN15" s="39">
        <v>0</v>
      </c>
      <c r="DO15" s="39">
        <v>0</v>
      </c>
      <c r="DP15" s="39">
        <v>0</v>
      </c>
      <c r="DQ15" s="39">
        <v>10</v>
      </c>
      <c r="DR15" s="39">
        <v>10</v>
      </c>
      <c r="DS15" s="36" t="s">
        <v>1566</v>
      </c>
      <c r="DT15" s="36" t="s">
        <v>1270</v>
      </c>
      <c r="DU15" s="66">
        <f t="shared" si="19"/>
        <v>25</v>
      </c>
      <c r="DV15" s="39">
        <v>25</v>
      </c>
      <c r="DW15" s="39">
        <v>0</v>
      </c>
      <c r="DX15" s="39">
        <v>0</v>
      </c>
      <c r="DY15" s="39">
        <v>0</v>
      </c>
      <c r="DZ15" s="36" t="s">
        <v>1272</v>
      </c>
      <c r="EA15" s="36" t="s">
        <v>1273</v>
      </c>
      <c r="EB15" s="39">
        <v>1</v>
      </c>
      <c r="EC15" s="39">
        <f t="shared" ref="EC15:EC53" si="20">SUM(ED15:EK15)</f>
        <v>0</v>
      </c>
      <c r="ED15" s="39">
        <v>0</v>
      </c>
      <c r="EE15" s="39" t="s">
        <v>102</v>
      </c>
      <c r="EF15" s="49" t="s">
        <v>1277</v>
      </c>
      <c r="EG15" s="49" t="s">
        <v>102</v>
      </c>
      <c r="EH15" s="249" t="s">
        <v>542</v>
      </c>
      <c r="EI15" s="39">
        <v>0</v>
      </c>
      <c r="EJ15" s="39">
        <v>0</v>
      </c>
      <c r="EK15" s="39">
        <v>0</v>
      </c>
      <c r="EL15" s="36" t="s">
        <v>1342</v>
      </c>
      <c r="EM15" s="49" t="s">
        <v>2007</v>
      </c>
      <c r="EN15" s="39" t="s">
        <v>102</v>
      </c>
      <c r="EO15" s="39" t="s">
        <v>102</v>
      </c>
      <c r="EP15" s="39" t="s">
        <v>102</v>
      </c>
      <c r="EQ15" s="39" t="s">
        <v>102</v>
      </c>
      <c r="ER15" s="39" t="s">
        <v>102</v>
      </c>
      <c r="ES15" s="39" t="s">
        <v>102</v>
      </c>
      <c r="ET15" s="39" t="s">
        <v>102</v>
      </c>
      <c r="EU15" s="39" t="s">
        <v>102</v>
      </c>
      <c r="EV15" s="39" t="s">
        <v>102</v>
      </c>
      <c r="EW15" s="39" t="s">
        <v>102</v>
      </c>
      <c r="EX15" s="39" t="s">
        <v>102</v>
      </c>
      <c r="EY15" s="39" t="s">
        <v>102</v>
      </c>
    </row>
    <row r="16" spans="1:155" s="104" customFormat="1">
      <c r="A16" s="255" t="s">
        <v>103</v>
      </c>
      <c r="B16" s="64">
        <v>805.48924</v>
      </c>
      <c r="C16" s="36" t="s">
        <v>63</v>
      </c>
      <c r="D16" s="36" t="s">
        <v>227</v>
      </c>
      <c r="E16" s="65">
        <v>2018</v>
      </c>
      <c r="F16" s="61" t="s">
        <v>49</v>
      </c>
      <c r="G16" s="36"/>
      <c r="H16" s="39">
        <f t="shared" si="0"/>
        <v>100</v>
      </c>
      <c r="I16" s="39">
        <v>100</v>
      </c>
      <c r="J16" s="36" t="s">
        <v>1678</v>
      </c>
      <c r="K16" s="36" t="s">
        <v>2017</v>
      </c>
      <c r="L16" s="39">
        <f t="shared" si="1"/>
        <v>80</v>
      </c>
      <c r="M16" s="39">
        <v>10</v>
      </c>
      <c r="N16" s="39">
        <v>20</v>
      </c>
      <c r="O16" s="39">
        <v>10</v>
      </c>
      <c r="P16" s="39">
        <v>20</v>
      </c>
      <c r="Q16" s="39">
        <v>20</v>
      </c>
      <c r="R16" s="195" t="s">
        <v>2146</v>
      </c>
      <c r="S16" s="36" t="s">
        <v>2459</v>
      </c>
      <c r="T16" s="39">
        <f t="shared" si="2"/>
        <v>50</v>
      </c>
      <c r="U16" s="39">
        <v>50</v>
      </c>
      <c r="V16" s="39">
        <v>0</v>
      </c>
      <c r="W16" s="36" t="s">
        <v>1683</v>
      </c>
      <c r="X16" s="36" t="s">
        <v>1682</v>
      </c>
      <c r="Y16" s="39">
        <f t="shared" si="3"/>
        <v>30</v>
      </c>
      <c r="Z16" s="39">
        <v>15</v>
      </c>
      <c r="AA16" s="39">
        <v>15</v>
      </c>
      <c r="AB16" s="39">
        <v>0</v>
      </c>
      <c r="AC16" s="270" t="s">
        <v>2476</v>
      </c>
      <c r="AD16" s="270" t="s">
        <v>2477</v>
      </c>
      <c r="AE16" s="39">
        <f t="shared" si="4"/>
        <v>50</v>
      </c>
      <c r="AF16" s="39">
        <v>0</v>
      </c>
      <c r="AG16" s="39">
        <v>50</v>
      </c>
      <c r="AH16" s="270" t="s">
        <v>2478</v>
      </c>
      <c r="AI16" s="36" t="s">
        <v>1681</v>
      </c>
      <c r="AJ16" s="66">
        <f t="shared" si="5"/>
        <v>100</v>
      </c>
      <c r="AK16" s="39">
        <v>25</v>
      </c>
      <c r="AL16" s="39">
        <v>25</v>
      </c>
      <c r="AM16" s="39">
        <v>25</v>
      </c>
      <c r="AN16" s="39">
        <v>25</v>
      </c>
      <c r="AO16" s="107" t="s">
        <v>1619</v>
      </c>
      <c r="AP16" s="195" t="s">
        <v>2062</v>
      </c>
      <c r="AQ16" s="39">
        <f t="shared" si="6"/>
        <v>75</v>
      </c>
      <c r="AR16" s="39">
        <v>50</v>
      </c>
      <c r="AS16" s="39">
        <v>25</v>
      </c>
      <c r="AT16" s="36" t="s">
        <v>1676</v>
      </c>
      <c r="AU16" s="36" t="s">
        <v>1677</v>
      </c>
      <c r="AV16" s="39">
        <f t="shared" si="7"/>
        <v>0</v>
      </c>
      <c r="AW16" s="188">
        <v>0</v>
      </c>
      <c r="AX16" s="39">
        <v>0</v>
      </c>
      <c r="AY16" s="39">
        <v>0</v>
      </c>
      <c r="AZ16" s="39">
        <v>0</v>
      </c>
      <c r="BA16" s="195" t="s">
        <v>2425</v>
      </c>
      <c r="BB16" s="195" t="s">
        <v>2069</v>
      </c>
      <c r="BC16" s="39">
        <f t="shared" si="8"/>
        <v>50</v>
      </c>
      <c r="BD16" s="39">
        <v>50</v>
      </c>
      <c r="BE16" s="36" t="s">
        <v>1528</v>
      </c>
      <c r="BF16" s="36" t="s">
        <v>1176</v>
      </c>
      <c r="BG16" s="39">
        <f t="shared" si="9"/>
        <v>15</v>
      </c>
      <c r="BH16" s="39">
        <v>15</v>
      </c>
      <c r="BI16" s="39">
        <v>0</v>
      </c>
      <c r="BJ16" s="39">
        <v>0</v>
      </c>
      <c r="BK16" s="36" t="s">
        <v>1497</v>
      </c>
      <c r="BL16" s="36" t="s">
        <v>838</v>
      </c>
      <c r="BM16" s="39">
        <f t="shared" si="10"/>
        <v>15</v>
      </c>
      <c r="BN16" s="39">
        <v>0</v>
      </c>
      <c r="BO16" s="39">
        <v>15</v>
      </c>
      <c r="BP16" s="39">
        <v>0</v>
      </c>
      <c r="BQ16" s="36" t="s">
        <v>1177</v>
      </c>
      <c r="BR16" s="36" t="s">
        <v>1178</v>
      </c>
      <c r="BS16" s="39">
        <f t="shared" si="11"/>
        <v>75</v>
      </c>
      <c r="BT16" s="39">
        <v>50</v>
      </c>
      <c r="BU16" s="39">
        <v>25</v>
      </c>
      <c r="BV16" s="195" t="s">
        <v>2174</v>
      </c>
      <c r="BW16" s="36" t="s">
        <v>1618</v>
      </c>
      <c r="BX16" s="39">
        <f t="shared" si="12"/>
        <v>25</v>
      </c>
      <c r="BY16" s="39">
        <v>25</v>
      </c>
      <c r="BZ16" s="39">
        <v>0</v>
      </c>
      <c r="CA16" s="195" t="s">
        <v>2181</v>
      </c>
      <c r="CB16" s="36" t="s">
        <v>1179</v>
      </c>
      <c r="CC16" s="39">
        <f t="shared" si="13"/>
        <v>30</v>
      </c>
      <c r="CD16" s="39">
        <v>15</v>
      </c>
      <c r="CE16" s="39">
        <v>15</v>
      </c>
      <c r="CF16" s="39">
        <v>0</v>
      </c>
      <c r="CG16" s="195" t="s">
        <v>2184</v>
      </c>
      <c r="CH16" s="36" t="s">
        <v>1675</v>
      </c>
      <c r="CI16" s="39">
        <f t="shared" si="14"/>
        <v>25</v>
      </c>
      <c r="CJ16" s="39">
        <v>25</v>
      </c>
      <c r="CK16" s="39">
        <v>0</v>
      </c>
      <c r="CL16" s="39">
        <v>0</v>
      </c>
      <c r="CM16" s="39">
        <v>0</v>
      </c>
      <c r="CN16" s="36" t="s">
        <v>1180</v>
      </c>
      <c r="CO16" s="36" t="s">
        <v>1181</v>
      </c>
      <c r="CP16" s="39">
        <f t="shared" si="15"/>
        <v>0</v>
      </c>
      <c r="CQ16" s="39">
        <v>0</v>
      </c>
      <c r="CR16" s="39">
        <v>0</v>
      </c>
      <c r="CS16" s="39">
        <v>0</v>
      </c>
      <c r="CT16" s="39">
        <v>0</v>
      </c>
      <c r="CU16" s="36" t="s">
        <v>501</v>
      </c>
      <c r="CV16" s="36" t="s">
        <v>102</v>
      </c>
      <c r="CW16" s="39">
        <f t="shared" si="16"/>
        <v>10</v>
      </c>
      <c r="CX16" s="39">
        <v>10</v>
      </c>
      <c r="CY16" s="39">
        <v>0</v>
      </c>
      <c r="CZ16" s="39">
        <v>0</v>
      </c>
      <c r="DA16" s="39">
        <v>0</v>
      </c>
      <c r="DB16" s="39">
        <v>0</v>
      </c>
      <c r="DC16" s="36" t="s">
        <v>1395</v>
      </c>
      <c r="DD16" s="36" t="s">
        <v>1182</v>
      </c>
      <c r="DE16" s="39">
        <f t="shared" si="17"/>
        <v>70</v>
      </c>
      <c r="DF16" s="39">
        <v>20</v>
      </c>
      <c r="DG16" s="39">
        <v>20</v>
      </c>
      <c r="DH16" s="39">
        <v>10</v>
      </c>
      <c r="DI16" s="39">
        <v>20</v>
      </c>
      <c r="DJ16" s="39">
        <v>0</v>
      </c>
      <c r="DK16" s="36" t="s">
        <v>1547</v>
      </c>
      <c r="DL16" s="36" t="s">
        <v>1183</v>
      </c>
      <c r="DM16" s="39">
        <f t="shared" si="18"/>
        <v>10</v>
      </c>
      <c r="DN16" s="39">
        <v>0</v>
      </c>
      <c r="DO16" s="39">
        <v>0</v>
      </c>
      <c r="DP16" s="39">
        <v>0</v>
      </c>
      <c r="DQ16" s="39">
        <v>10</v>
      </c>
      <c r="DR16" s="39">
        <v>0</v>
      </c>
      <c r="DS16" s="36" t="s">
        <v>1563</v>
      </c>
      <c r="DT16" s="36" t="s">
        <v>1184</v>
      </c>
      <c r="DU16" s="66">
        <f t="shared" si="19"/>
        <v>87.5</v>
      </c>
      <c r="DV16" s="39">
        <v>25</v>
      </c>
      <c r="DW16" s="39">
        <v>25</v>
      </c>
      <c r="DX16" s="39">
        <v>25</v>
      </c>
      <c r="DY16" s="194">
        <v>12.5</v>
      </c>
      <c r="DZ16" s="195" t="s">
        <v>2460</v>
      </c>
      <c r="EA16" s="195" t="s">
        <v>2383</v>
      </c>
      <c r="EB16" s="39">
        <v>1</v>
      </c>
      <c r="EC16" s="39">
        <f t="shared" si="20"/>
        <v>0</v>
      </c>
      <c r="ED16" s="39">
        <v>0</v>
      </c>
      <c r="EE16" s="39" t="s">
        <v>102</v>
      </c>
      <c r="EF16" s="49" t="s">
        <v>1341</v>
      </c>
      <c r="EG16" s="49" t="s">
        <v>102</v>
      </c>
      <c r="EH16" s="49" t="s">
        <v>534</v>
      </c>
      <c r="EI16" s="39">
        <v>0</v>
      </c>
      <c r="EJ16" s="39">
        <v>0</v>
      </c>
      <c r="EK16" s="39">
        <v>0</v>
      </c>
      <c r="EL16" s="36" t="s">
        <v>1413</v>
      </c>
      <c r="EM16" s="49" t="s">
        <v>860</v>
      </c>
      <c r="EN16" s="39" t="s">
        <v>102</v>
      </c>
      <c r="EO16" s="39" t="s">
        <v>102</v>
      </c>
      <c r="EP16" s="39" t="s">
        <v>102</v>
      </c>
      <c r="EQ16" s="39" t="s">
        <v>102</v>
      </c>
      <c r="ER16" s="39" t="s">
        <v>102</v>
      </c>
      <c r="ES16" s="39" t="s">
        <v>102</v>
      </c>
      <c r="ET16" s="39" t="s">
        <v>102</v>
      </c>
      <c r="EU16" s="39" t="s">
        <v>102</v>
      </c>
      <c r="EV16" s="39" t="s">
        <v>102</v>
      </c>
      <c r="EW16" s="39" t="s">
        <v>102</v>
      </c>
      <c r="EX16" s="39" t="s">
        <v>102</v>
      </c>
      <c r="EY16" s="39" t="s">
        <v>102</v>
      </c>
    </row>
    <row r="17" spans="1:155" s="104" customFormat="1">
      <c r="A17" s="255" t="s">
        <v>144</v>
      </c>
      <c r="B17" s="64">
        <v>107.82302</v>
      </c>
      <c r="C17" s="36" t="s">
        <v>63</v>
      </c>
      <c r="D17" s="105" t="s">
        <v>223</v>
      </c>
      <c r="E17" s="69">
        <v>2016</v>
      </c>
      <c r="F17" s="61" t="s">
        <v>49</v>
      </c>
      <c r="G17" s="109" t="s">
        <v>1604</v>
      </c>
      <c r="H17" s="39">
        <f t="shared" si="0"/>
        <v>100</v>
      </c>
      <c r="I17" s="39">
        <v>100</v>
      </c>
      <c r="J17" s="36" t="s">
        <v>1457</v>
      </c>
      <c r="K17" s="36" t="s">
        <v>1203</v>
      </c>
      <c r="L17" s="39">
        <f t="shared" si="1"/>
        <v>90</v>
      </c>
      <c r="M17" s="39">
        <v>10</v>
      </c>
      <c r="N17" s="39">
        <v>20</v>
      </c>
      <c r="O17" s="39">
        <v>20</v>
      </c>
      <c r="P17" s="39">
        <v>20</v>
      </c>
      <c r="Q17" s="39">
        <v>20</v>
      </c>
      <c r="R17" s="36" t="s">
        <v>1208</v>
      </c>
      <c r="S17" s="36" t="s">
        <v>1209</v>
      </c>
      <c r="T17" s="39">
        <f t="shared" si="2"/>
        <v>50</v>
      </c>
      <c r="U17" s="39">
        <v>50</v>
      </c>
      <c r="V17" s="39">
        <v>0</v>
      </c>
      <c r="W17" s="36" t="s">
        <v>1213</v>
      </c>
      <c r="X17" s="36" t="s">
        <v>1214</v>
      </c>
      <c r="Y17" s="39">
        <f t="shared" si="3"/>
        <v>45</v>
      </c>
      <c r="Z17" s="39">
        <v>30</v>
      </c>
      <c r="AA17" s="39">
        <v>15</v>
      </c>
      <c r="AB17" s="39">
        <v>0</v>
      </c>
      <c r="AC17" s="36" t="s">
        <v>1218</v>
      </c>
      <c r="AD17" s="207" t="s">
        <v>1219</v>
      </c>
      <c r="AE17" s="39">
        <f t="shared" si="4"/>
        <v>25</v>
      </c>
      <c r="AF17" s="39">
        <v>0</v>
      </c>
      <c r="AG17" s="39">
        <v>25</v>
      </c>
      <c r="AH17" s="36" t="s">
        <v>1223</v>
      </c>
      <c r="AI17" s="36" t="s">
        <v>1224</v>
      </c>
      <c r="AJ17" s="66">
        <f t="shared" si="5"/>
        <v>37.5</v>
      </c>
      <c r="AK17" s="39">
        <v>0</v>
      </c>
      <c r="AL17" s="39">
        <v>25</v>
      </c>
      <c r="AM17" s="39">
        <v>12.5</v>
      </c>
      <c r="AN17" s="39">
        <v>0</v>
      </c>
      <c r="AO17" s="36" t="s">
        <v>1230</v>
      </c>
      <c r="AP17" s="36" t="s">
        <v>1231</v>
      </c>
      <c r="AQ17" s="39">
        <f t="shared" si="6"/>
        <v>75</v>
      </c>
      <c r="AR17" s="39">
        <v>50</v>
      </c>
      <c r="AS17" s="39">
        <v>25</v>
      </c>
      <c r="AT17" s="36" t="s">
        <v>1235</v>
      </c>
      <c r="AU17" s="207" t="s">
        <v>1236</v>
      </c>
      <c r="AV17" s="39">
        <f t="shared" si="7"/>
        <v>25</v>
      </c>
      <c r="AW17" s="194">
        <v>12.5</v>
      </c>
      <c r="AX17" s="39">
        <v>0</v>
      </c>
      <c r="AY17" s="39">
        <v>12.5</v>
      </c>
      <c r="AZ17" s="39">
        <v>0</v>
      </c>
      <c r="BA17" s="195" t="s">
        <v>2411</v>
      </c>
      <c r="BB17" s="195" t="s">
        <v>2162</v>
      </c>
      <c r="BC17" s="39">
        <f t="shared" si="8"/>
        <v>0</v>
      </c>
      <c r="BD17" s="39">
        <v>0</v>
      </c>
      <c r="BE17" s="36" t="s">
        <v>1243</v>
      </c>
      <c r="BF17" s="36" t="s">
        <v>1244</v>
      </c>
      <c r="BG17" s="39">
        <f t="shared" si="9"/>
        <v>15</v>
      </c>
      <c r="BH17" s="39">
        <v>15</v>
      </c>
      <c r="BI17" s="39">
        <v>0</v>
      </c>
      <c r="BJ17" s="39">
        <v>0</v>
      </c>
      <c r="BK17" s="36" t="s">
        <v>1248</v>
      </c>
      <c r="BL17" s="36" t="s">
        <v>1249</v>
      </c>
      <c r="BM17" s="39">
        <f t="shared" si="10"/>
        <v>0</v>
      </c>
      <c r="BN17" s="39">
        <v>0</v>
      </c>
      <c r="BO17" s="39">
        <v>0</v>
      </c>
      <c r="BP17" s="39">
        <v>0</v>
      </c>
      <c r="BQ17" s="36" t="s">
        <v>501</v>
      </c>
      <c r="BR17" s="36" t="s">
        <v>102</v>
      </c>
      <c r="BS17" s="39">
        <f t="shared" si="11"/>
        <v>75</v>
      </c>
      <c r="BT17" s="39">
        <v>50</v>
      </c>
      <c r="BU17" s="39">
        <v>25</v>
      </c>
      <c r="BV17" s="36" t="s">
        <v>1255</v>
      </c>
      <c r="BW17" s="36" t="s">
        <v>1256</v>
      </c>
      <c r="BX17" s="39">
        <f t="shared" si="12"/>
        <v>0</v>
      </c>
      <c r="BY17" s="39">
        <v>0</v>
      </c>
      <c r="BZ17" s="39">
        <v>0</v>
      </c>
      <c r="CA17" s="36" t="s">
        <v>1259</v>
      </c>
      <c r="CB17" s="36" t="s">
        <v>1260</v>
      </c>
      <c r="CC17" s="39">
        <f t="shared" si="13"/>
        <v>30</v>
      </c>
      <c r="CD17" s="39">
        <v>15</v>
      </c>
      <c r="CE17" s="39">
        <v>15</v>
      </c>
      <c r="CF17" s="39">
        <v>0</v>
      </c>
      <c r="CG17" s="36" t="s">
        <v>1264</v>
      </c>
      <c r="CH17" s="36" t="s">
        <v>1256</v>
      </c>
      <c r="CI17" s="39">
        <f t="shared" si="14"/>
        <v>12.5</v>
      </c>
      <c r="CJ17" s="194">
        <v>12.5</v>
      </c>
      <c r="CK17" s="39">
        <v>0</v>
      </c>
      <c r="CL17" s="39">
        <v>0</v>
      </c>
      <c r="CM17" s="39">
        <v>0</v>
      </c>
      <c r="CN17" s="195" t="s">
        <v>2191</v>
      </c>
      <c r="CO17" s="195" t="s">
        <v>1256</v>
      </c>
      <c r="CP17" s="39">
        <f t="shared" si="15"/>
        <v>0</v>
      </c>
      <c r="CQ17" s="39">
        <v>0</v>
      </c>
      <c r="CR17" s="39">
        <v>0</v>
      </c>
      <c r="CS17" s="39">
        <v>0</v>
      </c>
      <c r="CT17" s="39">
        <v>0</v>
      </c>
      <c r="CU17" s="36" t="s">
        <v>501</v>
      </c>
      <c r="CV17" s="36" t="s">
        <v>102</v>
      </c>
      <c r="CW17" s="39">
        <f t="shared" si="16"/>
        <v>20</v>
      </c>
      <c r="CX17" s="194">
        <v>20</v>
      </c>
      <c r="CY17" s="193">
        <v>0</v>
      </c>
      <c r="CZ17" s="39">
        <v>0</v>
      </c>
      <c r="DA17" s="39">
        <v>0</v>
      </c>
      <c r="DB17" s="39">
        <v>0</v>
      </c>
      <c r="DC17" s="195" t="s">
        <v>2273</v>
      </c>
      <c r="DD17" s="36" t="s">
        <v>1268</v>
      </c>
      <c r="DE17" s="39">
        <f t="shared" si="17"/>
        <v>0</v>
      </c>
      <c r="DF17" s="39">
        <v>0</v>
      </c>
      <c r="DG17" s="39">
        <v>0</v>
      </c>
      <c r="DH17" s="39">
        <v>0</v>
      </c>
      <c r="DI17" s="39">
        <v>0</v>
      </c>
      <c r="DJ17" s="39">
        <v>0</v>
      </c>
      <c r="DK17" s="195" t="s">
        <v>2342</v>
      </c>
      <c r="DL17" s="36" t="s">
        <v>1560</v>
      </c>
      <c r="DM17" s="39">
        <f t="shared" si="18"/>
        <v>0</v>
      </c>
      <c r="DN17" s="39">
        <v>0</v>
      </c>
      <c r="DO17" s="39">
        <v>0</v>
      </c>
      <c r="DP17" s="39">
        <v>0</v>
      </c>
      <c r="DQ17" s="39">
        <v>0</v>
      </c>
      <c r="DR17" s="39">
        <v>0</v>
      </c>
      <c r="DS17" s="195" t="s">
        <v>2378</v>
      </c>
      <c r="DT17" s="195" t="s">
        <v>2379</v>
      </c>
      <c r="DU17" s="66">
        <f t="shared" si="19"/>
        <v>75</v>
      </c>
      <c r="DV17" s="39">
        <v>25</v>
      </c>
      <c r="DW17" s="39">
        <v>25</v>
      </c>
      <c r="DX17" s="39">
        <v>25</v>
      </c>
      <c r="DY17" s="188">
        <v>0</v>
      </c>
      <c r="DZ17" s="36" t="s">
        <v>1588</v>
      </c>
      <c r="EA17" s="36" t="s">
        <v>1276</v>
      </c>
      <c r="EB17" s="39">
        <v>1</v>
      </c>
      <c r="EC17" s="39">
        <f t="shared" si="20"/>
        <v>0</v>
      </c>
      <c r="ED17" s="39">
        <v>0</v>
      </c>
      <c r="EE17" s="39" t="s">
        <v>102</v>
      </c>
      <c r="EF17" s="49" t="s">
        <v>1281</v>
      </c>
      <c r="EG17" s="49" t="s">
        <v>1282</v>
      </c>
      <c r="EH17" s="249" t="s">
        <v>552</v>
      </c>
      <c r="EI17" s="39">
        <v>0</v>
      </c>
      <c r="EJ17" s="39">
        <v>0</v>
      </c>
      <c r="EK17" s="39">
        <v>0</v>
      </c>
      <c r="EL17" s="36" t="s">
        <v>1414</v>
      </c>
      <c r="EM17" s="49" t="s">
        <v>1415</v>
      </c>
      <c r="EN17" s="39" t="s">
        <v>102</v>
      </c>
      <c r="EO17" s="39" t="s">
        <v>102</v>
      </c>
      <c r="EP17" s="39" t="s">
        <v>102</v>
      </c>
      <c r="EQ17" s="39" t="s">
        <v>102</v>
      </c>
      <c r="ER17" s="39" t="s">
        <v>102</v>
      </c>
      <c r="ES17" s="39" t="s">
        <v>102</v>
      </c>
      <c r="ET17" s="39" t="s">
        <v>102</v>
      </c>
      <c r="EU17" s="39" t="s">
        <v>102</v>
      </c>
      <c r="EV17" s="39" t="s">
        <v>102</v>
      </c>
      <c r="EW17" s="39" t="s">
        <v>102</v>
      </c>
      <c r="EX17" s="39" t="s">
        <v>102</v>
      </c>
      <c r="EY17" s="39" t="s">
        <v>102</v>
      </c>
    </row>
    <row r="18" spans="1:155" s="104" customFormat="1">
      <c r="A18" s="255" t="s">
        <v>113</v>
      </c>
      <c r="B18" s="64">
        <v>32.912059999999997</v>
      </c>
      <c r="C18" s="36" t="s">
        <v>68</v>
      </c>
      <c r="D18" s="105" t="s">
        <v>199</v>
      </c>
      <c r="E18" s="69">
        <v>2018</v>
      </c>
      <c r="F18" s="61" t="s">
        <v>49</v>
      </c>
      <c r="G18" s="36"/>
      <c r="H18" s="39">
        <f t="shared" si="0"/>
        <v>100</v>
      </c>
      <c r="I18" s="39">
        <v>100</v>
      </c>
      <c r="J18" s="36" t="s">
        <v>1200</v>
      </c>
      <c r="K18" s="36" t="s">
        <v>1192</v>
      </c>
      <c r="L18" s="39">
        <f t="shared" si="1"/>
        <v>50</v>
      </c>
      <c r="M18" s="39">
        <v>10</v>
      </c>
      <c r="N18" s="39">
        <v>20</v>
      </c>
      <c r="O18" s="39">
        <v>0</v>
      </c>
      <c r="P18" s="39">
        <v>0</v>
      </c>
      <c r="Q18" s="39">
        <v>20</v>
      </c>
      <c r="R18" s="36" t="s">
        <v>1204</v>
      </c>
      <c r="S18" s="36" t="s">
        <v>1205</v>
      </c>
      <c r="T18" s="39">
        <f t="shared" si="2"/>
        <v>25</v>
      </c>
      <c r="U18" s="39">
        <v>25</v>
      </c>
      <c r="V18" s="39">
        <v>0</v>
      </c>
      <c r="W18" s="36" t="s">
        <v>1356</v>
      </c>
      <c r="X18" s="36" t="s">
        <v>1211</v>
      </c>
      <c r="Y18" s="39">
        <f t="shared" si="3"/>
        <v>15</v>
      </c>
      <c r="Z18" s="106">
        <v>15</v>
      </c>
      <c r="AA18" s="39">
        <v>0</v>
      </c>
      <c r="AB18" s="39">
        <v>0</v>
      </c>
      <c r="AC18" s="36" t="s">
        <v>1465</v>
      </c>
      <c r="AD18" s="36" t="s">
        <v>1215</v>
      </c>
      <c r="AE18" s="39">
        <f t="shared" si="4"/>
        <v>0</v>
      </c>
      <c r="AF18" s="39">
        <v>0</v>
      </c>
      <c r="AG18" s="39">
        <v>0</v>
      </c>
      <c r="AH18" s="36" t="s">
        <v>501</v>
      </c>
      <c r="AI18" s="36" t="s">
        <v>102</v>
      </c>
      <c r="AJ18" s="66">
        <f t="shared" si="5"/>
        <v>12.5</v>
      </c>
      <c r="AK18" s="39">
        <v>0</v>
      </c>
      <c r="AL18" s="39">
        <v>0</v>
      </c>
      <c r="AM18" s="39">
        <v>12.5</v>
      </c>
      <c r="AN18" s="39">
        <v>0</v>
      </c>
      <c r="AO18" s="36" t="s">
        <v>1227</v>
      </c>
      <c r="AP18" s="36" t="s">
        <v>1228</v>
      </c>
      <c r="AQ18" s="39">
        <f t="shared" si="6"/>
        <v>0</v>
      </c>
      <c r="AR18" s="39">
        <v>0</v>
      </c>
      <c r="AS18" s="39">
        <v>0</v>
      </c>
      <c r="AT18" s="36" t="s">
        <v>1233</v>
      </c>
      <c r="AU18" s="36" t="s">
        <v>1234</v>
      </c>
      <c r="AV18" s="39">
        <f t="shared" si="7"/>
        <v>12.5</v>
      </c>
      <c r="AW18" s="194">
        <v>12.5</v>
      </c>
      <c r="AX18" s="39">
        <v>0</v>
      </c>
      <c r="AY18" s="39">
        <v>0</v>
      </c>
      <c r="AZ18" s="39">
        <v>0</v>
      </c>
      <c r="BA18" s="195" t="s">
        <v>2409</v>
      </c>
      <c r="BB18" s="195" t="s">
        <v>2410</v>
      </c>
      <c r="BC18" s="39">
        <f t="shared" si="8"/>
        <v>50</v>
      </c>
      <c r="BD18" s="39">
        <v>50</v>
      </c>
      <c r="BE18" s="36" t="s">
        <v>1240</v>
      </c>
      <c r="BF18" s="36" t="s">
        <v>1241</v>
      </c>
      <c r="BG18" s="39">
        <f t="shared" si="9"/>
        <v>0</v>
      </c>
      <c r="BH18" s="193">
        <v>0</v>
      </c>
      <c r="BI18" s="39">
        <v>0</v>
      </c>
      <c r="BJ18" s="39">
        <v>0</v>
      </c>
      <c r="BK18" s="36" t="s">
        <v>1505</v>
      </c>
      <c r="BL18" s="36" t="s">
        <v>1245</v>
      </c>
      <c r="BM18" s="39">
        <f t="shared" si="10"/>
        <v>0</v>
      </c>
      <c r="BN18" s="39">
        <v>0</v>
      </c>
      <c r="BO18" s="39">
        <v>0</v>
      </c>
      <c r="BP18" s="39">
        <v>0</v>
      </c>
      <c r="BQ18" s="36" t="s">
        <v>501</v>
      </c>
      <c r="BR18" s="36" t="s">
        <v>102</v>
      </c>
      <c r="BS18" s="39">
        <f t="shared" si="11"/>
        <v>0</v>
      </c>
      <c r="BT18" s="39">
        <v>0</v>
      </c>
      <c r="BU18" s="39">
        <v>0</v>
      </c>
      <c r="BV18" s="36" t="s">
        <v>501</v>
      </c>
      <c r="BW18" s="36" t="s">
        <v>102</v>
      </c>
      <c r="BX18" s="39">
        <f t="shared" si="12"/>
        <v>0</v>
      </c>
      <c r="BY18" s="39">
        <v>0</v>
      </c>
      <c r="BZ18" s="39">
        <v>0</v>
      </c>
      <c r="CA18" s="36" t="s">
        <v>501</v>
      </c>
      <c r="CB18" s="36" t="s">
        <v>102</v>
      </c>
      <c r="CC18" s="39">
        <f t="shared" si="13"/>
        <v>0</v>
      </c>
      <c r="CD18" s="39">
        <v>0</v>
      </c>
      <c r="CE18" s="39">
        <v>0</v>
      </c>
      <c r="CF18" s="39">
        <v>0</v>
      </c>
      <c r="CG18" s="36" t="s">
        <v>501</v>
      </c>
      <c r="CH18" s="36" t="s">
        <v>102</v>
      </c>
      <c r="CI18" s="39">
        <f t="shared" si="14"/>
        <v>0</v>
      </c>
      <c r="CJ18" s="39">
        <v>0</v>
      </c>
      <c r="CK18" s="39">
        <v>0</v>
      </c>
      <c r="CL18" s="39">
        <v>0</v>
      </c>
      <c r="CM18" s="39">
        <v>0</v>
      </c>
      <c r="CN18" s="36" t="s">
        <v>501</v>
      </c>
      <c r="CO18" s="36" t="s">
        <v>102</v>
      </c>
      <c r="CP18" s="39">
        <f t="shared" si="15"/>
        <v>0</v>
      </c>
      <c r="CQ18" s="39">
        <v>0</v>
      </c>
      <c r="CR18" s="39">
        <v>0</v>
      </c>
      <c r="CS18" s="39">
        <v>0</v>
      </c>
      <c r="CT18" s="39">
        <v>0</v>
      </c>
      <c r="CU18" s="36" t="s">
        <v>501</v>
      </c>
      <c r="CV18" s="36" t="s">
        <v>102</v>
      </c>
      <c r="CW18" s="39">
        <f t="shared" si="16"/>
        <v>0</v>
      </c>
      <c r="CX18" s="194">
        <v>0</v>
      </c>
      <c r="CY18" s="39">
        <v>0</v>
      </c>
      <c r="CZ18" s="39">
        <v>0</v>
      </c>
      <c r="DA18" s="39">
        <v>0</v>
      </c>
      <c r="DB18" s="39">
        <v>0</v>
      </c>
      <c r="DC18" s="195" t="s">
        <v>2274</v>
      </c>
      <c r="DD18" s="36" t="s">
        <v>1266</v>
      </c>
      <c r="DE18" s="39">
        <f t="shared" si="17"/>
        <v>0</v>
      </c>
      <c r="DF18" s="39">
        <v>0</v>
      </c>
      <c r="DG18" s="39">
        <v>0</v>
      </c>
      <c r="DH18" s="39">
        <v>0</v>
      </c>
      <c r="DI18" s="39">
        <v>0</v>
      </c>
      <c r="DJ18" s="39">
        <v>0</v>
      </c>
      <c r="DK18" s="195" t="s">
        <v>2308</v>
      </c>
      <c r="DL18" s="36" t="s">
        <v>1553</v>
      </c>
      <c r="DM18" s="39">
        <f t="shared" si="18"/>
        <v>0</v>
      </c>
      <c r="DN18" s="39">
        <v>0</v>
      </c>
      <c r="DO18" s="39">
        <v>0</v>
      </c>
      <c r="DP18" s="39">
        <v>0</v>
      </c>
      <c r="DQ18" s="39">
        <v>0</v>
      </c>
      <c r="DR18" s="39">
        <v>0</v>
      </c>
      <c r="DS18" s="36" t="s">
        <v>1271</v>
      </c>
      <c r="DT18" s="195" t="s">
        <v>2362</v>
      </c>
      <c r="DU18" s="66">
        <f t="shared" si="19"/>
        <v>0</v>
      </c>
      <c r="DV18" s="39">
        <v>0</v>
      </c>
      <c r="DW18" s="39">
        <v>0</v>
      </c>
      <c r="DX18" s="39">
        <v>0</v>
      </c>
      <c r="DY18" s="39">
        <v>0</v>
      </c>
      <c r="DZ18" s="36" t="s">
        <v>1582</v>
      </c>
      <c r="EA18" s="36" t="s">
        <v>1274</v>
      </c>
      <c r="EB18" s="39">
        <v>1</v>
      </c>
      <c r="EC18" s="39">
        <f t="shared" si="20"/>
        <v>0</v>
      </c>
      <c r="ED18" s="39">
        <v>0</v>
      </c>
      <c r="EE18" s="39" t="s">
        <v>102</v>
      </c>
      <c r="EF18" s="49" t="s">
        <v>1278</v>
      </c>
      <c r="EG18" s="49" t="s">
        <v>1279</v>
      </c>
      <c r="EH18" s="249" t="s">
        <v>545</v>
      </c>
      <c r="EI18" s="39">
        <v>0</v>
      </c>
      <c r="EJ18" s="39">
        <v>0</v>
      </c>
      <c r="EK18" s="39">
        <v>0</v>
      </c>
      <c r="EL18" s="36" t="s">
        <v>1343</v>
      </c>
      <c r="EM18" s="49" t="s">
        <v>1344</v>
      </c>
      <c r="EN18" s="39" t="s">
        <v>102</v>
      </c>
      <c r="EO18" s="39" t="s">
        <v>102</v>
      </c>
      <c r="EP18" s="39" t="s">
        <v>102</v>
      </c>
      <c r="EQ18" s="39" t="s">
        <v>102</v>
      </c>
      <c r="ER18" s="39" t="s">
        <v>102</v>
      </c>
      <c r="ES18" s="39" t="s">
        <v>102</v>
      </c>
      <c r="ET18" s="39" t="s">
        <v>102</v>
      </c>
      <c r="EU18" s="39" t="s">
        <v>102</v>
      </c>
      <c r="EV18" s="39" t="s">
        <v>102</v>
      </c>
      <c r="EW18" s="39" t="s">
        <v>102</v>
      </c>
      <c r="EX18" s="39" t="s">
        <v>102</v>
      </c>
      <c r="EY18" s="39" t="s">
        <v>102</v>
      </c>
    </row>
    <row r="19" spans="1:155" s="104" customFormat="1">
      <c r="A19" s="255" t="s">
        <v>162</v>
      </c>
      <c r="B19" s="64">
        <v>21.12416</v>
      </c>
      <c r="C19" s="36" t="s">
        <v>66</v>
      </c>
      <c r="D19" s="105" t="s">
        <v>222</v>
      </c>
      <c r="E19" s="69">
        <v>2016</v>
      </c>
      <c r="F19" s="61" t="s">
        <v>49</v>
      </c>
      <c r="G19" s="36"/>
      <c r="H19" s="39">
        <f t="shared" si="0"/>
        <v>100</v>
      </c>
      <c r="I19" s="39">
        <v>100</v>
      </c>
      <c r="J19" s="36" t="s">
        <v>1043</v>
      </c>
      <c r="K19" s="36" t="s">
        <v>1038</v>
      </c>
      <c r="L19" s="39">
        <f t="shared" si="1"/>
        <v>100</v>
      </c>
      <c r="M19" s="39">
        <v>20</v>
      </c>
      <c r="N19" s="39">
        <v>20</v>
      </c>
      <c r="O19" s="39">
        <v>20</v>
      </c>
      <c r="P19" s="194">
        <v>20</v>
      </c>
      <c r="Q19" s="39">
        <v>20</v>
      </c>
      <c r="R19" s="195" t="s">
        <v>2242</v>
      </c>
      <c r="S19" s="195" t="s">
        <v>2036</v>
      </c>
      <c r="T19" s="39">
        <f t="shared" si="2"/>
        <v>75</v>
      </c>
      <c r="U19" s="39">
        <v>50</v>
      </c>
      <c r="V19" s="39">
        <v>25</v>
      </c>
      <c r="W19" s="36" t="s">
        <v>1791</v>
      </c>
      <c r="X19" s="36" t="s">
        <v>1792</v>
      </c>
      <c r="Y19" s="39">
        <f t="shared" si="3"/>
        <v>60</v>
      </c>
      <c r="Z19" s="39">
        <v>30</v>
      </c>
      <c r="AA19" s="39">
        <v>15</v>
      </c>
      <c r="AB19" s="194">
        <v>15</v>
      </c>
      <c r="AC19" s="195" t="s">
        <v>2241</v>
      </c>
      <c r="AD19" s="36" t="s">
        <v>1804</v>
      </c>
      <c r="AE19" s="39">
        <f t="shared" si="4"/>
        <v>50</v>
      </c>
      <c r="AF19" s="193">
        <v>0</v>
      </c>
      <c r="AG19" s="39">
        <v>50</v>
      </c>
      <c r="AH19" s="195" t="s">
        <v>2056</v>
      </c>
      <c r="AI19" s="36" t="s">
        <v>1814</v>
      </c>
      <c r="AJ19" s="66">
        <f t="shared" si="5"/>
        <v>50</v>
      </c>
      <c r="AK19" s="39">
        <v>0</v>
      </c>
      <c r="AL19" s="39">
        <v>25</v>
      </c>
      <c r="AM19" s="194">
        <v>12.5</v>
      </c>
      <c r="AN19" s="39">
        <v>12.5</v>
      </c>
      <c r="AO19" s="195" t="s">
        <v>2172</v>
      </c>
      <c r="AP19" s="36" t="s">
        <v>1822</v>
      </c>
      <c r="AQ19" s="39">
        <f t="shared" si="6"/>
        <v>100</v>
      </c>
      <c r="AR19" s="39">
        <v>50</v>
      </c>
      <c r="AS19" s="106">
        <v>50</v>
      </c>
      <c r="AT19" s="36" t="s">
        <v>1495</v>
      </c>
      <c r="AU19" s="36" t="s">
        <v>1058</v>
      </c>
      <c r="AV19" s="39">
        <f t="shared" si="7"/>
        <v>25</v>
      </c>
      <c r="AW19" s="194">
        <v>12.5</v>
      </c>
      <c r="AX19" s="39">
        <v>0</v>
      </c>
      <c r="AY19" s="193">
        <v>12.5</v>
      </c>
      <c r="AZ19" s="39">
        <v>0</v>
      </c>
      <c r="BA19" s="195" t="s">
        <v>2412</v>
      </c>
      <c r="BB19" s="36" t="s">
        <v>1837</v>
      </c>
      <c r="BC19" s="39">
        <f t="shared" si="8"/>
        <v>50</v>
      </c>
      <c r="BD19" s="39">
        <v>50</v>
      </c>
      <c r="BE19" s="36" t="s">
        <v>2092</v>
      </c>
      <c r="BF19" s="36" t="s">
        <v>1845</v>
      </c>
      <c r="BG19" s="39">
        <f t="shared" si="9"/>
        <v>30</v>
      </c>
      <c r="BH19" s="39">
        <v>30</v>
      </c>
      <c r="BI19" s="194">
        <v>0</v>
      </c>
      <c r="BJ19" s="39">
        <v>0</v>
      </c>
      <c r="BK19" s="195" t="s">
        <v>2258</v>
      </c>
      <c r="BL19" s="36" t="s">
        <v>1854</v>
      </c>
      <c r="BM19" s="39">
        <f t="shared" si="10"/>
        <v>0</v>
      </c>
      <c r="BN19" s="39">
        <v>0</v>
      </c>
      <c r="BO19" s="39">
        <v>0</v>
      </c>
      <c r="BP19" s="39">
        <v>0</v>
      </c>
      <c r="BQ19" s="195" t="s">
        <v>2157</v>
      </c>
      <c r="BR19" s="36" t="s">
        <v>1861</v>
      </c>
      <c r="BS19" s="39">
        <f t="shared" si="11"/>
        <v>75</v>
      </c>
      <c r="BT19" s="194">
        <v>25</v>
      </c>
      <c r="BU19" s="193">
        <v>50</v>
      </c>
      <c r="BV19" s="195" t="s">
        <v>2260</v>
      </c>
      <c r="BW19" s="36" t="s">
        <v>1866</v>
      </c>
      <c r="BX19" s="39">
        <f t="shared" si="12"/>
        <v>25</v>
      </c>
      <c r="BY19" s="193">
        <v>25</v>
      </c>
      <c r="BZ19" s="39">
        <v>0</v>
      </c>
      <c r="CA19" s="195" t="s">
        <v>2179</v>
      </c>
      <c r="CB19" s="195" t="s">
        <v>2180</v>
      </c>
      <c r="CC19" s="39">
        <f t="shared" si="13"/>
        <v>30</v>
      </c>
      <c r="CD19" s="193">
        <v>15</v>
      </c>
      <c r="CE19" s="39">
        <v>15</v>
      </c>
      <c r="CF19" s="39">
        <v>0</v>
      </c>
      <c r="CG19" s="36" t="s">
        <v>2183</v>
      </c>
      <c r="CH19" s="36" t="s">
        <v>1876</v>
      </c>
      <c r="CI19" s="39">
        <f t="shared" si="14"/>
        <v>12.5</v>
      </c>
      <c r="CJ19" s="39">
        <v>0</v>
      </c>
      <c r="CK19" s="39">
        <v>12.5</v>
      </c>
      <c r="CL19" s="39">
        <v>0</v>
      </c>
      <c r="CM19" s="39">
        <v>0</v>
      </c>
      <c r="CN19" s="195" t="s">
        <v>2203</v>
      </c>
      <c r="CO19" s="36" t="s">
        <v>1884</v>
      </c>
      <c r="CP19" s="39">
        <f t="shared" si="15"/>
        <v>0</v>
      </c>
      <c r="CQ19" s="39">
        <v>0</v>
      </c>
      <c r="CR19" s="39">
        <v>0</v>
      </c>
      <c r="CS19" s="39">
        <v>0</v>
      </c>
      <c r="CT19" s="39">
        <v>0</v>
      </c>
      <c r="CU19" s="36" t="s">
        <v>1888</v>
      </c>
      <c r="CV19" s="36" t="s">
        <v>1889</v>
      </c>
      <c r="CW19" s="39">
        <f t="shared" si="16"/>
        <v>30</v>
      </c>
      <c r="CX19" s="39">
        <v>20</v>
      </c>
      <c r="CY19" s="39">
        <v>10</v>
      </c>
      <c r="CZ19" s="39">
        <v>0</v>
      </c>
      <c r="DA19" s="39">
        <v>0</v>
      </c>
      <c r="DB19" s="188">
        <v>0</v>
      </c>
      <c r="DC19" s="251" t="s">
        <v>2251</v>
      </c>
      <c r="DD19" s="36" t="s">
        <v>1898</v>
      </c>
      <c r="DE19" s="39">
        <f t="shared" si="17"/>
        <v>80</v>
      </c>
      <c r="DF19" s="188">
        <v>10</v>
      </c>
      <c r="DG19" s="39">
        <v>20</v>
      </c>
      <c r="DH19" s="39">
        <v>10</v>
      </c>
      <c r="DI19" s="39">
        <v>20</v>
      </c>
      <c r="DJ19" s="39">
        <v>20</v>
      </c>
      <c r="DK19" s="195" t="s">
        <v>2340</v>
      </c>
      <c r="DL19" s="195" t="s">
        <v>2341</v>
      </c>
      <c r="DM19" s="39">
        <f t="shared" si="18"/>
        <v>70</v>
      </c>
      <c r="DN19" s="39">
        <v>20</v>
      </c>
      <c r="DO19" s="39">
        <v>0</v>
      </c>
      <c r="DP19" s="39">
        <v>20</v>
      </c>
      <c r="DQ19" s="194">
        <v>10</v>
      </c>
      <c r="DR19" s="39">
        <v>20</v>
      </c>
      <c r="DS19" s="196" t="s">
        <v>2376</v>
      </c>
      <c r="DT19" s="195" t="s">
        <v>2377</v>
      </c>
      <c r="DU19" s="66">
        <f t="shared" si="19"/>
        <v>75</v>
      </c>
      <c r="DV19" s="106">
        <v>25</v>
      </c>
      <c r="DW19" s="39">
        <v>25</v>
      </c>
      <c r="DX19" s="39">
        <v>25</v>
      </c>
      <c r="DY19" s="188">
        <v>0</v>
      </c>
      <c r="DZ19" s="195" t="s">
        <v>2447</v>
      </c>
      <c r="EA19" s="36" t="s">
        <v>1914</v>
      </c>
      <c r="EB19" s="39">
        <v>0</v>
      </c>
      <c r="EC19" s="39">
        <f t="shared" si="20"/>
        <v>75</v>
      </c>
      <c r="ED19" s="193">
        <v>50</v>
      </c>
      <c r="EE19" s="194">
        <v>25</v>
      </c>
      <c r="EF19" s="195" t="s">
        <v>2228</v>
      </c>
      <c r="EG19" s="49" t="s">
        <v>1922</v>
      </c>
      <c r="EH19" s="39" t="s">
        <v>102</v>
      </c>
      <c r="EI19" s="39" t="s">
        <v>102</v>
      </c>
      <c r="EJ19" s="39" t="s">
        <v>102</v>
      </c>
      <c r="EK19" s="39" t="s">
        <v>102</v>
      </c>
      <c r="EL19" s="39" t="s">
        <v>102</v>
      </c>
      <c r="EM19" s="39" t="s">
        <v>102</v>
      </c>
      <c r="EN19" s="39" t="s">
        <v>102</v>
      </c>
      <c r="EO19" s="39" t="s">
        <v>102</v>
      </c>
      <c r="EP19" s="39" t="s">
        <v>102</v>
      </c>
      <c r="EQ19" s="39" t="s">
        <v>102</v>
      </c>
      <c r="ER19" s="39" t="s">
        <v>102</v>
      </c>
      <c r="ES19" s="39" t="s">
        <v>102</v>
      </c>
      <c r="ET19" s="39" t="s">
        <v>102</v>
      </c>
      <c r="EU19" s="39" t="s">
        <v>102</v>
      </c>
      <c r="EV19" s="39" t="s">
        <v>102</v>
      </c>
      <c r="EW19" s="39" t="s">
        <v>102</v>
      </c>
      <c r="EX19" s="39" t="s">
        <v>102</v>
      </c>
      <c r="EY19" s="39" t="s">
        <v>102</v>
      </c>
    </row>
    <row r="20" spans="1:155" s="104" customFormat="1">
      <c r="A20" s="255" t="s">
        <v>164</v>
      </c>
      <c r="B20" s="64">
        <v>21.35737</v>
      </c>
      <c r="C20" s="36" t="s">
        <v>63</v>
      </c>
      <c r="D20" s="105" t="s">
        <v>185</v>
      </c>
      <c r="E20" s="39">
        <v>2020</v>
      </c>
      <c r="F20" s="61" t="s">
        <v>49</v>
      </c>
      <c r="G20" s="36"/>
      <c r="H20" s="39">
        <f t="shared" si="0"/>
        <v>100</v>
      </c>
      <c r="I20" s="39">
        <v>100</v>
      </c>
      <c r="J20" s="36" t="s">
        <v>749</v>
      </c>
      <c r="K20" s="36" t="s">
        <v>746</v>
      </c>
      <c r="L20" s="39">
        <f t="shared" si="1"/>
        <v>90</v>
      </c>
      <c r="M20" s="39">
        <v>10</v>
      </c>
      <c r="N20" s="39">
        <v>20</v>
      </c>
      <c r="O20" s="39">
        <v>20</v>
      </c>
      <c r="P20" s="39">
        <v>20</v>
      </c>
      <c r="Q20" s="39">
        <v>20</v>
      </c>
      <c r="R20" s="36" t="s">
        <v>1733</v>
      </c>
      <c r="S20" s="36" t="s">
        <v>1608</v>
      </c>
      <c r="T20" s="39">
        <f t="shared" si="2"/>
        <v>75</v>
      </c>
      <c r="U20" s="39">
        <v>50</v>
      </c>
      <c r="V20" s="39">
        <v>25</v>
      </c>
      <c r="W20" s="36" t="s">
        <v>1365</v>
      </c>
      <c r="X20" s="36" t="s">
        <v>753</v>
      </c>
      <c r="Y20" s="39">
        <f t="shared" si="3"/>
        <v>60</v>
      </c>
      <c r="Z20" s="39">
        <v>30</v>
      </c>
      <c r="AA20" s="39">
        <v>30</v>
      </c>
      <c r="AB20" s="39">
        <v>0</v>
      </c>
      <c r="AC20" s="36" t="s">
        <v>2052</v>
      </c>
      <c r="AD20" s="36" t="s">
        <v>1735</v>
      </c>
      <c r="AE20" s="39">
        <f t="shared" si="4"/>
        <v>50</v>
      </c>
      <c r="AF20" s="39">
        <v>25</v>
      </c>
      <c r="AG20" s="193">
        <v>25</v>
      </c>
      <c r="AH20" s="36" t="s">
        <v>1738</v>
      </c>
      <c r="AI20" s="36" t="s">
        <v>1739</v>
      </c>
      <c r="AJ20" s="66">
        <f t="shared" si="5"/>
        <v>87.5</v>
      </c>
      <c r="AK20" s="106">
        <v>12.5</v>
      </c>
      <c r="AL20" s="39">
        <v>25</v>
      </c>
      <c r="AM20" s="39">
        <v>25</v>
      </c>
      <c r="AN20" s="39">
        <v>25</v>
      </c>
      <c r="AO20" s="36" t="s">
        <v>1741</v>
      </c>
      <c r="AP20" s="36" t="s">
        <v>1742</v>
      </c>
      <c r="AQ20" s="39">
        <f t="shared" si="6"/>
        <v>100</v>
      </c>
      <c r="AR20" s="39">
        <v>50</v>
      </c>
      <c r="AS20" s="193">
        <v>50</v>
      </c>
      <c r="AT20" s="36" t="s">
        <v>1745</v>
      </c>
      <c r="AU20" s="36" t="s">
        <v>1746</v>
      </c>
      <c r="AV20" s="39">
        <f t="shared" si="7"/>
        <v>25</v>
      </c>
      <c r="AW20" s="194">
        <v>25</v>
      </c>
      <c r="AX20" s="39">
        <v>0</v>
      </c>
      <c r="AY20" s="39">
        <v>0</v>
      </c>
      <c r="AZ20" s="39">
        <v>0</v>
      </c>
      <c r="BA20" s="195" t="s">
        <v>2163</v>
      </c>
      <c r="BB20" s="36" t="s">
        <v>1748</v>
      </c>
      <c r="BC20" s="39">
        <f t="shared" si="8"/>
        <v>50</v>
      </c>
      <c r="BD20" s="39">
        <v>50</v>
      </c>
      <c r="BE20" s="36" t="s">
        <v>1750</v>
      </c>
      <c r="BF20" s="36" t="s">
        <v>1751</v>
      </c>
      <c r="BG20" s="39">
        <f t="shared" si="9"/>
        <v>30</v>
      </c>
      <c r="BH20" s="39">
        <v>15</v>
      </c>
      <c r="BI20" s="39">
        <v>15</v>
      </c>
      <c r="BJ20" s="39">
        <v>0</v>
      </c>
      <c r="BK20" s="36" t="s">
        <v>1754</v>
      </c>
      <c r="BL20" s="36" t="s">
        <v>1755</v>
      </c>
      <c r="BM20" s="39">
        <f t="shared" si="10"/>
        <v>0</v>
      </c>
      <c r="BN20" s="39">
        <v>0</v>
      </c>
      <c r="BO20" s="39">
        <v>0</v>
      </c>
      <c r="BP20" s="39">
        <v>0</v>
      </c>
      <c r="BQ20" s="36" t="s">
        <v>501</v>
      </c>
      <c r="BR20" s="36" t="s">
        <v>102</v>
      </c>
      <c r="BS20" s="39">
        <f t="shared" si="11"/>
        <v>100</v>
      </c>
      <c r="BT20" s="39">
        <v>50</v>
      </c>
      <c r="BU20" s="39">
        <v>50</v>
      </c>
      <c r="BV20" s="36" t="s">
        <v>1758</v>
      </c>
      <c r="BW20" s="36" t="s">
        <v>1759</v>
      </c>
      <c r="BX20" s="39">
        <f t="shared" si="12"/>
        <v>0</v>
      </c>
      <c r="BY20" s="39">
        <v>0</v>
      </c>
      <c r="BZ20" s="39">
        <v>0</v>
      </c>
      <c r="CA20" s="36" t="s">
        <v>763</v>
      </c>
      <c r="CB20" s="36" t="s">
        <v>764</v>
      </c>
      <c r="CC20" s="39">
        <f t="shared" si="13"/>
        <v>30</v>
      </c>
      <c r="CD20" s="39">
        <v>15</v>
      </c>
      <c r="CE20" s="39">
        <v>15</v>
      </c>
      <c r="CF20" s="39">
        <v>0</v>
      </c>
      <c r="CG20" s="36" t="s">
        <v>1760</v>
      </c>
      <c r="CH20" s="36" t="s">
        <v>1761</v>
      </c>
      <c r="CI20" s="39">
        <f t="shared" si="14"/>
        <v>25</v>
      </c>
      <c r="CJ20" s="194">
        <v>12.5</v>
      </c>
      <c r="CK20" s="39">
        <v>12.5</v>
      </c>
      <c r="CL20" s="39">
        <v>0</v>
      </c>
      <c r="CM20" s="39">
        <v>0</v>
      </c>
      <c r="CN20" s="195" t="s">
        <v>2188</v>
      </c>
      <c r="CO20" s="195" t="s">
        <v>2094</v>
      </c>
      <c r="CP20" s="39">
        <f t="shared" si="15"/>
        <v>0</v>
      </c>
      <c r="CQ20" s="39">
        <v>0</v>
      </c>
      <c r="CR20" s="39">
        <v>0</v>
      </c>
      <c r="CS20" s="39">
        <v>0</v>
      </c>
      <c r="CT20" s="39">
        <v>0</v>
      </c>
      <c r="CU20" s="36" t="s">
        <v>501</v>
      </c>
      <c r="CV20" s="36" t="s">
        <v>765</v>
      </c>
      <c r="CW20" s="39">
        <f t="shared" si="16"/>
        <v>20</v>
      </c>
      <c r="CX20" s="39">
        <v>20</v>
      </c>
      <c r="CY20" s="39">
        <v>0</v>
      </c>
      <c r="CZ20" s="39">
        <v>0</v>
      </c>
      <c r="DA20" s="39">
        <v>0</v>
      </c>
      <c r="DB20" s="39">
        <v>0</v>
      </c>
      <c r="DC20" s="36" t="s">
        <v>1397</v>
      </c>
      <c r="DD20" s="36" t="s">
        <v>767</v>
      </c>
      <c r="DE20" s="39">
        <f t="shared" si="17"/>
        <v>70</v>
      </c>
      <c r="DF20" s="39">
        <v>0</v>
      </c>
      <c r="DG20" s="39">
        <v>20</v>
      </c>
      <c r="DH20" s="39">
        <v>10</v>
      </c>
      <c r="DI20" s="39">
        <v>20</v>
      </c>
      <c r="DJ20" s="39">
        <v>20</v>
      </c>
      <c r="DK20" s="36" t="s">
        <v>2288</v>
      </c>
      <c r="DL20" s="195" t="s">
        <v>2289</v>
      </c>
      <c r="DM20" s="39">
        <f t="shared" si="18"/>
        <v>60</v>
      </c>
      <c r="DN20" s="39">
        <v>20</v>
      </c>
      <c r="DO20" s="39">
        <v>0</v>
      </c>
      <c r="DP20" s="39">
        <v>10</v>
      </c>
      <c r="DQ20" s="39">
        <v>10</v>
      </c>
      <c r="DR20" s="39">
        <v>20</v>
      </c>
      <c r="DS20" s="195" t="s">
        <v>2351</v>
      </c>
      <c r="DT20" s="36" t="s">
        <v>1765</v>
      </c>
      <c r="DU20" s="39">
        <f t="shared" si="19"/>
        <v>75</v>
      </c>
      <c r="DV20" s="39">
        <v>25</v>
      </c>
      <c r="DW20" s="39">
        <v>25</v>
      </c>
      <c r="DX20" s="39">
        <v>25</v>
      </c>
      <c r="DY20" s="39">
        <v>0</v>
      </c>
      <c r="DZ20" s="36" t="s">
        <v>770</v>
      </c>
      <c r="EA20" s="195" t="s">
        <v>2388</v>
      </c>
      <c r="EB20" s="39">
        <v>0</v>
      </c>
      <c r="EC20" s="66">
        <f t="shared" si="20"/>
        <v>0</v>
      </c>
      <c r="ED20" s="39">
        <v>0</v>
      </c>
      <c r="EE20" s="39">
        <v>0</v>
      </c>
      <c r="EF20" s="36" t="s">
        <v>1766</v>
      </c>
      <c r="EG20" s="36" t="s">
        <v>1767</v>
      </c>
      <c r="EH20" s="39" t="s">
        <v>102</v>
      </c>
      <c r="EI20" s="39" t="s">
        <v>102</v>
      </c>
      <c r="EJ20" s="39" t="s">
        <v>102</v>
      </c>
      <c r="EK20" s="39" t="s">
        <v>102</v>
      </c>
      <c r="EL20" s="39" t="s">
        <v>102</v>
      </c>
      <c r="EM20" s="39" t="s">
        <v>102</v>
      </c>
      <c r="EN20" s="39" t="s">
        <v>102</v>
      </c>
      <c r="EO20" s="39" t="s">
        <v>102</v>
      </c>
      <c r="EP20" s="39" t="s">
        <v>102</v>
      </c>
      <c r="EQ20" s="39" t="s">
        <v>102</v>
      </c>
      <c r="ER20" s="39" t="s">
        <v>102</v>
      </c>
      <c r="ES20" s="39" t="s">
        <v>102</v>
      </c>
      <c r="ET20" s="39" t="s">
        <v>102</v>
      </c>
      <c r="EU20" s="39" t="s">
        <v>102</v>
      </c>
      <c r="EV20" s="39" t="s">
        <v>102</v>
      </c>
      <c r="EW20" s="39" t="s">
        <v>102</v>
      </c>
      <c r="EX20" s="39" t="s">
        <v>102</v>
      </c>
      <c r="EY20" s="39" t="s">
        <v>102</v>
      </c>
    </row>
    <row r="21" spans="1:155" s="104" customFormat="1">
      <c r="A21" s="255" t="s">
        <v>142</v>
      </c>
      <c r="B21" s="64">
        <v>101.0348</v>
      </c>
      <c r="C21" s="36" t="s">
        <v>63</v>
      </c>
      <c r="D21" s="105" t="s">
        <v>214</v>
      </c>
      <c r="E21" s="69">
        <v>2016</v>
      </c>
      <c r="F21" s="61" t="s">
        <v>49</v>
      </c>
      <c r="G21" s="36"/>
      <c r="H21" s="39">
        <f t="shared" si="0"/>
        <v>100</v>
      </c>
      <c r="I21" s="39">
        <v>100</v>
      </c>
      <c r="J21" s="36" t="s">
        <v>795</v>
      </c>
      <c r="K21" s="36" t="s">
        <v>796</v>
      </c>
      <c r="L21" s="39">
        <f t="shared" si="1"/>
        <v>90</v>
      </c>
      <c r="M21" s="39">
        <v>10</v>
      </c>
      <c r="N21" s="39">
        <v>20</v>
      </c>
      <c r="O21" s="39">
        <v>20</v>
      </c>
      <c r="P21" s="39">
        <v>20</v>
      </c>
      <c r="Q21" s="39">
        <v>20</v>
      </c>
      <c r="R21" s="36" t="s">
        <v>801</v>
      </c>
      <c r="S21" s="36" t="s">
        <v>802</v>
      </c>
      <c r="T21" s="39">
        <f t="shared" si="2"/>
        <v>75</v>
      </c>
      <c r="U21" s="39">
        <v>50</v>
      </c>
      <c r="V21" s="39">
        <v>25</v>
      </c>
      <c r="W21" s="36" t="s">
        <v>806</v>
      </c>
      <c r="X21" s="36" t="s">
        <v>807</v>
      </c>
      <c r="Y21" s="39">
        <f t="shared" si="3"/>
        <v>45</v>
      </c>
      <c r="Z21" s="106">
        <v>30</v>
      </c>
      <c r="AA21" s="39">
        <v>15</v>
      </c>
      <c r="AB21" s="39">
        <v>0</v>
      </c>
      <c r="AC21" s="36" t="s">
        <v>812</v>
      </c>
      <c r="AD21" s="36" t="s">
        <v>813</v>
      </c>
      <c r="AE21" s="39">
        <f t="shared" si="4"/>
        <v>25</v>
      </c>
      <c r="AF21" s="39">
        <v>0</v>
      </c>
      <c r="AG21" s="39">
        <v>25</v>
      </c>
      <c r="AH21" s="36" t="s">
        <v>819</v>
      </c>
      <c r="AI21" s="36" t="s">
        <v>820</v>
      </c>
      <c r="AJ21" s="66">
        <f t="shared" si="5"/>
        <v>37.5</v>
      </c>
      <c r="AK21" s="106">
        <v>0</v>
      </c>
      <c r="AL21" s="39">
        <v>25</v>
      </c>
      <c r="AM21" s="39">
        <v>12.5</v>
      </c>
      <c r="AN21" s="39">
        <v>0</v>
      </c>
      <c r="AO21" s="36" t="s">
        <v>1949</v>
      </c>
      <c r="AP21" s="36" t="s">
        <v>1950</v>
      </c>
      <c r="AQ21" s="39">
        <f t="shared" si="6"/>
        <v>0</v>
      </c>
      <c r="AR21" s="106">
        <v>0</v>
      </c>
      <c r="AS21" s="39">
        <v>0</v>
      </c>
      <c r="AT21" s="36" t="s">
        <v>1491</v>
      </c>
      <c r="AU21" s="36" t="s">
        <v>828</v>
      </c>
      <c r="AV21" s="39">
        <f t="shared" si="7"/>
        <v>25</v>
      </c>
      <c r="AW21" s="194">
        <v>12.5</v>
      </c>
      <c r="AX21" s="39">
        <v>12.5</v>
      </c>
      <c r="AY21" s="39">
        <v>0</v>
      </c>
      <c r="AZ21" s="39">
        <v>0</v>
      </c>
      <c r="BA21" s="195" t="s">
        <v>2111</v>
      </c>
      <c r="BB21" s="195" t="s">
        <v>2112</v>
      </c>
      <c r="BC21" s="39">
        <f t="shared" si="8"/>
        <v>50</v>
      </c>
      <c r="BD21" s="39">
        <v>50</v>
      </c>
      <c r="BE21" s="36" t="s">
        <v>834</v>
      </c>
      <c r="BF21" s="36" t="s">
        <v>832</v>
      </c>
      <c r="BG21" s="39">
        <f t="shared" si="9"/>
        <v>30</v>
      </c>
      <c r="BH21" s="39">
        <v>15</v>
      </c>
      <c r="BI21" s="39">
        <v>15</v>
      </c>
      <c r="BJ21" s="39">
        <v>0</v>
      </c>
      <c r="BK21" s="36" t="s">
        <v>1969</v>
      </c>
      <c r="BL21" s="36" t="s">
        <v>1970</v>
      </c>
      <c r="BM21" s="39">
        <f t="shared" si="10"/>
        <v>0</v>
      </c>
      <c r="BN21" s="39">
        <v>0</v>
      </c>
      <c r="BO21" s="39">
        <v>0</v>
      </c>
      <c r="BP21" s="39">
        <v>0</v>
      </c>
      <c r="BQ21" s="36" t="s">
        <v>501</v>
      </c>
      <c r="BR21" s="36" t="s">
        <v>102</v>
      </c>
      <c r="BS21" s="39">
        <f t="shared" si="11"/>
        <v>75</v>
      </c>
      <c r="BT21" s="39">
        <v>50</v>
      </c>
      <c r="BU21" s="39">
        <v>25</v>
      </c>
      <c r="BV21" s="36" t="s">
        <v>1980</v>
      </c>
      <c r="BW21" s="36" t="s">
        <v>1981</v>
      </c>
      <c r="BX21" s="39">
        <f t="shared" si="12"/>
        <v>0</v>
      </c>
      <c r="BY21" s="39">
        <v>0</v>
      </c>
      <c r="BZ21" s="39">
        <v>0</v>
      </c>
      <c r="CA21" s="36" t="s">
        <v>501</v>
      </c>
      <c r="CB21" s="36" t="s">
        <v>102</v>
      </c>
      <c r="CC21" s="39">
        <f t="shared" si="13"/>
        <v>30</v>
      </c>
      <c r="CD21" s="39">
        <v>15</v>
      </c>
      <c r="CE21" s="39">
        <v>15</v>
      </c>
      <c r="CF21" s="39">
        <v>0</v>
      </c>
      <c r="CG21" s="36" t="s">
        <v>1526</v>
      </c>
      <c r="CH21" s="36" t="s">
        <v>846</v>
      </c>
      <c r="CI21" s="66">
        <f t="shared" si="14"/>
        <v>25</v>
      </c>
      <c r="CJ21" s="194">
        <v>12.5</v>
      </c>
      <c r="CK21" s="39">
        <v>12.5</v>
      </c>
      <c r="CL21" s="39">
        <v>0</v>
      </c>
      <c r="CM21" s="39">
        <v>0</v>
      </c>
      <c r="CN21" s="195" t="s">
        <v>2193</v>
      </c>
      <c r="CO21" s="195" t="s">
        <v>2106</v>
      </c>
      <c r="CP21" s="39">
        <f t="shared" si="15"/>
        <v>0</v>
      </c>
      <c r="CQ21" s="39">
        <v>0</v>
      </c>
      <c r="CR21" s="39">
        <v>0</v>
      </c>
      <c r="CS21" s="39">
        <v>0</v>
      </c>
      <c r="CT21" s="39">
        <v>0</v>
      </c>
      <c r="CU21" s="36" t="s">
        <v>851</v>
      </c>
      <c r="CV21" s="36" t="s">
        <v>852</v>
      </c>
      <c r="CW21" s="39">
        <f t="shared" si="16"/>
        <v>20</v>
      </c>
      <c r="CX21" s="39">
        <v>20</v>
      </c>
      <c r="CY21" s="39">
        <v>0</v>
      </c>
      <c r="CZ21" s="39">
        <v>0</v>
      </c>
      <c r="DA21" s="39">
        <v>0</v>
      </c>
      <c r="DB21" s="39">
        <v>0</v>
      </c>
      <c r="DC21" s="36" t="s">
        <v>853</v>
      </c>
      <c r="DD21" s="36" t="s">
        <v>854</v>
      </c>
      <c r="DE21" s="39">
        <f t="shared" si="17"/>
        <v>50</v>
      </c>
      <c r="DF21" s="39">
        <v>0</v>
      </c>
      <c r="DG21" s="39">
        <v>20</v>
      </c>
      <c r="DH21" s="39">
        <v>10</v>
      </c>
      <c r="DI21" s="39">
        <v>20</v>
      </c>
      <c r="DJ21" s="39">
        <v>0</v>
      </c>
      <c r="DK21" s="36" t="s">
        <v>855</v>
      </c>
      <c r="DL21" s="36" t="s">
        <v>1557</v>
      </c>
      <c r="DM21" s="39">
        <f t="shared" si="18"/>
        <v>60</v>
      </c>
      <c r="DN21" s="39">
        <v>20</v>
      </c>
      <c r="DO21" s="39">
        <v>0</v>
      </c>
      <c r="DP21" s="39">
        <v>20</v>
      </c>
      <c r="DQ21" s="39">
        <v>20</v>
      </c>
      <c r="DR21" s="39">
        <v>0</v>
      </c>
      <c r="DS21" s="195" t="s">
        <v>2369</v>
      </c>
      <c r="DT21" s="36" t="s">
        <v>1571</v>
      </c>
      <c r="DU21" s="66">
        <f t="shared" si="19"/>
        <v>75</v>
      </c>
      <c r="DV21" s="39">
        <v>25</v>
      </c>
      <c r="DW21" s="39">
        <v>25</v>
      </c>
      <c r="DX21" s="188">
        <v>25</v>
      </c>
      <c r="DY21" s="39">
        <v>0</v>
      </c>
      <c r="DZ21" s="195" t="s">
        <v>2446</v>
      </c>
      <c r="EA21" s="36" t="s">
        <v>856</v>
      </c>
      <c r="EB21" s="39">
        <v>0</v>
      </c>
      <c r="EC21" s="39">
        <f t="shared" si="20"/>
        <v>0</v>
      </c>
      <c r="ED21" s="39">
        <v>0</v>
      </c>
      <c r="EE21" s="39">
        <v>0</v>
      </c>
      <c r="EF21" s="36" t="s">
        <v>501</v>
      </c>
      <c r="EG21" s="49" t="s">
        <v>1384</v>
      </c>
      <c r="EH21" s="39" t="s">
        <v>102</v>
      </c>
      <c r="EI21" s="39" t="s">
        <v>102</v>
      </c>
      <c r="EJ21" s="39" t="s">
        <v>102</v>
      </c>
      <c r="EK21" s="39" t="s">
        <v>102</v>
      </c>
      <c r="EL21" s="39" t="s">
        <v>102</v>
      </c>
      <c r="EM21" s="39" t="s">
        <v>102</v>
      </c>
      <c r="EN21" s="39" t="s">
        <v>102</v>
      </c>
      <c r="EO21" s="39" t="s">
        <v>102</v>
      </c>
      <c r="EP21" s="39" t="s">
        <v>102</v>
      </c>
      <c r="EQ21" s="39" t="s">
        <v>102</v>
      </c>
      <c r="ER21" s="39" t="s">
        <v>102</v>
      </c>
      <c r="ES21" s="39" t="s">
        <v>102</v>
      </c>
      <c r="ET21" s="39" t="s">
        <v>102</v>
      </c>
      <c r="EU21" s="39" t="s">
        <v>102</v>
      </c>
      <c r="EV21" s="39" t="s">
        <v>102</v>
      </c>
      <c r="EW21" s="39" t="s">
        <v>102</v>
      </c>
      <c r="EX21" s="39" t="s">
        <v>102</v>
      </c>
      <c r="EY21" s="39" t="s">
        <v>102</v>
      </c>
    </row>
    <row r="22" spans="1:155" s="104" customFormat="1">
      <c r="A22" s="255" t="s">
        <v>149</v>
      </c>
      <c r="B22" s="64">
        <v>26.139720000000001</v>
      </c>
      <c r="C22" s="36" t="s">
        <v>63</v>
      </c>
      <c r="D22" s="105" t="s">
        <v>193</v>
      </c>
      <c r="E22" s="69">
        <v>2018</v>
      </c>
      <c r="F22" s="61" t="s">
        <v>49</v>
      </c>
      <c r="G22" s="36"/>
      <c r="H22" s="39">
        <f t="shared" si="0"/>
        <v>100</v>
      </c>
      <c r="I22" s="39">
        <v>100</v>
      </c>
      <c r="J22" s="107" t="s">
        <v>966</v>
      </c>
      <c r="K22" s="36" t="s">
        <v>967</v>
      </c>
      <c r="L22" s="39">
        <f t="shared" si="1"/>
        <v>100</v>
      </c>
      <c r="M22" s="39">
        <v>20</v>
      </c>
      <c r="N22" s="39">
        <v>20</v>
      </c>
      <c r="O22" s="39">
        <v>20</v>
      </c>
      <c r="P22" s="39">
        <v>20</v>
      </c>
      <c r="Q22" s="39">
        <v>20</v>
      </c>
      <c r="R22" s="36" t="s">
        <v>1777</v>
      </c>
      <c r="S22" s="36" t="s">
        <v>1778</v>
      </c>
      <c r="T22" s="39">
        <f t="shared" si="2"/>
        <v>75</v>
      </c>
      <c r="U22" s="39">
        <v>50</v>
      </c>
      <c r="V22" s="39">
        <v>25</v>
      </c>
      <c r="W22" s="195" t="s">
        <v>2124</v>
      </c>
      <c r="X22" s="36" t="s">
        <v>1349</v>
      </c>
      <c r="Y22" s="39">
        <f t="shared" si="3"/>
        <v>75</v>
      </c>
      <c r="Z22" s="39">
        <v>30</v>
      </c>
      <c r="AA22" s="106">
        <v>15</v>
      </c>
      <c r="AB22" s="39">
        <v>30</v>
      </c>
      <c r="AC22" s="36" t="s">
        <v>2463</v>
      </c>
      <c r="AD22" s="36" t="s">
        <v>1797</v>
      </c>
      <c r="AE22" s="39">
        <f t="shared" si="4"/>
        <v>100</v>
      </c>
      <c r="AF22" s="194">
        <v>50</v>
      </c>
      <c r="AG22" s="39">
        <v>50</v>
      </c>
      <c r="AH22" s="195" t="s">
        <v>2171</v>
      </c>
      <c r="AI22" s="36" t="s">
        <v>1809</v>
      </c>
      <c r="AJ22" s="66">
        <f t="shared" si="5"/>
        <v>87.5</v>
      </c>
      <c r="AK22" s="39">
        <v>25</v>
      </c>
      <c r="AL22" s="39">
        <v>25</v>
      </c>
      <c r="AM22" s="39">
        <v>25</v>
      </c>
      <c r="AN22" s="39">
        <v>12.5</v>
      </c>
      <c r="AO22" s="36" t="s">
        <v>1476</v>
      </c>
      <c r="AP22" s="44" t="s">
        <v>985</v>
      </c>
      <c r="AQ22" s="39">
        <f t="shared" si="6"/>
        <v>75</v>
      </c>
      <c r="AR22" s="106">
        <v>50</v>
      </c>
      <c r="AS22" s="39">
        <v>25</v>
      </c>
      <c r="AT22" s="269" t="s">
        <v>2269</v>
      </c>
      <c r="AU22" s="36" t="s">
        <v>1825</v>
      </c>
      <c r="AV22" s="39">
        <f t="shared" si="7"/>
        <v>62.5</v>
      </c>
      <c r="AW22" s="194">
        <v>12.5</v>
      </c>
      <c r="AX22" s="39">
        <v>25</v>
      </c>
      <c r="AY22" s="39">
        <v>25</v>
      </c>
      <c r="AZ22" s="106">
        <v>0</v>
      </c>
      <c r="BA22" s="195" t="s">
        <v>2154</v>
      </c>
      <c r="BB22" s="195" t="s">
        <v>2115</v>
      </c>
      <c r="BC22" s="39">
        <f t="shared" si="8"/>
        <v>50</v>
      </c>
      <c r="BD22" s="39">
        <v>50</v>
      </c>
      <c r="BE22" s="250" t="s">
        <v>2091</v>
      </c>
      <c r="BF22" s="36" t="s">
        <v>1839</v>
      </c>
      <c r="BG22" s="39">
        <f t="shared" si="9"/>
        <v>30</v>
      </c>
      <c r="BH22" s="39">
        <v>30</v>
      </c>
      <c r="BI22" s="39">
        <v>0</v>
      </c>
      <c r="BJ22" s="39">
        <v>0</v>
      </c>
      <c r="BK22" s="36" t="s">
        <v>1850</v>
      </c>
      <c r="BL22" s="36" t="s">
        <v>1851</v>
      </c>
      <c r="BM22" s="39">
        <f t="shared" si="10"/>
        <v>75</v>
      </c>
      <c r="BN22" s="106">
        <v>30</v>
      </c>
      <c r="BO22" s="106">
        <v>30</v>
      </c>
      <c r="BP22" s="39">
        <v>15</v>
      </c>
      <c r="BQ22" s="195" t="s">
        <v>2259</v>
      </c>
      <c r="BR22" s="36" t="s">
        <v>999</v>
      </c>
      <c r="BS22" s="39">
        <f t="shared" si="11"/>
        <v>100</v>
      </c>
      <c r="BT22" s="39">
        <v>50</v>
      </c>
      <c r="BU22" s="39">
        <v>50</v>
      </c>
      <c r="BV22" s="36" t="s">
        <v>1863</v>
      </c>
      <c r="BW22" s="36" t="s">
        <v>1510</v>
      </c>
      <c r="BX22" s="39">
        <f t="shared" si="12"/>
        <v>75</v>
      </c>
      <c r="BY22" s="194">
        <v>25</v>
      </c>
      <c r="BZ22" s="39">
        <v>50</v>
      </c>
      <c r="CA22" s="195" t="s">
        <v>2177</v>
      </c>
      <c r="CB22" s="36" t="s">
        <v>1515</v>
      </c>
      <c r="CC22" s="39">
        <f t="shared" si="13"/>
        <v>60</v>
      </c>
      <c r="CD22" s="39">
        <v>30</v>
      </c>
      <c r="CE22" s="39">
        <v>30</v>
      </c>
      <c r="CF22" s="19">
        <v>0</v>
      </c>
      <c r="CG22" s="195" t="s">
        <v>2264</v>
      </c>
      <c r="CH22" s="36" t="s">
        <v>2101</v>
      </c>
      <c r="CI22" s="66">
        <f t="shared" si="14"/>
        <v>62.5</v>
      </c>
      <c r="CJ22" s="193">
        <v>12.5</v>
      </c>
      <c r="CK22" s="194">
        <v>25</v>
      </c>
      <c r="CL22" s="39">
        <v>25</v>
      </c>
      <c r="CM22" s="188">
        <v>0</v>
      </c>
      <c r="CN22" s="195" t="s">
        <v>2270</v>
      </c>
      <c r="CO22" s="195" t="s">
        <v>2102</v>
      </c>
      <c r="CP22" s="39">
        <f t="shared" si="15"/>
        <v>0</v>
      </c>
      <c r="CQ22" s="39">
        <v>0</v>
      </c>
      <c r="CR22" s="39">
        <v>0</v>
      </c>
      <c r="CS22" s="39">
        <v>0</v>
      </c>
      <c r="CT22" s="39">
        <v>0</v>
      </c>
      <c r="CU22" s="36" t="s">
        <v>1017</v>
      </c>
      <c r="CV22" s="36" t="s">
        <v>1018</v>
      </c>
      <c r="CW22" s="39">
        <f t="shared" si="16"/>
        <v>30</v>
      </c>
      <c r="CX22" s="39">
        <v>20</v>
      </c>
      <c r="CY22" s="39">
        <v>10</v>
      </c>
      <c r="CZ22" s="39">
        <v>0</v>
      </c>
      <c r="DA22" s="39">
        <v>0</v>
      </c>
      <c r="DB22" s="39">
        <v>0</v>
      </c>
      <c r="DC22" s="195" t="s">
        <v>2216</v>
      </c>
      <c r="DD22" s="195" t="s">
        <v>2206</v>
      </c>
      <c r="DE22" s="39">
        <f t="shared" si="17"/>
        <v>90</v>
      </c>
      <c r="DF22" s="194">
        <v>20</v>
      </c>
      <c r="DG22" s="39">
        <v>20</v>
      </c>
      <c r="DH22" s="256">
        <v>10</v>
      </c>
      <c r="DI22" s="39">
        <v>20</v>
      </c>
      <c r="DJ22" s="39">
        <v>20</v>
      </c>
      <c r="DK22" s="195" t="s">
        <v>2301</v>
      </c>
      <c r="DL22" s="195" t="s">
        <v>2302</v>
      </c>
      <c r="DM22" s="39">
        <f t="shared" si="18"/>
        <v>60</v>
      </c>
      <c r="DN22" s="39">
        <v>0</v>
      </c>
      <c r="DO22" s="39">
        <v>0</v>
      </c>
      <c r="DP22" s="39">
        <v>20</v>
      </c>
      <c r="DQ22" s="39">
        <v>20</v>
      </c>
      <c r="DR22" s="39">
        <v>20</v>
      </c>
      <c r="DS22" s="36" t="s">
        <v>1565</v>
      </c>
      <c r="DT22" s="36" t="s">
        <v>1903</v>
      </c>
      <c r="DU22" s="66">
        <f t="shared" si="19"/>
        <v>75</v>
      </c>
      <c r="DV22" s="39">
        <v>25</v>
      </c>
      <c r="DW22" s="39">
        <v>25</v>
      </c>
      <c r="DX22" s="188">
        <v>0</v>
      </c>
      <c r="DY22" s="194">
        <v>25</v>
      </c>
      <c r="DZ22" s="195" t="s">
        <v>2393</v>
      </c>
      <c r="EA22" s="195" t="s">
        <v>2079</v>
      </c>
      <c r="EB22" s="39">
        <v>0</v>
      </c>
      <c r="EC22" s="66">
        <f t="shared" si="20"/>
        <v>100</v>
      </c>
      <c r="ED22" s="188">
        <v>50</v>
      </c>
      <c r="EE22" s="39">
        <v>50</v>
      </c>
      <c r="EF22" s="36" t="s">
        <v>2226</v>
      </c>
      <c r="EG22" s="49" t="s">
        <v>1918</v>
      </c>
      <c r="EH22" s="39" t="s">
        <v>102</v>
      </c>
      <c r="EI22" s="39" t="s">
        <v>102</v>
      </c>
      <c r="EJ22" s="39" t="s">
        <v>102</v>
      </c>
      <c r="EK22" s="39" t="s">
        <v>102</v>
      </c>
      <c r="EL22" s="39" t="s">
        <v>102</v>
      </c>
      <c r="EM22" s="39" t="s">
        <v>102</v>
      </c>
      <c r="EN22" s="39" t="s">
        <v>102</v>
      </c>
      <c r="EO22" s="39" t="s">
        <v>102</v>
      </c>
      <c r="EP22" s="39" t="s">
        <v>102</v>
      </c>
      <c r="EQ22" s="39" t="s">
        <v>102</v>
      </c>
      <c r="ER22" s="39" t="s">
        <v>102</v>
      </c>
      <c r="ES22" s="39" t="s">
        <v>102</v>
      </c>
      <c r="ET22" s="39" t="s">
        <v>102</v>
      </c>
      <c r="EU22" s="39" t="s">
        <v>102</v>
      </c>
      <c r="EV22" s="39" t="s">
        <v>102</v>
      </c>
      <c r="EW22" s="39" t="s">
        <v>102</v>
      </c>
      <c r="EX22" s="39" t="s">
        <v>102</v>
      </c>
      <c r="EY22" s="39" t="s">
        <v>102</v>
      </c>
    </row>
    <row r="23" spans="1:155" s="104" customFormat="1">
      <c r="A23" s="255" t="s">
        <v>135</v>
      </c>
      <c r="B23" s="64">
        <v>205.35805999999999</v>
      </c>
      <c r="C23" s="36" t="s">
        <v>63</v>
      </c>
      <c r="D23" s="105" t="s">
        <v>189</v>
      </c>
      <c r="E23" s="69">
        <v>2016</v>
      </c>
      <c r="F23" s="61" t="s">
        <v>49</v>
      </c>
      <c r="G23" s="36"/>
      <c r="H23" s="39">
        <f t="shared" si="0"/>
        <v>100</v>
      </c>
      <c r="I23" s="39">
        <v>100</v>
      </c>
      <c r="J23" s="36" t="s">
        <v>508</v>
      </c>
      <c r="K23" s="36" t="s">
        <v>509</v>
      </c>
      <c r="L23" s="39">
        <f t="shared" si="1"/>
        <v>90</v>
      </c>
      <c r="M23" s="39">
        <v>10</v>
      </c>
      <c r="N23" s="39">
        <v>20</v>
      </c>
      <c r="O23" s="39">
        <v>20</v>
      </c>
      <c r="P23" s="39">
        <v>20</v>
      </c>
      <c r="Q23" s="39">
        <v>20</v>
      </c>
      <c r="R23" s="36" t="s">
        <v>2027</v>
      </c>
      <c r="S23" s="36" t="s">
        <v>1775</v>
      </c>
      <c r="T23" s="39">
        <f t="shared" si="2"/>
        <v>75</v>
      </c>
      <c r="U23" s="39">
        <v>50</v>
      </c>
      <c r="V23" s="39">
        <v>25</v>
      </c>
      <c r="W23" s="36" t="s">
        <v>1786</v>
      </c>
      <c r="X23" s="36" t="s">
        <v>1787</v>
      </c>
      <c r="Y23" s="39">
        <f t="shared" si="3"/>
        <v>30</v>
      </c>
      <c r="Z23" s="106">
        <v>15</v>
      </c>
      <c r="AA23" s="39">
        <v>15</v>
      </c>
      <c r="AB23" s="39">
        <v>0</v>
      </c>
      <c r="AC23" s="195" t="s">
        <v>2050</v>
      </c>
      <c r="AD23" s="36" t="s">
        <v>1795</v>
      </c>
      <c r="AE23" s="39">
        <f t="shared" si="4"/>
        <v>50</v>
      </c>
      <c r="AF23" s="39">
        <v>0</v>
      </c>
      <c r="AG23" s="106">
        <v>50</v>
      </c>
      <c r="AH23" s="36" t="s">
        <v>1807</v>
      </c>
      <c r="AI23" s="36" t="s">
        <v>1808</v>
      </c>
      <c r="AJ23" s="66">
        <f t="shared" si="5"/>
        <v>75</v>
      </c>
      <c r="AK23" s="194">
        <v>12.5</v>
      </c>
      <c r="AL23" s="39">
        <v>25</v>
      </c>
      <c r="AM23" s="39">
        <v>25</v>
      </c>
      <c r="AN23" s="39">
        <v>12.5</v>
      </c>
      <c r="AO23" s="195" t="s">
        <v>2061</v>
      </c>
      <c r="AP23" s="36" t="s">
        <v>1815</v>
      </c>
      <c r="AQ23" s="39">
        <f t="shared" si="6"/>
        <v>75</v>
      </c>
      <c r="AR23" s="39">
        <v>50</v>
      </c>
      <c r="AS23" s="39">
        <v>25</v>
      </c>
      <c r="AT23" s="36" t="s">
        <v>1823</v>
      </c>
      <c r="AU23" s="36" t="s">
        <v>1824</v>
      </c>
      <c r="AV23" s="39">
        <f t="shared" si="7"/>
        <v>25</v>
      </c>
      <c r="AW23" s="194">
        <v>12.5</v>
      </c>
      <c r="AX23" s="106">
        <v>0</v>
      </c>
      <c r="AY23" s="193">
        <v>12.5</v>
      </c>
      <c r="AZ23" s="39">
        <v>0</v>
      </c>
      <c r="BA23" s="195" t="s">
        <v>2436</v>
      </c>
      <c r="BB23" s="195" t="s">
        <v>2114</v>
      </c>
      <c r="BC23" s="39">
        <f t="shared" si="8"/>
        <v>0</v>
      </c>
      <c r="BD23" s="106">
        <v>0</v>
      </c>
      <c r="BE23" s="107" t="s">
        <v>1532</v>
      </c>
      <c r="BF23" s="36" t="s">
        <v>517</v>
      </c>
      <c r="BG23" s="39">
        <f t="shared" si="9"/>
        <v>15</v>
      </c>
      <c r="BH23" s="106">
        <v>15</v>
      </c>
      <c r="BI23" s="106">
        <v>0</v>
      </c>
      <c r="BJ23" s="106">
        <v>0</v>
      </c>
      <c r="BK23" s="36" t="s">
        <v>1846</v>
      </c>
      <c r="BL23" s="36" t="s">
        <v>1847</v>
      </c>
      <c r="BM23" s="39">
        <f t="shared" si="10"/>
        <v>0</v>
      </c>
      <c r="BN23" s="39">
        <v>0</v>
      </c>
      <c r="BO23" s="39">
        <v>0</v>
      </c>
      <c r="BP23" s="39">
        <v>0</v>
      </c>
      <c r="BQ23" s="36" t="s">
        <v>688</v>
      </c>
      <c r="BR23" s="36" t="s">
        <v>1855</v>
      </c>
      <c r="BS23" s="39">
        <f t="shared" si="11"/>
        <v>100</v>
      </c>
      <c r="BT23" s="39">
        <v>50</v>
      </c>
      <c r="BU23" s="39">
        <v>50</v>
      </c>
      <c r="BV23" s="195" t="s">
        <v>2175</v>
      </c>
      <c r="BW23" s="36" t="s">
        <v>1862</v>
      </c>
      <c r="BX23" s="39">
        <f t="shared" si="12"/>
        <v>25</v>
      </c>
      <c r="BY23" s="193">
        <v>25</v>
      </c>
      <c r="BZ23" s="39">
        <v>0</v>
      </c>
      <c r="CA23" s="195" t="s">
        <v>2263</v>
      </c>
      <c r="CB23" s="36" t="s">
        <v>1869</v>
      </c>
      <c r="CC23" s="39">
        <f t="shared" si="13"/>
        <v>45</v>
      </c>
      <c r="CD23" s="39">
        <v>15</v>
      </c>
      <c r="CE23" s="106">
        <v>30</v>
      </c>
      <c r="CF23" s="39">
        <v>0</v>
      </c>
      <c r="CG23" s="195" t="s">
        <v>2185</v>
      </c>
      <c r="CH23" s="36" t="s">
        <v>1873</v>
      </c>
      <c r="CI23" s="39">
        <f t="shared" si="14"/>
        <v>12.5</v>
      </c>
      <c r="CJ23" s="194">
        <v>12.5</v>
      </c>
      <c r="CK23" s="39">
        <v>0</v>
      </c>
      <c r="CL23" s="39">
        <v>0</v>
      </c>
      <c r="CM23" s="39">
        <v>0</v>
      </c>
      <c r="CN23" s="196" t="s">
        <v>2104</v>
      </c>
      <c r="CO23" s="195" t="s">
        <v>2103</v>
      </c>
      <c r="CP23" s="39">
        <f t="shared" si="15"/>
        <v>0</v>
      </c>
      <c r="CQ23" s="39">
        <v>0</v>
      </c>
      <c r="CR23" s="39">
        <v>0</v>
      </c>
      <c r="CS23" s="39">
        <v>0</v>
      </c>
      <c r="CT23" s="39">
        <v>0</v>
      </c>
      <c r="CU23" s="195" t="s">
        <v>2205</v>
      </c>
      <c r="CV23" s="36" t="s">
        <v>529</v>
      </c>
      <c r="CW23" s="39">
        <f t="shared" si="16"/>
        <v>30</v>
      </c>
      <c r="CX23" s="106">
        <v>20</v>
      </c>
      <c r="CY23" s="39">
        <v>10</v>
      </c>
      <c r="CZ23" s="39">
        <v>0</v>
      </c>
      <c r="DA23" s="193">
        <v>0</v>
      </c>
      <c r="DB23" s="39">
        <v>0</v>
      </c>
      <c r="DC23" s="195" t="s">
        <v>2217</v>
      </c>
      <c r="DD23" s="36" t="s">
        <v>1890</v>
      </c>
      <c r="DE23" s="39">
        <f t="shared" si="17"/>
        <v>70</v>
      </c>
      <c r="DF23" s="39">
        <v>0</v>
      </c>
      <c r="DG23" s="39">
        <v>20</v>
      </c>
      <c r="DH23" s="39">
        <v>10</v>
      </c>
      <c r="DI23" s="39">
        <v>20</v>
      </c>
      <c r="DJ23" s="39">
        <v>20</v>
      </c>
      <c r="DK23" s="36" t="s">
        <v>1901</v>
      </c>
      <c r="DL23" s="195" t="s">
        <v>2295</v>
      </c>
      <c r="DM23" s="39">
        <f t="shared" si="18"/>
        <v>60</v>
      </c>
      <c r="DN23" s="39">
        <v>0</v>
      </c>
      <c r="DO23" s="39">
        <v>0</v>
      </c>
      <c r="DP23" s="39">
        <v>20</v>
      </c>
      <c r="DQ23" s="39">
        <v>20</v>
      </c>
      <c r="DR23" s="39">
        <v>20</v>
      </c>
      <c r="DS23" s="36" t="s">
        <v>2353</v>
      </c>
      <c r="DT23" s="195" t="s">
        <v>2354</v>
      </c>
      <c r="DU23" s="66">
        <f t="shared" si="19"/>
        <v>100</v>
      </c>
      <c r="DV23" s="39">
        <v>25</v>
      </c>
      <c r="DW23" s="39">
        <v>25</v>
      </c>
      <c r="DX23" s="39">
        <v>25</v>
      </c>
      <c r="DY23" s="39">
        <v>25</v>
      </c>
      <c r="DZ23" s="36" t="s">
        <v>2389</v>
      </c>
      <c r="EA23" s="36" t="s">
        <v>1907</v>
      </c>
      <c r="EB23" s="39">
        <v>0</v>
      </c>
      <c r="EC23" s="39">
        <f t="shared" si="20"/>
        <v>50</v>
      </c>
      <c r="ED23" s="39">
        <v>0</v>
      </c>
      <c r="EE23" s="188">
        <v>50</v>
      </c>
      <c r="EF23" s="36" t="s">
        <v>2253</v>
      </c>
      <c r="EG23" s="49" t="s">
        <v>1915</v>
      </c>
      <c r="EH23" s="39" t="s">
        <v>102</v>
      </c>
      <c r="EI23" s="39" t="s">
        <v>102</v>
      </c>
      <c r="EJ23" s="39" t="s">
        <v>102</v>
      </c>
      <c r="EK23" s="39" t="s">
        <v>102</v>
      </c>
      <c r="EL23" s="39" t="s">
        <v>102</v>
      </c>
      <c r="EM23" s="39" t="s">
        <v>102</v>
      </c>
      <c r="EN23" s="39" t="s">
        <v>102</v>
      </c>
      <c r="EO23" s="39" t="s">
        <v>102</v>
      </c>
      <c r="EP23" s="39" t="s">
        <v>102</v>
      </c>
      <c r="EQ23" s="39" t="s">
        <v>102</v>
      </c>
      <c r="ER23" s="39" t="s">
        <v>102</v>
      </c>
      <c r="ES23" s="39" t="s">
        <v>102</v>
      </c>
      <c r="ET23" s="39" t="s">
        <v>102</v>
      </c>
      <c r="EU23" s="39" t="s">
        <v>102</v>
      </c>
      <c r="EV23" s="39" t="s">
        <v>102</v>
      </c>
      <c r="EW23" s="39" t="s">
        <v>102</v>
      </c>
      <c r="EX23" s="39" t="s">
        <v>102</v>
      </c>
      <c r="EY23" s="39" t="s">
        <v>102</v>
      </c>
    </row>
    <row r="24" spans="1:155" s="104" customFormat="1">
      <c r="A24" s="255" t="s">
        <v>106</v>
      </c>
      <c r="B24" s="64">
        <v>315.78985999999998</v>
      </c>
      <c r="C24" s="36" t="s">
        <v>63</v>
      </c>
      <c r="D24" s="63" t="s">
        <v>228</v>
      </c>
      <c r="E24" s="39">
        <v>2020</v>
      </c>
      <c r="F24" s="61" t="s">
        <v>49</v>
      </c>
      <c r="G24" s="36"/>
      <c r="H24" s="39">
        <f t="shared" si="0"/>
        <v>100</v>
      </c>
      <c r="I24" s="39">
        <v>100</v>
      </c>
      <c r="J24" s="36" t="s">
        <v>1086</v>
      </c>
      <c r="K24" s="36" t="s">
        <v>1087</v>
      </c>
      <c r="L24" s="39">
        <f t="shared" si="1"/>
        <v>80</v>
      </c>
      <c r="M24" s="39">
        <v>10</v>
      </c>
      <c r="N24" s="39">
        <v>20</v>
      </c>
      <c r="O24" s="194">
        <v>10</v>
      </c>
      <c r="P24" s="39">
        <v>20</v>
      </c>
      <c r="Q24" s="39">
        <v>20</v>
      </c>
      <c r="R24" s="36" t="s">
        <v>2145</v>
      </c>
      <c r="S24" s="36" t="s">
        <v>1089</v>
      </c>
      <c r="T24" s="39">
        <f t="shared" si="2"/>
        <v>75</v>
      </c>
      <c r="U24" s="39">
        <v>50</v>
      </c>
      <c r="V24" s="193">
        <v>25</v>
      </c>
      <c r="W24" s="195" t="s">
        <v>2044</v>
      </c>
      <c r="X24" s="36" t="s">
        <v>1092</v>
      </c>
      <c r="Y24" s="39">
        <f t="shared" si="3"/>
        <v>45</v>
      </c>
      <c r="Z24" s="39">
        <v>30</v>
      </c>
      <c r="AA24" s="39">
        <v>15</v>
      </c>
      <c r="AB24" s="39">
        <v>0</v>
      </c>
      <c r="AC24" s="36" t="s">
        <v>1096</v>
      </c>
      <c r="AD24" s="36" t="s">
        <v>1097</v>
      </c>
      <c r="AE24" s="39">
        <f t="shared" si="4"/>
        <v>75</v>
      </c>
      <c r="AF24" s="194">
        <v>50</v>
      </c>
      <c r="AG24" s="39">
        <v>25</v>
      </c>
      <c r="AH24" s="195" t="s">
        <v>2244</v>
      </c>
      <c r="AI24" s="36" t="s">
        <v>1100</v>
      </c>
      <c r="AJ24" s="66">
        <f t="shared" si="5"/>
        <v>0</v>
      </c>
      <c r="AK24" s="39">
        <v>0</v>
      </c>
      <c r="AL24" s="39">
        <v>0</v>
      </c>
      <c r="AM24" s="39">
        <v>0</v>
      </c>
      <c r="AN24" s="39">
        <v>0</v>
      </c>
      <c r="AO24" s="36" t="s">
        <v>1104</v>
      </c>
      <c r="AP24" s="36" t="s">
        <v>1105</v>
      </c>
      <c r="AQ24" s="39">
        <f t="shared" si="6"/>
        <v>75</v>
      </c>
      <c r="AR24" s="39">
        <v>50</v>
      </c>
      <c r="AS24" s="39">
        <v>25</v>
      </c>
      <c r="AT24" s="36" t="s">
        <v>1109</v>
      </c>
      <c r="AU24" s="36" t="s">
        <v>1110</v>
      </c>
      <c r="AV24" s="39">
        <f t="shared" si="7"/>
        <v>12.5</v>
      </c>
      <c r="AW24" s="188">
        <v>0</v>
      </c>
      <c r="AX24" s="39">
        <v>12.5</v>
      </c>
      <c r="AY24" s="39">
        <v>0</v>
      </c>
      <c r="AZ24" s="39">
        <v>0</v>
      </c>
      <c r="BA24" s="195" t="s">
        <v>1496</v>
      </c>
      <c r="BB24" s="36" t="s">
        <v>1111</v>
      </c>
      <c r="BC24" s="39">
        <f t="shared" si="8"/>
        <v>50</v>
      </c>
      <c r="BD24" s="39">
        <v>50</v>
      </c>
      <c r="BE24" s="36" t="s">
        <v>1113</v>
      </c>
      <c r="BF24" s="36" t="s">
        <v>1114</v>
      </c>
      <c r="BG24" s="39">
        <f t="shared" si="9"/>
        <v>15</v>
      </c>
      <c r="BH24" s="39">
        <v>15</v>
      </c>
      <c r="BI24" s="39">
        <v>0</v>
      </c>
      <c r="BJ24" s="39">
        <v>0</v>
      </c>
      <c r="BK24" s="36" t="s">
        <v>1117</v>
      </c>
      <c r="BL24" s="36" t="s">
        <v>1118</v>
      </c>
      <c r="BM24" s="39">
        <f t="shared" si="10"/>
        <v>30</v>
      </c>
      <c r="BN24" s="39">
        <v>0</v>
      </c>
      <c r="BO24" s="106">
        <v>15</v>
      </c>
      <c r="BP24" s="39">
        <v>15</v>
      </c>
      <c r="BQ24" s="195" t="s">
        <v>2158</v>
      </c>
      <c r="BR24" s="36" t="s">
        <v>1119</v>
      </c>
      <c r="BS24" s="39">
        <f t="shared" si="11"/>
        <v>75</v>
      </c>
      <c r="BT24" s="39">
        <v>50</v>
      </c>
      <c r="BU24" s="106">
        <v>25</v>
      </c>
      <c r="BV24" s="36" t="s">
        <v>1122</v>
      </c>
      <c r="BW24" s="36" t="s">
        <v>1123</v>
      </c>
      <c r="BX24" s="39">
        <f t="shared" si="12"/>
        <v>75</v>
      </c>
      <c r="BY24" s="39">
        <v>25</v>
      </c>
      <c r="BZ24" s="39">
        <v>50</v>
      </c>
      <c r="CA24" s="107" t="s">
        <v>1127</v>
      </c>
      <c r="CB24" s="36" t="s">
        <v>1128</v>
      </c>
      <c r="CC24" s="39">
        <f t="shared" si="13"/>
        <v>30</v>
      </c>
      <c r="CD24" s="39">
        <v>15</v>
      </c>
      <c r="CE24" s="39">
        <v>15</v>
      </c>
      <c r="CF24" s="39">
        <v>0</v>
      </c>
      <c r="CG24" s="36" t="s">
        <v>1672</v>
      </c>
      <c r="CH24" s="36" t="s">
        <v>1131</v>
      </c>
      <c r="CI24" s="39">
        <f t="shared" si="14"/>
        <v>25</v>
      </c>
      <c r="CJ24" s="39">
        <v>25</v>
      </c>
      <c r="CK24" s="39">
        <v>0</v>
      </c>
      <c r="CL24" s="39">
        <v>0</v>
      </c>
      <c r="CM24" s="39">
        <v>0</v>
      </c>
      <c r="CN24" s="36" t="s">
        <v>1132</v>
      </c>
      <c r="CO24" s="36" t="s">
        <v>1133</v>
      </c>
      <c r="CP24" s="39">
        <f t="shared" si="15"/>
        <v>0</v>
      </c>
      <c r="CQ24" s="39">
        <v>0</v>
      </c>
      <c r="CR24" s="39">
        <v>0</v>
      </c>
      <c r="CS24" s="39">
        <v>0</v>
      </c>
      <c r="CT24" s="39">
        <v>0</v>
      </c>
      <c r="CU24" s="36" t="s">
        <v>501</v>
      </c>
      <c r="CV24" s="36" t="s">
        <v>102</v>
      </c>
      <c r="CW24" s="39">
        <f t="shared" si="16"/>
        <v>60</v>
      </c>
      <c r="CX24" s="39">
        <v>20</v>
      </c>
      <c r="CY24" s="39">
        <v>20</v>
      </c>
      <c r="CZ24" s="39">
        <v>0</v>
      </c>
      <c r="DA24" s="39">
        <v>20</v>
      </c>
      <c r="DB24" s="39">
        <v>0</v>
      </c>
      <c r="DC24" s="36" t="s">
        <v>1134</v>
      </c>
      <c r="DD24" s="36" t="s">
        <v>1135</v>
      </c>
      <c r="DE24" s="39">
        <f t="shared" si="17"/>
        <v>80</v>
      </c>
      <c r="DF24" s="39">
        <v>20</v>
      </c>
      <c r="DG24" s="39">
        <v>20</v>
      </c>
      <c r="DH24" s="39">
        <v>10</v>
      </c>
      <c r="DI24" s="39">
        <v>10</v>
      </c>
      <c r="DJ24" s="39">
        <v>20</v>
      </c>
      <c r="DK24" s="195" t="s">
        <v>2344</v>
      </c>
      <c r="DL24" s="195" t="s">
        <v>2345</v>
      </c>
      <c r="DM24" s="39">
        <f t="shared" si="18"/>
        <v>30</v>
      </c>
      <c r="DN24" s="39">
        <v>10</v>
      </c>
      <c r="DO24" s="39">
        <v>0</v>
      </c>
      <c r="DP24" s="39">
        <v>0</v>
      </c>
      <c r="DQ24" s="39">
        <v>10</v>
      </c>
      <c r="DR24" s="39">
        <v>10</v>
      </c>
      <c r="DS24" s="36" t="s">
        <v>1577</v>
      </c>
      <c r="DT24" s="36" t="s">
        <v>1578</v>
      </c>
      <c r="DU24" s="39">
        <f t="shared" si="19"/>
        <v>75</v>
      </c>
      <c r="DV24" s="39">
        <v>25</v>
      </c>
      <c r="DW24" s="39">
        <v>25</v>
      </c>
      <c r="DX24" s="39">
        <v>25</v>
      </c>
      <c r="DY24" s="39">
        <v>0</v>
      </c>
      <c r="DZ24" s="36" t="s">
        <v>1141</v>
      </c>
      <c r="EA24" s="36" t="s">
        <v>1142</v>
      </c>
      <c r="EB24" s="39">
        <v>0</v>
      </c>
      <c r="EC24" s="66">
        <f t="shared" si="20"/>
        <v>25</v>
      </c>
      <c r="ED24" s="39">
        <v>25</v>
      </c>
      <c r="EE24" s="39">
        <v>0</v>
      </c>
      <c r="EF24" s="195" t="s">
        <v>2233</v>
      </c>
      <c r="EG24" s="36" t="s">
        <v>1143</v>
      </c>
      <c r="EH24" s="39" t="s">
        <v>102</v>
      </c>
      <c r="EI24" s="39" t="s">
        <v>102</v>
      </c>
      <c r="EJ24" s="39" t="s">
        <v>102</v>
      </c>
      <c r="EK24" s="39" t="s">
        <v>102</v>
      </c>
      <c r="EL24" s="39" t="s">
        <v>102</v>
      </c>
      <c r="EM24" s="39" t="s">
        <v>102</v>
      </c>
      <c r="EN24" s="39" t="s">
        <v>102</v>
      </c>
      <c r="EO24" s="39" t="s">
        <v>102</v>
      </c>
      <c r="EP24" s="39" t="s">
        <v>102</v>
      </c>
      <c r="EQ24" s="39" t="s">
        <v>102</v>
      </c>
      <c r="ER24" s="39" t="s">
        <v>102</v>
      </c>
      <c r="ES24" s="39" t="s">
        <v>102</v>
      </c>
      <c r="ET24" s="39" t="s">
        <v>102</v>
      </c>
      <c r="EU24" s="39" t="s">
        <v>102</v>
      </c>
      <c r="EV24" s="39" t="s">
        <v>102</v>
      </c>
      <c r="EW24" s="39" t="s">
        <v>102</v>
      </c>
      <c r="EX24" s="39" t="s">
        <v>102</v>
      </c>
      <c r="EY24" s="39" t="s">
        <v>102</v>
      </c>
    </row>
    <row r="25" spans="1:155" s="104" customFormat="1">
      <c r="A25" s="255" t="s">
        <v>155</v>
      </c>
      <c r="B25" s="64">
        <v>50.554089999999995</v>
      </c>
      <c r="C25" s="36" t="s">
        <v>63</v>
      </c>
      <c r="D25" s="36" t="s">
        <v>206</v>
      </c>
      <c r="E25" s="65">
        <v>2018</v>
      </c>
      <c r="F25" s="61" t="s">
        <v>49</v>
      </c>
      <c r="G25" s="36"/>
      <c r="H25" s="39">
        <f t="shared" si="0"/>
        <v>100</v>
      </c>
      <c r="I25" s="39">
        <v>100</v>
      </c>
      <c r="J25" s="36" t="s">
        <v>646</v>
      </c>
      <c r="K25" s="36" t="s">
        <v>647</v>
      </c>
      <c r="L25" s="39">
        <f t="shared" si="1"/>
        <v>80</v>
      </c>
      <c r="M25" s="39">
        <v>10</v>
      </c>
      <c r="N25" s="39">
        <v>20</v>
      </c>
      <c r="O25" s="39">
        <v>20</v>
      </c>
      <c r="P25" s="194">
        <v>10</v>
      </c>
      <c r="Q25" s="39">
        <v>20</v>
      </c>
      <c r="R25" s="195" t="s">
        <v>2117</v>
      </c>
      <c r="S25" s="36" t="s">
        <v>654</v>
      </c>
      <c r="T25" s="39">
        <f t="shared" si="2"/>
        <v>75</v>
      </c>
      <c r="U25" s="39">
        <v>50</v>
      </c>
      <c r="V25" s="93">
        <v>25</v>
      </c>
      <c r="W25" s="195" t="s">
        <v>2042</v>
      </c>
      <c r="X25" s="36" t="s">
        <v>1351</v>
      </c>
      <c r="Y25" s="39">
        <f t="shared" si="3"/>
        <v>45</v>
      </c>
      <c r="Z25" s="39">
        <v>30</v>
      </c>
      <c r="AA25" s="39">
        <v>15</v>
      </c>
      <c r="AB25" s="39">
        <v>0</v>
      </c>
      <c r="AC25" s="195" t="s">
        <v>2048</v>
      </c>
      <c r="AD25" s="36" t="s">
        <v>659</v>
      </c>
      <c r="AE25" s="39">
        <f t="shared" si="4"/>
        <v>50</v>
      </c>
      <c r="AF25" s="39">
        <v>0</v>
      </c>
      <c r="AG25" s="39">
        <v>50</v>
      </c>
      <c r="AH25" s="36" t="s">
        <v>2059</v>
      </c>
      <c r="AI25" s="36" t="s">
        <v>662</v>
      </c>
      <c r="AJ25" s="66">
        <f t="shared" si="5"/>
        <v>37.5</v>
      </c>
      <c r="AK25" s="106">
        <v>0</v>
      </c>
      <c r="AL25" s="39">
        <v>12.5</v>
      </c>
      <c r="AM25" s="39">
        <v>25</v>
      </c>
      <c r="AN25" s="39">
        <v>0</v>
      </c>
      <c r="AO25" s="107" t="s">
        <v>668</v>
      </c>
      <c r="AP25" s="36" t="s">
        <v>669</v>
      </c>
      <c r="AQ25" s="39">
        <f t="shared" si="6"/>
        <v>75</v>
      </c>
      <c r="AR25" s="39">
        <v>50</v>
      </c>
      <c r="AS25" s="39">
        <v>25</v>
      </c>
      <c r="AT25" s="107" t="s">
        <v>1527</v>
      </c>
      <c r="AU25" s="36" t="s">
        <v>674</v>
      </c>
      <c r="AV25" s="39">
        <f t="shared" si="7"/>
        <v>12.5</v>
      </c>
      <c r="AW25" s="194">
        <v>12.5</v>
      </c>
      <c r="AX25" s="106">
        <v>0</v>
      </c>
      <c r="AY25" s="39">
        <v>0</v>
      </c>
      <c r="AZ25" s="39">
        <v>0</v>
      </c>
      <c r="BA25" s="195" t="s">
        <v>2421</v>
      </c>
      <c r="BB25" s="195" t="s">
        <v>2075</v>
      </c>
      <c r="BC25" s="39">
        <f t="shared" si="8"/>
        <v>50</v>
      </c>
      <c r="BD25" s="39">
        <v>50</v>
      </c>
      <c r="BE25" s="107" t="s">
        <v>1535</v>
      </c>
      <c r="BF25" s="36" t="s">
        <v>1536</v>
      </c>
      <c r="BG25" s="39">
        <f t="shared" si="9"/>
        <v>0</v>
      </c>
      <c r="BH25" s="39">
        <v>0</v>
      </c>
      <c r="BI25" s="39">
        <v>0</v>
      </c>
      <c r="BJ25" s="106">
        <v>0</v>
      </c>
      <c r="BK25" s="107" t="s">
        <v>684</v>
      </c>
      <c r="BL25" s="36" t="s">
        <v>685</v>
      </c>
      <c r="BM25" s="39">
        <f t="shared" si="10"/>
        <v>0</v>
      </c>
      <c r="BN25" s="39">
        <v>0</v>
      </c>
      <c r="BO25" s="39">
        <v>0</v>
      </c>
      <c r="BP25" s="39">
        <v>0</v>
      </c>
      <c r="BQ25" s="36" t="s">
        <v>688</v>
      </c>
      <c r="BR25" s="36" t="s">
        <v>690</v>
      </c>
      <c r="BS25" s="39">
        <f t="shared" si="11"/>
        <v>75</v>
      </c>
      <c r="BT25" s="39">
        <v>50</v>
      </c>
      <c r="BU25" s="39">
        <v>25</v>
      </c>
      <c r="BV25" s="36" t="s">
        <v>695</v>
      </c>
      <c r="BW25" s="36" t="s">
        <v>696</v>
      </c>
      <c r="BX25" s="39">
        <f t="shared" si="12"/>
        <v>50</v>
      </c>
      <c r="BY25" s="39">
        <v>0</v>
      </c>
      <c r="BZ25" s="39">
        <v>50</v>
      </c>
      <c r="CA25" s="36" t="s">
        <v>1518</v>
      </c>
      <c r="CB25" s="36" t="s">
        <v>1519</v>
      </c>
      <c r="CC25" s="39">
        <f t="shared" si="13"/>
        <v>30</v>
      </c>
      <c r="CD25" s="39">
        <v>15</v>
      </c>
      <c r="CE25" s="39">
        <v>15</v>
      </c>
      <c r="CF25" s="39">
        <v>0</v>
      </c>
      <c r="CG25" s="107" t="s">
        <v>1525</v>
      </c>
      <c r="CH25" s="36" t="s">
        <v>705</v>
      </c>
      <c r="CI25" s="39">
        <f t="shared" si="14"/>
        <v>12.5</v>
      </c>
      <c r="CJ25" s="194">
        <v>12.5</v>
      </c>
      <c r="CK25" s="39">
        <v>0</v>
      </c>
      <c r="CL25" s="39">
        <v>0</v>
      </c>
      <c r="CM25" s="39">
        <v>0</v>
      </c>
      <c r="CN25" s="195" t="s">
        <v>2204</v>
      </c>
      <c r="CO25" s="195" t="s">
        <v>2095</v>
      </c>
      <c r="CP25" s="39">
        <f t="shared" si="15"/>
        <v>0</v>
      </c>
      <c r="CQ25" s="39">
        <v>0</v>
      </c>
      <c r="CR25" s="39">
        <v>0</v>
      </c>
      <c r="CS25" s="39">
        <v>0</v>
      </c>
      <c r="CT25" s="39">
        <v>0</v>
      </c>
      <c r="CU25" s="36" t="s">
        <v>678</v>
      </c>
      <c r="CV25" s="36" t="s">
        <v>680</v>
      </c>
      <c r="CW25" s="39">
        <f t="shared" si="16"/>
        <v>30</v>
      </c>
      <c r="CX25" s="106">
        <v>20</v>
      </c>
      <c r="CY25" s="106">
        <v>10</v>
      </c>
      <c r="CZ25" s="39">
        <v>0</v>
      </c>
      <c r="DA25" s="39">
        <v>0</v>
      </c>
      <c r="DB25" s="39">
        <v>0</v>
      </c>
      <c r="DC25" s="107" t="s">
        <v>1381</v>
      </c>
      <c r="DD25" s="36" t="s">
        <v>715</v>
      </c>
      <c r="DE25" s="39">
        <f t="shared" si="17"/>
        <v>70</v>
      </c>
      <c r="DF25" s="39">
        <v>0</v>
      </c>
      <c r="DG25" s="39">
        <v>20</v>
      </c>
      <c r="DH25" s="39">
        <v>10</v>
      </c>
      <c r="DI25" s="39">
        <v>20</v>
      </c>
      <c r="DJ25" s="39">
        <v>20</v>
      </c>
      <c r="DK25" s="36" t="s">
        <v>2317</v>
      </c>
      <c r="DL25" s="195" t="s">
        <v>2318</v>
      </c>
      <c r="DM25" s="39">
        <f t="shared" si="18"/>
        <v>40</v>
      </c>
      <c r="DN25" s="39">
        <v>0</v>
      </c>
      <c r="DO25" s="39">
        <v>0</v>
      </c>
      <c r="DP25" s="39">
        <v>20</v>
      </c>
      <c r="DQ25" s="39">
        <v>20</v>
      </c>
      <c r="DR25" s="39">
        <v>0</v>
      </c>
      <c r="DS25" s="195" t="s">
        <v>2363</v>
      </c>
      <c r="DT25" s="195" t="s">
        <v>2364</v>
      </c>
      <c r="DU25" s="66">
        <f t="shared" si="19"/>
        <v>62.5</v>
      </c>
      <c r="DV25" s="39">
        <v>25</v>
      </c>
      <c r="DW25" s="39">
        <v>25</v>
      </c>
      <c r="DX25" s="39">
        <v>0</v>
      </c>
      <c r="DY25" s="39">
        <v>12.5</v>
      </c>
      <c r="DZ25" s="196" t="s">
        <v>2397</v>
      </c>
      <c r="EA25" s="195" t="s">
        <v>2398</v>
      </c>
      <c r="EB25" s="39">
        <v>0</v>
      </c>
      <c r="EC25" s="39">
        <f t="shared" si="20"/>
        <v>0</v>
      </c>
      <c r="ED25" s="39">
        <v>0</v>
      </c>
      <c r="EE25" s="39">
        <v>0</v>
      </c>
      <c r="EF25" s="36" t="s">
        <v>701</v>
      </c>
      <c r="EG25" s="49" t="s">
        <v>1380</v>
      </c>
      <c r="EH25" s="39" t="s">
        <v>102</v>
      </c>
      <c r="EI25" s="39" t="s">
        <v>102</v>
      </c>
      <c r="EJ25" s="39" t="s">
        <v>102</v>
      </c>
      <c r="EK25" s="39" t="s">
        <v>102</v>
      </c>
      <c r="EL25" s="39" t="s">
        <v>102</v>
      </c>
      <c r="EM25" s="39" t="s">
        <v>102</v>
      </c>
      <c r="EN25" s="39" t="s">
        <v>102</v>
      </c>
      <c r="EO25" s="39" t="s">
        <v>102</v>
      </c>
      <c r="EP25" s="39" t="s">
        <v>102</v>
      </c>
      <c r="EQ25" s="39" t="s">
        <v>102</v>
      </c>
      <c r="ER25" s="39" t="s">
        <v>102</v>
      </c>
      <c r="ES25" s="39" t="s">
        <v>102</v>
      </c>
      <c r="ET25" s="39" t="s">
        <v>102</v>
      </c>
      <c r="EU25" s="39" t="s">
        <v>102</v>
      </c>
      <c r="EV25" s="39" t="s">
        <v>102</v>
      </c>
      <c r="EW25" s="39" t="s">
        <v>102</v>
      </c>
      <c r="EX25" s="39" t="s">
        <v>102</v>
      </c>
      <c r="EY25" s="39" t="s">
        <v>102</v>
      </c>
    </row>
    <row r="26" spans="1:155" s="104" customFormat="1">
      <c r="A26" s="255" t="s">
        <v>165</v>
      </c>
      <c r="B26" s="64">
        <v>38.99</v>
      </c>
      <c r="C26" s="36" t="s">
        <v>63</v>
      </c>
      <c r="D26" s="105" t="s">
        <v>191</v>
      </c>
      <c r="E26" s="39">
        <v>2020</v>
      </c>
      <c r="F26" s="61" t="s">
        <v>49</v>
      </c>
      <c r="G26" s="36"/>
      <c r="H26" s="39">
        <f t="shared" si="0"/>
        <v>100</v>
      </c>
      <c r="I26" s="39">
        <v>100</v>
      </c>
      <c r="J26" s="36" t="s">
        <v>1296</v>
      </c>
      <c r="K26" s="15" t="s">
        <v>1297</v>
      </c>
      <c r="L26" s="39">
        <f t="shared" si="1"/>
        <v>90</v>
      </c>
      <c r="M26" s="39">
        <v>10</v>
      </c>
      <c r="N26" s="39">
        <v>20</v>
      </c>
      <c r="O26" s="39">
        <v>20</v>
      </c>
      <c r="P26" s="39">
        <v>20</v>
      </c>
      <c r="Q26" s="39">
        <v>20</v>
      </c>
      <c r="R26" s="36" t="s">
        <v>1927</v>
      </c>
      <c r="S26" s="36" t="s">
        <v>1928</v>
      </c>
      <c r="T26" s="39">
        <f t="shared" si="2"/>
        <v>50</v>
      </c>
      <c r="U26" s="39">
        <v>50</v>
      </c>
      <c r="V26" s="39">
        <v>0</v>
      </c>
      <c r="W26" s="36" t="s">
        <v>1930</v>
      </c>
      <c r="X26" s="36" t="s">
        <v>1931</v>
      </c>
      <c r="Y26" s="39">
        <f t="shared" si="3"/>
        <v>75</v>
      </c>
      <c r="Z26" s="39">
        <v>30</v>
      </c>
      <c r="AA26" s="39">
        <v>15</v>
      </c>
      <c r="AB26" s="39">
        <v>30</v>
      </c>
      <c r="AC26" s="36" t="s">
        <v>1934</v>
      </c>
      <c r="AD26" s="36" t="s">
        <v>1935</v>
      </c>
      <c r="AE26" s="39">
        <f t="shared" si="4"/>
        <v>50</v>
      </c>
      <c r="AF26" s="39">
        <v>0</v>
      </c>
      <c r="AG26" s="106">
        <v>50</v>
      </c>
      <c r="AH26" s="250" t="s">
        <v>1307</v>
      </c>
      <c r="AI26" s="36" t="s">
        <v>1308</v>
      </c>
      <c r="AJ26" s="66">
        <f t="shared" si="5"/>
        <v>75</v>
      </c>
      <c r="AK26" s="39">
        <v>25</v>
      </c>
      <c r="AL26" s="39">
        <v>25</v>
      </c>
      <c r="AM26" s="39">
        <v>25</v>
      </c>
      <c r="AN26" s="39">
        <v>0</v>
      </c>
      <c r="AO26" s="36" t="s">
        <v>1309</v>
      </c>
      <c r="AP26" s="36" t="s">
        <v>1310</v>
      </c>
      <c r="AQ26" s="39">
        <f t="shared" si="6"/>
        <v>50</v>
      </c>
      <c r="AR26" s="39">
        <v>50</v>
      </c>
      <c r="AS26" s="39">
        <v>0</v>
      </c>
      <c r="AT26" s="36" t="s">
        <v>1485</v>
      </c>
      <c r="AU26" s="36" t="s">
        <v>1314</v>
      </c>
      <c r="AV26" s="39">
        <f t="shared" si="7"/>
        <v>37.5</v>
      </c>
      <c r="AW26" s="188">
        <v>12.5</v>
      </c>
      <c r="AX26" s="39">
        <v>0</v>
      </c>
      <c r="AY26" s="39">
        <v>25</v>
      </c>
      <c r="AZ26" s="39">
        <v>0</v>
      </c>
      <c r="BA26" s="203" t="s">
        <v>2440</v>
      </c>
      <c r="BB26" s="36" t="s">
        <v>1955</v>
      </c>
      <c r="BC26" s="39">
        <f t="shared" si="8"/>
        <v>50</v>
      </c>
      <c r="BD26" s="39">
        <v>50</v>
      </c>
      <c r="BE26" s="36" t="s">
        <v>1960</v>
      </c>
      <c r="BF26" s="36" t="s">
        <v>1961</v>
      </c>
      <c r="BG26" s="39">
        <f t="shared" si="9"/>
        <v>15</v>
      </c>
      <c r="BH26" s="39">
        <v>15</v>
      </c>
      <c r="BI26" s="39">
        <v>0</v>
      </c>
      <c r="BJ26" s="39">
        <v>0</v>
      </c>
      <c r="BK26" s="36" t="s">
        <v>1320</v>
      </c>
      <c r="BL26" s="36" t="s">
        <v>1321</v>
      </c>
      <c r="BM26" s="39">
        <f t="shared" si="10"/>
        <v>15</v>
      </c>
      <c r="BN26" s="39">
        <v>15</v>
      </c>
      <c r="BO26" s="106">
        <v>0</v>
      </c>
      <c r="BP26" s="39">
        <v>0</v>
      </c>
      <c r="BQ26" s="36" t="s">
        <v>1973</v>
      </c>
      <c r="BR26" s="36" t="s">
        <v>1974</v>
      </c>
      <c r="BS26" s="39">
        <f t="shared" si="11"/>
        <v>100</v>
      </c>
      <c r="BT26" s="39">
        <v>50</v>
      </c>
      <c r="BU26" s="39">
        <v>50</v>
      </c>
      <c r="BV26" s="36" t="s">
        <v>1509</v>
      </c>
      <c r="BW26" s="36" t="s">
        <v>1323</v>
      </c>
      <c r="BX26" s="39">
        <f t="shared" si="12"/>
        <v>75</v>
      </c>
      <c r="BY26" s="39">
        <v>25</v>
      </c>
      <c r="BZ26" s="39">
        <v>50</v>
      </c>
      <c r="CA26" s="36" t="s">
        <v>1984</v>
      </c>
      <c r="CB26" s="36" t="s">
        <v>1985</v>
      </c>
      <c r="CC26" s="39">
        <f t="shared" si="13"/>
        <v>60</v>
      </c>
      <c r="CD26" s="39">
        <v>30</v>
      </c>
      <c r="CE26" s="39">
        <v>30</v>
      </c>
      <c r="CF26" s="241">
        <v>0</v>
      </c>
      <c r="CG26" s="195" t="s">
        <v>2230</v>
      </c>
      <c r="CH26" s="195" t="s">
        <v>2231</v>
      </c>
      <c r="CI26" s="39">
        <f t="shared" si="14"/>
        <v>100</v>
      </c>
      <c r="CJ26" s="39">
        <v>25</v>
      </c>
      <c r="CK26" s="39">
        <v>25</v>
      </c>
      <c r="CL26" s="39">
        <v>25</v>
      </c>
      <c r="CM26" s="39">
        <v>25</v>
      </c>
      <c r="CN26" s="36" t="s">
        <v>1993</v>
      </c>
      <c r="CO26" s="36" t="s">
        <v>1994</v>
      </c>
      <c r="CP26" s="39">
        <f t="shared" si="15"/>
        <v>0</v>
      </c>
      <c r="CQ26" s="39">
        <v>0</v>
      </c>
      <c r="CR26" s="39">
        <v>0</v>
      </c>
      <c r="CS26" s="39">
        <v>0</v>
      </c>
      <c r="CT26" s="39">
        <v>0</v>
      </c>
      <c r="CU26" s="36" t="s">
        <v>678</v>
      </c>
      <c r="CV26" s="36" t="s">
        <v>102</v>
      </c>
      <c r="CW26" s="39">
        <f t="shared" si="16"/>
        <v>40</v>
      </c>
      <c r="CX26" s="39">
        <v>20</v>
      </c>
      <c r="CY26" s="39">
        <v>10</v>
      </c>
      <c r="CZ26" s="194">
        <v>0</v>
      </c>
      <c r="DA26" s="39">
        <v>0</v>
      </c>
      <c r="DB26" s="39">
        <v>10</v>
      </c>
      <c r="DC26" s="203" t="s">
        <v>2275</v>
      </c>
      <c r="DD26" s="36" t="s">
        <v>1997</v>
      </c>
      <c r="DE26" s="39">
        <f t="shared" si="17"/>
        <v>90</v>
      </c>
      <c r="DF26" s="188">
        <v>20</v>
      </c>
      <c r="DG26" s="39">
        <v>20</v>
      </c>
      <c r="DH26" s="39">
        <v>10</v>
      </c>
      <c r="DI26" s="39">
        <v>20</v>
      </c>
      <c r="DJ26" s="39">
        <v>20</v>
      </c>
      <c r="DK26" s="195" t="s">
        <v>2298</v>
      </c>
      <c r="DL26" s="195" t="s">
        <v>2299</v>
      </c>
      <c r="DM26" s="39">
        <f t="shared" si="18"/>
        <v>60</v>
      </c>
      <c r="DN26" s="39">
        <v>0</v>
      </c>
      <c r="DO26" s="39">
        <v>0</v>
      </c>
      <c r="DP26" s="39">
        <v>20</v>
      </c>
      <c r="DQ26" s="39">
        <v>20</v>
      </c>
      <c r="DR26" s="39">
        <v>20</v>
      </c>
      <c r="DS26" s="195" t="s">
        <v>2356</v>
      </c>
      <c r="DT26" s="195" t="s">
        <v>2357</v>
      </c>
      <c r="DU26" s="39">
        <f t="shared" si="19"/>
        <v>100</v>
      </c>
      <c r="DV26" s="39">
        <v>25</v>
      </c>
      <c r="DW26" s="39">
        <v>25</v>
      </c>
      <c r="DX26" s="39">
        <v>25</v>
      </c>
      <c r="DY26" s="39">
        <v>25</v>
      </c>
      <c r="DZ26" s="36" t="s">
        <v>2391</v>
      </c>
      <c r="EA26" s="36" t="s">
        <v>2392</v>
      </c>
      <c r="EB26" s="39">
        <v>0</v>
      </c>
      <c r="EC26" s="66">
        <f t="shared" si="20"/>
        <v>75</v>
      </c>
      <c r="ED26" s="193">
        <v>25</v>
      </c>
      <c r="EE26" s="193">
        <v>50</v>
      </c>
      <c r="EF26" s="195" t="s">
        <v>2229</v>
      </c>
      <c r="EG26" s="195" t="s">
        <v>2232</v>
      </c>
      <c r="EH26" s="39" t="s">
        <v>102</v>
      </c>
      <c r="EI26" s="39" t="s">
        <v>102</v>
      </c>
      <c r="EJ26" s="39" t="s">
        <v>102</v>
      </c>
      <c r="EK26" s="39" t="s">
        <v>102</v>
      </c>
      <c r="EL26" s="39" t="s">
        <v>102</v>
      </c>
      <c r="EM26" s="39" t="s">
        <v>102</v>
      </c>
      <c r="EN26" s="39" t="s">
        <v>102</v>
      </c>
      <c r="EO26" s="39" t="s">
        <v>102</v>
      </c>
      <c r="EP26" s="39" t="s">
        <v>102</v>
      </c>
      <c r="EQ26" s="39" t="s">
        <v>102</v>
      </c>
      <c r="ER26" s="39" t="s">
        <v>102</v>
      </c>
      <c r="ES26" s="39" t="s">
        <v>102</v>
      </c>
      <c r="ET26" s="39" t="s">
        <v>102</v>
      </c>
      <c r="EU26" s="39" t="s">
        <v>102</v>
      </c>
      <c r="EV26" s="39" t="s">
        <v>102</v>
      </c>
      <c r="EW26" s="39" t="s">
        <v>102</v>
      </c>
      <c r="EX26" s="39" t="s">
        <v>102</v>
      </c>
      <c r="EY26" s="39" t="s">
        <v>102</v>
      </c>
    </row>
    <row r="27" spans="1:155" s="104" customFormat="1">
      <c r="A27" s="255" t="s">
        <v>159</v>
      </c>
      <c r="B27" s="64">
        <v>17.737669999999998</v>
      </c>
      <c r="C27" s="36" t="s">
        <v>63</v>
      </c>
      <c r="D27" s="105" t="s">
        <v>217</v>
      </c>
      <c r="E27" s="65">
        <v>2018</v>
      </c>
      <c r="F27" s="61" t="s">
        <v>49</v>
      </c>
      <c r="G27" s="36"/>
      <c r="H27" s="39">
        <f t="shared" si="0"/>
        <v>100</v>
      </c>
      <c r="I27" s="39">
        <v>100</v>
      </c>
      <c r="J27" s="36" t="s">
        <v>797</v>
      </c>
      <c r="K27" s="36" t="s">
        <v>798</v>
      </c>
      <c r="L27" s="39">
        <f t="shared" si="1"/>
        <v>90</v>
      </c>
      <c r="M27" s="39">
        <v>10</v>
      </c>
      <c r="N27" s="39">
        <v>20</v>
      </c>
      <c r="O27" s="39">
        <v>20</v>
      </c>
      <c r="P27" s="39">
        <v>20</v>
      </c>
      <c r="Q27" s="39">
        <v>20</v>
      </c>
      <c r="R27" s="36" t="s">
        <v>803</v>
      </c>
      <c r="S27" s="36" t="s">
        <v>804</v>
      </c>
      <c r="T27" s="39">
        <f t="shared" si="2"/>
        <v>0</v>
      </c>
      <c r="U27" s="39">
        <v>0</v>
      </c>
      <c r="V27" s="39">
        <v>0</v>
      </c>
      <c r="W27" s="36" t="s">
        <v>808</v>
      </c>
      <c r="X27" s="36" t="s">
        <v>798</v>
      </c>
      <c r="Y27" s="39">
        <f t="shared" si="3"/>
        <v>30</v>
      </c>
      <c r="Z27" s="39">
        <v>30</v>
      </c>
      <c r="AA27" s="39">
        <v>0</v>
      </c>
      <c r="AB27" s="39">
        <v>0</v>
      </c>
      <c r="AC27" s="36" t="s">
        <v>814</v>
      </c>
      <c r="AD27" s="36" t="s">
        <v>815</v>
      </c>
      <c r="AE27" s="39">
        <f t="shared" si="4"/>
        <v>25</v>
      </c>
      <c r="AF27" s="39">
        <v>0</v>
      </c>
      <c r="AG27" s="106">
        <v>25</v>
      </c>
      <c r="AH27" s="36" t="s">
        <v>821</v>
      </c>
      <c r="AI27" s="36" t="s">
        <v>798</v>
      </c>
      <c r="AJ27" s="66">
        <f t="shared" si="5"/>
        <v>62.5</v>
      </c>
      <c r="AK27" s="106">
        <v>12.5</v>
      </c>
      <c r="AL27" s="39">
        <v>25</v>
      </c>
      <c r="AM27" s="39">
        <v>25</v>
      </c>
      <c r="AN27" s="39">
        <v>0</v>
      </c>
      <c r="AO27" s="36" t="s">
        <v>824</v>
      </c>
      <c r="AP27" s="36" t="s">
        <v>825</v>
      </c>
      <c r="AQ27" s="39">
        <f t="shared" si="6"/>
        <v>0</v>
      </c>
      <c r="AR27" s="39">
        <v>0</v>
      </c>
      <c r="AS27" s="39">
        <v>0</v>
      </c>
      <c r="AT27" s="36" t="s">
        <v>829</v>
      </c>
      <c r="AU27" s="36" t="s">
        <v>830</v>
      </c>
      <c r="AV27" s="39">
        <f t="shared" si="7"/>
        <v>12.5</v>
      </c>
      <c r="AW27" s="194">
        <v>12.5</v>
      </c>
      <c r="AX27" s="39">
        <v>0</v>
      </c>
      <c r="AY27" s="39">
        <v>0</v>
      </c>
      <c r="AZ27" s="39">
        <v>0</v>
      </c>
      <c r="BA27" s="195" t="s">
        <v>2067</v>
      </c>
      <c r="BB27" s="195" t="s">
        <v>2068</v>
      </c>
      <c r="BC27" s="39">
        <f t="shared" si="8"/>
        <v>0</v>
      </c>
      <c r="BD27" s="39">
        <v>0</v>
      </c>
      <c r="BE27" s="36" t="s">
        <v>1543</v>
      </c>
      <c r="BF27" s="36" t="s">
        <v>835</v>
      </c>
      <c r="BG27" s="39">
        <f t="shared" si="9"/>
        <v>15</v>
      </c>
      <c r="BH27" s="39">
        <v>15</v>
      </c>
      <c r="BI27" s="39">
        <v>0</v>
      </c>
      <c r="BJ27" s="39">
        <v>0</v>
      </c>
      <c r="BK27" s="36" t="s">
        <v>840</v>
      </c>
      <c r="BL27" s="36" t="s">
        <v>798</v>
      </c>
      <c r="BM27" s="39">
        <f t="shared" si="10"/>
        <v>0</v>
      </c>
      <c r="BN27" s="39">
        <v>0</v>
      </c>
      <c r="BO27" s="39">
        <v>0</v>
      </c>
      <c r="BP27" s="39">
        <v>0</v>
      </c>
      <c r="BQ27" s="36" t="s">
        <v>843</v>
      </c>
      <c r="BR27" s="36" t="s">
        <v>830</v>
      </c>
      <c r="BS27" s="39">
        <f t="shared" si="11"/>
        <v>75</v>
      </c>
      <c r="BT27" s="39">
        <v>50</v>
      </c>
      <c r="BU27" s="39">
        <v>25</v>
      </c>
      <c r="BV27" s="36" t="s">
        <v>1512</v>
      </c>
      <c r="BW27" s="36" t="s">
        <v>830</v>
      </c>
      <c r="BX27" s="39">
        <f t="shared" si="12"/>
        <v>0</v>
      </c>
      <c r="BY27" s="39">
        <v>0</v>
      </c>
      <c r="BZ27" s="39">
        <v>0</v>
      </c>
      <c r="CA27" s="36" t="s">
        <v>501</v>
      </c>
      <c r="CB27" s="36" t="s">
        <v>102</v>
      </c>
      <c r="CC27" s="39">
        <f t="shared" si="13"/>
        <v>30</v>
      </c>
      <c r="CD27" s="39">
        <v>15</v>
      </c>
      <c r="CE27" s="39">
        <v>15</v>
      </c>
      <c r="CF27" s="39">
        <v>0</v>
      </c>
      <c r="CG27" s="36" t="s">
        <v>847</v>
      </c>
      <c r="CH27" s="36" t="s">
        <v>830</v>
      </c>
      <c r="CI27" s="39">
        <f t="shared" si="14"/>
        <v>12.5</v>
      </c>
      <c r="CJ27" s="194">
        <v>12.5</v>
      </c>
      <c r="CK27" s="39">
        <v>0</v>
      </c>
      <c r="CL27" s="39">
        <v>0</v>
      </c>
      <c r="CM27" s="39">
        <v>0</v>
      </c>
      <c r="CN27" s="195" t="s">
        <v>2191</v>
      </c>
      <c r="CO27" s="195" t="s">
        <v>850</v>
      </c>
      <c r="CP27" s="39">
        <f t="shared" si="15"/>
        <v>0</v>
      </c>
      <c r="CQ27" s="39">
        <v>0</v>
      </c>
      <c r="CR27" s="39">
        <v>0</v>
      </c>
      <c r="CS27" s="39">
        <v>0</v>
      </c>
      <c r="CT27" s="39">
        <v>0</v>
      </c>
      <c r="CU27" s="36" t="s">
        <v>501</v>
      </c>
      <c r="CV27" s="36" t="s">
        <v>102</v>
      </c>
      <c r="CW27" s="39">
        <f t="shared" si="16"/>
        <v>10</v>
      </c>
      <c r="CX27" s="39">
        <v>10</v>
      </c>
      <c r="CY27" s="39">
        <v>0</v>
      </c>
      <c r="CZ27" s="39">
        <v>0</v>
      </c>
      <c r="DA27" s="39">
        <v>0</v>
      </c>
      <c r="DB27" s="39">
        <v>0</v>
      </c>
      <c r="DC27" s="36" t="s">
        <v>1401</v>
      </c>
      <c r="DD27" s="36" t="s">
        <v>1371</v>
      </c>
      <c r="DE27" s="39">
        <f t="shared" si="17"/>
        <v>50</v>
      </c>
      <c r="DF27" s="39">
        <v>0</v>
      </c>
      <c r="DG27" s="39">
        <v>20</v>
      </c>
      <c r="DH27" s="39">
        <v>10</v>
      </c>
      <c r="DI27" s="39">
        <v>20</v>
      </c>
      <c r="DJ27" s="39">
        <v>0</v>
      </c>
      <c r="DK27" s="195" t="s">
        <v>2335</v>
      </c>
      <c r="DL27" s="36" t="s">
        <v>1558</v>
      </c>
      <c r="DM27" s="39">
        <f t="shared" si="18"/>
        <v>40</v>
      </c>
      <c r="DN27" s="39">
        <v>0</v>
      </c>
      <c r="DO27" s="39">
        <v>0</v>
      </c>
      <c r="DP27" s="39">
        <v>20</v>
      </c>
      <c r="DQ27" s="39">
        <v>20</v>
      </c>
      <c r="DR27" s="39">
        <v>0</v>
      </c>
      <c r="DS27" s="36" t="s">
        <v>2373</v>
      </c>
      <c r="DT27" s="36" t="s">
        <v>1573</v>
      </c>
      <c r="DU27" s="66">
        <f t="shared" si="19"/>
        <v>75</v>
      </c>
      <c r="DV27" s="39">
        <v>25</v>
      </c>
      <c r="DW27" s="39">
        <v>25</v>
      </c>
      <c r="DX27" s="39">
        <v>25</v>
      </c>
      <c r="DY27" s="39">
        <v>0</v>
      </c>
      <c r="DZ27" s="36" t="s">
        <v>857</v>
      </c>
      <c r="EA27" s="36" t="s">
        <v>858</v>
      </c>
      <c r="EB27" s="39">
        <v>0</v>
      </c>
      <c r="EC27" s="39">
        <f t="shared" si="20"/>
        <v>0</v>
      </c>
      <c r="ED27" s="39">
        <v>0</v>
      </c>
      <c r="EE27" s="39">
        <v>0</v>
      </c>
      <c r="EF27" s="36" t="s">
        <v>501</v>
      </c>
      <c r="EG27" s="49" t="s">
        <v>102</v>
      </c>
      <c r="EH27" s="39" t="s">
        <v>102</v>
      </c>
      <c r="EI27" s="39" t="s">
        <v>102</v>
      </c>
      <c r="EJ27" s="39" t="s">
        <v>102</v>
      </c>
      <c r="EK27" s="39" t="s">
        <v>102</v>
      </c>
      <c r="EL27" s="39" t="s">
        <v>102</v>
      </c>
      <c r="EM27" s="39" t="s">
        <v>102</v>
      </c>
      <c r="EN27" s="39" t="s">
        <v>102</v>
      </c>
      <c r="EO27" s="39" t="s">
        <v>102</v>
      </c>
      <c r="EP27" s="39" t="s">
        <v>102</v>
      </c>
      <c r="EQ27" s="39" t="s">
        <v>102</v>
      </c>
      <c r="ER27" s="39" t="s">
        <v>102</v>
      </c>
      <c r="ES27" s="39" t="s">
        <v>102</v>
      </c>
      <c r="ET27" s="39" t="s">
        <v>102</v>
      </c>
      <c r="EU27" s="39" t="s">
        <v>102</v>
      </c>
      <c r="EV27" s="39" t="s">
        <v>102</v>
      </c>
      <c r="EW27" s="39" t="s">
        <v>102</v>
      </c>
      <c r="EX27" s="39" t="s">
        <v>102</v>
      </c>
      <c r="EY27" s="39" t="s">
        <v>102</v>
      </c>
    </row>
    <row r="28" spans="1:155" s="104" customFormat="1">
      <c r="A28" s="255" t="s">
        <v>158</v>
      </c>
      <c r="B28" s="64">
        <v>148.95479999999998</v>
      </c>
      <c r="C28" s="36" t="s">
        <v>63</v>
      </c>
      <c r="D28" s="105" t="s">
        <v>211</v>
      </c>
      <c r="E28" s="69">
        <v>2018</v>
      </c>
      <c r="F28" s="61" t="s">
        <v>49</v>
      </c>
      <c r="G28" s="36"/>
      <c r="H28" s="39">
        <f t="shared" si="0"/>
        <v>100</v>
      </c>
      <c r="I28" s="39">
        <v>100</v>
      </c>
      <c r="J28" s="36" t="s">
        <v>1041</v>
      </c>
      <c r="K28" s="36" t="s">
        <v>1042</v>
      </c>
      <c r="L28" s="39">
        <f t="shared" si="1"/>
        <v>90</v>
      </c>
      <c r="M28" s="39">
        <v>10</v>
      </c>
      <c r="N28" s="39">
        <v>20</v>
      </c>
      <c r="O28" s="39">
        <v>20</v>
      </c>
      <c r="P28" s="39">
        <v>20</v>
      </c>
      <c r="Q28" s="39">
        <v>20</v>
      </c>
      <c r="R28" s="195" t="s">
        <v>2023</v>
      </c>
      <c r="S28" s="36" t="s">
        <v>1045</v>
      </c>
      <c r="T28" s="39">
        <f t="shared" si="2"/>
        <v>75</v>
      </c>
      <c r="U28" s="39">
        <v>50</v>
      </c>
      <c r="V28" s="39">
        <v>25</v>
      </c>
      <c r="W28" s="36" t="s">
        <v>1366</v>
      </c>
      <c r="X28" s="36" t="s">
        <v>1050</v>
      </c>
      <c r="Y28" s="39">
        <f t="shared" si="3"/>
        <v>45</v>
      </c>
      <c r="Z28" s="39">
        <v>30</v>
      </c>
      <c r="AA28" s="39">
        <v>15</v>
      </c>
      <c r="AB28" s="39">
        <v>0</v>
      </c>
      <c r="AC28" s="195" t="s">
        <v>2239</v>
      </c>
      <c r="AD28" s="36" t="s">
        <v>1801</v>
      </c>
      <c r="AE28" s="39">
        <f t="shared" si="4"/>
        <v>25</v>
      </c>
      <c r="AF28" s="39">
        <v>0</v>
      </c>
      <c r="AG28" s="193">
        <v>25</v>
      </c>
      <c r="AH28" s="195" t="s">
        <v>2057</v>
      </c>
      <c r="AI28" s="36" t="s">
        <v>1811</v>
      </c>
      <c r="AJ28" s="66">
        <f t="shared" si="5"/>
        <v>50</v>
      </c>
      <c r="AK28" s="39">
        <v>0</v>
      </c>
      <c r="AL28" s="39">
        <v>25</v>
      </c>
      <c r="AM28" s="39">
        <v>25</v>
      </c>
      <c r="AN28" s="39">
        <v>0</v>
      </c>
      <c r="AO28" s="36" t="s">
        <v>1820</v>
      </c>
      <c r="AP28" s="36" t="s">
        <v>1821</v>
      </c>
      <c r="AQ28" s="39">
        <f t="shared" si="6"/>
        <v>0</v>
      </c>
      <c r="AR28" s="194">
        <v>0</v>
      </c>
      <c r="AS28" s="39">
        <v>0</v>
      </c>
      <c r="AT28" s="111" t="s">
        <v>2086</v>
      </c>
      <c r="AU28" s="36" t="s">
        <v>1831</v>
      </c>
      <c r="AV28" s="39">
        <f t="shared" si="7"/>
        <v>25</v>
      </c>
      <c r="AW28" s="106">
        <v>12.5</v>
      </c>
      <c r="AX28" s="39">
        <v>0</v>
      </c>
      <c r="AY28" s="39">
        <v>12.5</v>
      </c>
      <c r="AZ28" s="39">
        <v>0</v>
      </c>
      <c r="BA28" s="195" t="s">
        <v>2169</v>
      </c>
      <c r="BB28" s="195" t="s">
        <v>2116</v>
      </c>
      <c r="BC28" s="39">
        <f t="shared" si="8"/>
        <v>0</v>
      </c>
      <c r="BD28" s="39">
        <v>0</v>
      </c>
      <c r="BE28" s="36" t="s">
        <v>1540</v>
      </c>
      <c r="BF28" s="36" t="s">
        <v>1060</v>
      </c>
      <c r="BG28" s="39">
        <f t="shared" si="9"/>
        <v>0</v>
      </c>
      <c r="BH28" s="39">
        <v>0</v>
      </c>
      <c r="BI28" s="39">
        <v>0</v>
      </c>
      <c r="BJ28" s="39">
        <v>0</v>
      </c>
      <c r="BK28" s="36" t="s">
        <v>688</v>
      </c>
      <c r="BL28" s="36" t="s">
        <v>102</v>
      </c>
      <c r="BM28" s="39">
        <f t="shared" si="10"/>
        <v>0</v>
      </c>
      <c r="BN28" s="39">
        <v>0</v>
      </c>
      <c r="BO28" s="39">
        <v>0</v>
      </c>
      <c r="BP28" s="39">
        <v>0</v>
      </c>
      <c r="BQ28" s="195" t="s">
        <v>2159</v>
      </c>
      <c r="BR28" s="36" t="s">
        <v>1064</v>
      </c>
      <c r="BS28" s="39">
        <f t="shared" si="11"/>
        <v>75</v>
      </c>
      <c r="BT28" s="39">
        <v>50</v>
      </c>
      <c r="BU28" s="39">
        <v>25</v>
      </c>
      <c r="BV28" s="36" t="s">
        <v>1864</v>
      </c>
      <c r="BW28" s="36" t="s">
        <v>1865</v>
      </c>
      <c r="BX28" s="39">
        <f t="shared" si="12"/>
        <v>0</v>
      </c>
      <c r="BY28" s="39">
        <v>0</v>
      </c>
      <c r="BZ28" s="39">
        <v>0</v>
      </c>
      <c r="CA28" s="36" t="s">
        <v>972</v>
      </c>
      <c r="CB28" s="36" t="s">
        <v>102</v>
      </c>
      <c r="CC28" s="39">
        <f t="shared" si="13"/>
        <v>30</v>
      </c>
      <c r="CD28" s="39">
        <v>15</v>
      </c>
      <c r="CE28" s="39">
        <v>15</v>
      </c>
      <c r="CF28" s="39">
        <v>0</v>
      </c>
      <c r="CG28" s="195" t="s">
        <v>2187</v>
      </c>
      <c r="CH28" s="36" t="s">
        <v>1875</v>
      </c>
      <c r="CI28" s="39">
        <f t="shared" si="14"/>
        <v>12.5</v>
      </c>
      <c r="CJ28" s="194">
        <v>12.5</v>
      </c>
      <c r="CK28" s="39">
        <v>0</v>
      </c>
      <c r="CL28" s="39">
        <v>0</v>
      </c>
      <c r="CM28" s="39">
        <v>0</v>
      </c>
      <c r="CN28" s="195" t="s">
        <v>2195</v>
      </c>
      <c r="CO28" s="195" t="s">
        <v>2196</v>
      </c>
      <c r="CP28" s="39">
        <f t="shared" si="15"/>
        <v>0</v>
      </c>
      <c r="CQ28" s="39">
        <v>0</v>
      </c>
      <c r="CR28" s="39">
        <v>0</v>
      </c>
      <c r="CS28" s="39">
        <v>0</v>
      </c>
      <c r="CT28" s="39">
        <v>0</v>
      </c>
      <c r="CU28" s="36" t="s">
        <v>678</v>
      </c>
      <c r="CV28" s="36" t="s">
        <v>102</v>
      </c>
      <c r="CW28" s="39">
        <f t="shared" si="16"/>
        <v>10</v>
      </c>
      <c r="CX28" s="39">
        <v>10</v>
      </c>
      <c r="CY28" s="39">
        <v>0</v>
      </c>
      <c r="CZ28" s="39">
        <v>0</v>
      </c>
      <c r="DA28" s="39">
        <v>0</v>
      </c>
      <c r="DB28" s="39">
        <v>0</v>
      </c>
      <c r="DC28" s="36" t="s">
        <v>1399</v>
      </c>
      <c r="DD28" s="36" t="s">
        <v>1897</v>
      </c>
      <c r="DE28" s="39">
        <f t="shared" si="17"/>
        <v>50</v>
      </c>
      <c r="DF28" s="39">
        <v>0</v>
      </c>
      <c r="DG28" s="39">
        <v>20</v>
      </c>
      <c r="DH28" s="194">
        <v>10</v>
      </c>
      <c r="DI28" s="39">
        <v>20</v>
      </c>
      <c r="DJ28" s="39">
        <v>0</v>
      </c>
      <c r="DK28" s="36" t="s">
        <v>1607</v>
      </c>
      <c r="DL28" s="36" t="s">
        <v>1072</v>
      </c>
      <c r="DM28" s="39">
        <f t="shared" si="18"/>
        <v>40</v>
      </c>
      <c r="DN28" s="39">
        <v>0</v>
      </c>
      <c r="DO28" s="39">
        <v>0</v>
      </c>
      <c r="DP28" s="39">
        <v>20</v>
      </c>
      <c r="DQ28" s="39">
        <v>20</v>
      </c>
      <c r="DR28" s="39">
        <v>0</v>
      </c>
      <c r="DS28" s="195" t="s">
        <v>2368</v>
      </c>
      <c r="DT28" s="36" t="s">
        <v>1568</v>
      </c>
      <c r="DU28" s="66">
        <f t="shared" si="19"/>
        <v>75</v>
      </c>
      <c r="DV28" s="39">
        <v>25</v>
      </c>
      <c r="DW28" s="39">
        <v>25</v>
      </c>
      <c r="DX28" s="39">
        <v>0</v>
      </c>
      <c r="DY28" s="39">
        <v>25</v>
      </c>
      <c r="DZ28" s="36" t="s">
        <v>2400</v>
      </c>
      <c r="EA28" s="36" t="s">
        <v>1913</v>
      </c>
      <c r="EB28" s="39">
        <v>0</v>
      </c>
      <c r="EC28" s="39">
        <f t="shared" si="20"/>
        <v>0</v>
      </c>
      <c r="ED28" s="39">
        <v>0</v>
      </c>
      <c r="EE28" s="39">
        <v>0</v>
      </c>
      <c r="EF28" s="49" t="s">
        <v>501</v>
      </c>
      <c r="EG28" s="39"/>
      <c r="EH28" s="39" t="s">
        <v>102</v>
      </c>
      <c r="EI28" s="39" t="s">
        <v>102</v>
      </c>
      <c r="EJ28" s="39" t="s">
        <v>102</v>
      </c>
      <c r="EK28" s="39" t="s">
        <v>102</v>
      </c>
      <c r="EL28" s="39" t="s">
        <v>102</v>
      </c>
      <c r="EM28" s="39" t="s">
        <v>102</v>
      </c>
      <c r="EN28" s="39" t="s">
        <v>102</v>
      </c>
      <c r="EO28" s="39" t="s">
        <v>102</v>
      </c>
      <c r="EP28" s="39" t="s">
        <v>102</v>
      </c>
      <c r="EQ28" s="39" t="s">
        <v>102</v>
      </c>
      <c r="ER28" s="39" t="s">
        <v>102</v>
      </c>
      <c r="ES28" s="39" t="s">
        <v>102</v>
      </c>
      <c r="ET28" s="39" t="s">
        <v>102</v>
      </c>
      <c r="EU28" s="39" t="s">
        <v>102</v>
      </c>
      <c r="EV28" s="39" t="s">
        <v>102</v>
      </c>
      <c r="EW28" s="39" t="s">
        <v>102</v>
      </c>
      <c r="EX28" s="39" t="s">
        <v>102</v>
      </c>
      <c r="EY28" s="39" t="s">
        <v>102</v>
      </c>
    </row>
    <row r="29" spans="1:155" s="104" customFormat="1">
      <c r="A29" s="255" t="s">
        <v>148</v>
      </c>
      <c r="B29" s="64">
        <v>26.786759999999997</v>
      </c>
      <c r="C29" s="36" t="s">
        <v>63</v>
      </c>
      <c r="D29" s="105" t="s">
        <v>190</v>
      </c>
      <c r="E29" s="65">
        <v>2018</v>
      </c>
      <c r="F29" s="61" t="s">
        <v>49</v>
      </c>
      <c r="G29" s="36"/>
      <c r="H29" s="39">
        <f t="shared" si="0"/>
        <v>100</v>
      </c>
      <c r="I29" s="39">
        <v>100</v>
      </c>
      <c r="J29" s="195" t="s">
        <v>2013</v>
      </c>
      <c r="K29" s="195" t="s">
        <v>2014</v>
      </c>
      <c r="L29" s="39">
        <f t="shared" si="1"/>
        <v>90</v>
      </c>
      <c r="M29" s="39">
        <v>10</v>
      </c>
      <c r="N29" s="39">
        <v>20</v>
      </c>
      <c r="O29" s="39">
        <v>20</v>
      </c>
      <c r="P29" s="39">
        <v>20</v>
      </c>
      <c r="Q29" s="39">
        <v>20</v>
      </c>
      <c r="R29" s="195" t="s">
        <v>2033</v>
      </c>
      <c r="S29" s="36" t="s">
        <v>1776</v>
      </c>
      <c r="T29" s="39">
        <f t="shared" si="2"/>
        <v>100</v>
      </c>
      <c r="U29" s="39">
        <v>50</v>
      </c>
      <c r="V29" s="193">
        <v>50</v>
      </c>
      <c r="W29" s="195" t="s">
        <v>2118</v>
      </c>
      <c r="X29" s="36" t="s">
        <v>1788</v>
      </c>
      <c r="Y29" s="39">
        <f t="shared" si="3"/>
        <v>45</v>
      </c>
      <c r="Z29" s="39">
        <v>30</v>
      </c>
      <c r="AA29" s="39">
        <v>15</v>
      </c>
      <c r="AB29" s="39">
        <v>0</v>
      </c>
      <c r="AC29" s="36" t="s">
        <v>2045</v>
      </c>
      <c r="AD29" s="36" t="s">
        <v>1796</v>
      </c>
      <c r="AE29" s="39">
        <f t="shared" si="4"/>
        <v>0</v>
      </c>
      <c r="AF29" s="39">
        <v>0</v>
      </c>
      <c r="AG29" s="39">
        <v>0</v>
      </c>
      <c r="AH29" s="36" t="s">
        <v>980</v>
      </c>
      <c r="AI29" s="36" t="s">
        <v>981</v>
      </c>
      <c r="AJ29" s="66">
        <f t="shared" si="5"/>
        <v>50</v>
      </c>
      <c r="AK29" s="39">
        <v>0</v>
      </c>
      <c r="AL29" s="39">
        <v>25</v>
      </c>
      <c r="AM29" s="39">
        <v>25</v>
      </c>
      <c r="AN29" s="39">
        <v>0</v>
      </c>
      <c r="AO29" s="250" t="s">
        <v>1816</v>
      </c>
      <c r="AP29" s="36" t="s">
        <v>1817</v>
      </c>
      <c r="AQ29" s="39">
        <f t="shared" si="6"/>
        <v>0</v>
      </c>
      <c r="AR29" s="39">
        <v>0</v>
      </c>
      <c r="AS29" s="193">
        <v>0</v>
      </c>
      <c r="AT29" s="36" t="s">
        <v>2085</v>
      </c>
      <c r="AU29" s="270" t="s">
        <v>2480</v>
      </c>
      <c r="AV29" s="39">
        <f t="shared" si="7"/>
        <v>62.5</v>
      </c>
      <c r="AW29" s="194">
        <v>12.5</v>
      </c>
      <c r="AX29" s="39">
        <v>25</v>
      </c>
      <c r="AY29" s="193">
        <v>0</v>
      </c>
      <c r="AZ29" s="39">
        <v>25</v>
      </c>
      <c r="BA29" s="195" t="s">
        <v>2415</v>
      </c>
      <c r="BB29" s="36" t="s">
        <v>1834</v>
      </c>
      <c r="BC29" s="39">
        <f t="shared" si="8"/>
        <v>50</v>
      </c>
      <c r="BD29" s="39">
        <v>50</v>
      </c>
      <c r="BE29" s="195" t="s">
        <v>2090</v>
      </c>
      <c r="BF29" s="36" t="s">
        <v>1838</v>
      </c>
      <c r="BG29" s="39">
        <f t="shared" si="9"/>
        <v>45</v>
      </c>
      <c r="BH29" s="39">
        <v>15</v>
      </c>
      <c r="BI29" s="39">
        <v>15</v>
      </c>
      <c r="BJ29" s="39">
        <v>15</v>
      </c>
      <c r="BK29" s="36" t="s">
        <v>1848</v>
      </c>
      <c r="BL29" s="36" t="s">
        <v>1849</v>
      </c>
      <c r="BM29" s="39">
        <f t="shared" si="10"/>
        <v>15</v>
      </c>
      <c r="BN29" s="39">
        <v>0</v>
      </c>
      <c r="BO29" s="39">
        <v>15</v>
      </c>
      <c r="BP29" s="39">
        <v>0</v>
      </c>
      <c r="BQ29" s="195" t="s">
        <v>2160</v>
      </c>
      <c r="BR29" s="36" t="s">
        <v>1856</v>
      </c>
      <c r="BS29" s="39">
        <f t="shared" si="11"/>
        <v>75</v>
      </c>
      <c r="BT29" s="39">
        <v>50</v>
      </c>
      <c r="BU29" s="39">
        <v>25</v>
      </c>
      <c r="BV29" s="36" t="s">
        <v>1001</v>
      </c>
      <c r="BW29" s="36" t="s">
        <v>1002</v>
      </c>
      <c r="BX29" s="39">
        <f t="shared" si="12"/>
        <v>25</v>
      </c>
      <c r="BY29" s="106">
        <v>25</v>
      </c>
      <c r="BZ29" s="39">
        <v>0</v>
      </c>
      <c r="CA29" s="36" t="s">
        <v>1514</v>
      </c>
      <c r="CB29" s="36" t="s">
        <v>1006</v>
      </c>
      <c r="CC29" s="39">
        <f t="shared" si="13"/>
        <v>15</v>
      </c>
      <c r="CD29" s="39">
        <v>0</v>
      </c>
      <c r="CE29" s="39">
        <v>15</v>
      </c>
      <c r="CF29" s="39">
        <v>0</v>
      </c>
      <c r="CG29" s="36" t="s">
        <v>1009</v>
      </c>
      <c r="CH29" s="36" t="s">
        <v>994</v>
      </c>
      <c r="CI29" s="39">
        <f t="shared" si="14"/>
        <v>0</v>
      </c>
      <c r="CJ29" s="39">
        <v>0</v>
      </c>
      <c r="CK29" s="39">
        <v>0</v>
      </c>
      <c r="CL29" s="39">
        <v>0</v>
      </c>
      <c r="CM29" s="39">
        <v>0</v>
      </c>
      <c r="CN29" s="36" t="s">
        <v>678</v>
      </c>
      <c r="CO29" s="36" t="s">
        <v>1012</v>
      </c>
      <c r="CP29" s="39">
        <f t="shared" si="15"/>
        <v>0</v>
      </c>
      <c r="CQ29" s="39">
        <v>0</v>
      </c>
      <c r="CR29" s="39">
        <v>0</v>
      </c>
      <c r="CS29" s="39">
        <v>0</v>
      </c>
      <c r="CT29" s="39">
        <v>0</v>
      </c>
      <c r="CU29" s="36" t="s">
        <v>678</v>
      </c>
      <c r="CV29" s="36" t="s">
        <v>1016</v>
      </c>
      <c r="CW29" s="39">
        <f t="shared" si="16"/>
        <v>10</v>
      </c>
      <c r="CX29" s="194">
        <v>10</v>
      </c>
      <c r="CY29" s="39">
        <v>0</v>
      </c>
      <c r="CZ29" s="39">
        <v>0</v>
      </c>
      <c r="DA29" s="39">
        <v>0</v>
      </c>
      <c r="DB29" s="39">
        <v>0</v>
      </c>
      <c r="DC29" s="195" t="s">
        <v>2249</v>
      </c>
      <c r="DD29" s="36" t="s">
        <v>1021</v>
      </c>
      <c r="DE29" s="39">
        <f t="shared" si="17"/>
        <v>50</v>
      </c>
      <c r="DF29" s="39">
        <v>0</v>
      </c>
      <c r="DG29" s="194">
        <v>10</v>
      </c>
      <c r="DH29" s="39">
        <v>20</v>
      </c>
      <c r="DI29" s="39">
        <v>20</v>
      </c>
      <c r="DJ29" s="39">
        <v>0</v>
      </c>
      <c r="DK29" s="195" t="s">
        <v>2296</v>
      </c>
      <c r="DL29" s="195" t="s">
        <v>2297</v>
      </c>
      <c r="DM29" s="39">
        <f t="shared" si="18"/>
        <v>20</v>
      </c>
      <c r="DN29" s="39">
        <v>0</v>
      </c>
      <c r="DO29" s="39">
        <v>0</v>
      </c>
      <c r="DP29" s="194">
        <v>10</v>
      </c>
      <c r="DQ29" s="39">
        <v>10</v>
      </c>
      <c r="DR29" s="39">
        <v>0</v>
      </c>
      <c r="DS29" s="195" t="s">
        <v>2355</v>
      </c>
      <c r="DT29" s="36" t="s">
        <v>1902</v>
      </c>
      <c r="DU29" s="66">
        <f t="shared" si="19"/>
        <v>75</v>
      </c>
      <c r="DV29" s="39">
        <v>25</v>
      </c>
      <c r="DW29" s="39">
        <v>25</v>
      </c>
      <c r="DX29" s="39">
        <v>25</v>
      </c>
      <c r="DY29" s="39">
        <v>0</v>
      </c>
      <c r="DZ29" s="195" t="s">
        <v>2390</v>
      </c>
      <c r="EA29" s="36" t="s">
        <v>1908</v>
      </c>
      <c r="EB29" s="39">
        <v>0</v>
      </c>
      <c r="EC29" s="39">
        <f t="shared" si="20"/>
        <v>0</v>
      </c>
      <c r="ED29" s="39">
        <v>0</v>
      </c>
      <c r="EE29" s="39">
        <v>0</v>
      </c>
      <c r="EF29" s="36" t="s">
        <v>1916</v>
      </c>
      <c r="EG29" s="49" t="s">
        <v>1917</v>
      </c>
      <c r="EH29" s="39" t="s">
        <v>102</v>
      </c>
      <c r="EI29" s="39" t="s">
        <v>102</v>
      </c>
      <c r="EJ29" s="39" t="s">
        <v>102</v>
      </c>
      <c r="EK29" s="39" t="s">
        <v>102</v>
      </c>
      <c r="EL29" s="39" t="s">
        <v>102</v>
      </c>
      <c r="EM29" s="39" t="s">
        <v>102</v>
      </c>
      <c r="EN29" s="39" t="s">
        <v>102</v>
      </c>
      <c r="EO29" s="39" t="s">
        <v>102</v>
      </c>
      <c r="EP29" s="39" t="s">
        <v>102</v>
      </c>
      <c r="EQ29" s="39" t="s">
        <v>102</v>
      </c>
      <c r="ER29" s="39" t="s">
        <v>102</v>
      </c>
      <c r="ES29" s="39" t="s">
        <v>102</v>
      </c>
      <c r="ET29" s="39" t="s">
        <v>102</v>
      </c>
      <c r="EU29" s="39" t="s">
        <v>102</v>
      </c>
      <c r="EV29" s="39" t="s">
        <v>102</v>
      </c>
      <c r="EW29" s="39" t="s">
        <v>102</v>
      </c>
      <c r="EX29" s="39" t="s">
        <v>102</v>
      </c>
      <c r="EY29" s="39" t="s">
        <v>102</v>
      </c>
    </row>
    <row r="30" spans="1:155" s="104" customFormat="1">
      <c r="A30" s="255" t="s">
        <v>157</v>
      </c>
      <c r="B30" s="64">
        <v>26.963819999999998</v>
      </c>
      <c r="C30" s="36" t="s">
        <v>114</v>
      </c>
      <c r="D30" s="105" t="s">
        <v>210</v>
      </c>
      <c r="E30" s="65">
        <v>2018</v>
      </c>
      <c r="F30" s="61" t="s">
        <v>49</v>
      </c>
      <c r="G30" s="36"/>
      <c r="H30" s="39">
        <f t="shared" si="0"/>
        <v>100</v>
      </c>
      <c r="I30" s="39">
        <v>100</v>
      </c>
      <c r="J30" s="36" t="s">
        <v>648</v>
      </c>
      <c r="K30" s="36" t="s">
        <v>639</v>
      </c>
      <c r="L30" s="39">
        <f t="shared" si="1"/>
        <v>100</v>
      </c>
      <c r="M30" s="39">
        <v>20</v>
      </c>
      <c r="N30" s="39">
        <v>20</v>
      </c>
      <c r="O30" s="39">
        <v>20</v>
      </c>
      <c r="P30" s="39">
        <v>20</v>
      </c>
      <c r="Q30" s="39">
        <v>20</v>
      </c>
      <c r="R30" s="195" t="s">
        <v>2034</v>
      </c>
      <c r="S30" s="36" t="s">
        <v>1782</v>
      </c>
      <c r="T30" s="39">
        <f t="shared" si="2"/>
        <v>50</v>
      </c>
      <c r="U30" s="39">
        <v>50</v>
      </c>
      <c r="V30" s="194">
        <v>0</v>
      </c>
      <c r="W30" s="195" t="s">
        <v>2125</v>
      </c>
      <c r="X30" s="195" t="s">
        <v>2126</v>
      </c>
      <c r="Y30" s="39">
        <f t="shared" si="3"/>
        <v>60</v>
      </c>
      <c r="Z30" s="39">
        <v>30</v>
      </c>
      <c r="AA30" s="39">
        <v>30</v>
      </c>
      <c r="AB30" s="39">
        <v>0</v>
      </c>
      <c r="AC30" s="36" t="s">
        <v>2051</v>
      </c>
      <c r="AD30" s="36" t="s">
        <v>1800</v>
      </c>
      <c r="AE30" s="39">
        <f t="shared" si="4"/>
        <v>50</v>
      </c>
      <c r="AF30" s="39">
        <v>0</v>
      </c>
      <c r="AG30" s="39">
        <v>50</v>
      </c>
      <c r="AH30" s="36" t="s">
        <v>663</v>
      </c>
      <c r="AI30" s="36" t="s">
        <v>664</v>
      </c>
      <c r="AJ30" s="66">
        <f t="shared" si="5"/>
        <v>75</v>
      </c>
      <c r="AK30" s="39">
        <v>12.5</v>
      </c>
      <c r="AL30" s="39">
        <v>25</v>
      </c>
      <c r="AM30" s="39">
        <v>25</v>
      </c>
      <c r="AN30" s="39">
        <v>12.5</v>
      </c>
      <c r="AO30" s="36" t="s">
        <v>1818</v>
      </c>
      <c r="AP30" s="36" t="s">
        <v>1819</v>
      </c>
      <c r="AQ30" s="39">
        <f t="shared" si="6"/>
        <v>50</v>
      </c>
      <c r="AR30" s="39">
        <v>25</v>
      </c>
      <c r="AS30" s="106">
        <v>25</v>
      </c>
      <c r="AT30" s="36" t="s">
        <v>1830</v>
      </c>
      <c r="AU30" s="36" t="s">
        <v>675</v>
      </c>
      <c r="AV30" s="39">
        <f t="shared" si="7"/>
        <v>12.5</v>
      </c>
      <c r="AW30" s="194">
        <v>12.5</v>
      </c>
      <c r="AX30" s="39">
        <v>0</v>
      </c>
      <c r="AY30" s="39">
        <v>0</v>
      </c>
      <c r="AZ30" s="39">
        <v>0</v>
      </c>
      <c r="BA30" s="259" t="s">
        <v>2164</v>
      </c>
      <c r="BB30" s="36" t="s">
        <v>1836</v>
      </c>
      <c r="BC30" s="39">
        <f t="shared" si="8"/>
        <v>0</v>
      </c>
      <c r="BD30" s="39">
        <v>0</v>
      </c>
      <c r="BE30" s="107" t="s">
        <v>1539</v>
      </c>
      <c r="BF30" s="36" t="s">
        <v>1842</v>
      </c>
      <c r="BG30" s="39">
        <f t="shared" si="9"/>
        <v>45</v>
      </c>
      <c r="BH30" s="194">
        <v>30</v>
      </c>
      <c r="BI30" s="194">
        <v>15</v>
      </c>
      <c r="BJ30" s="39">
        <v>0</v>
      </c>
      <c r="BK30" s="195" t="s">
        <v>2255</v>
      </c>
      <c r="BL30" s="195" t="s">
        <v>2256</v>
      </c>
      <c r="BM30" s="39">
        <f t="shared" si="10"/>
        <v>0</v>
      </c>
      <c r="BN30" s="39">
        <v>0</v>
      </c>
      <c r="BO30" s="39">
        <v>0</v>
      </c>
      <c r="BP30" s="39">
        <v>0</v>
      </c>
      <c r="BQ30" s="36" t="s">
        <v>1859</v>
      </c>
      <c r="BR30" s="36" t="s">
        <v>1860</v>
      </c>
      <c r="BS30" s="39">
        <f t="shared" si="11"/>
        <v>50</v>
      </c>
      <c r="BT30" s="39">
        <v>25</v>
      </c>
      <c r="BU30" s="194">
        <v>25</v>
      </c>
      <c r="BV30" s="195" t="s">
        <v>2261</v>
      </c>
      <c r="BW30" s="36" t="s">
        <v>697</v>
      </c>
      <c r="BX30" s="39">
        <f t="shared" si="12"/>
        <v>25</v>
      </c>
      <c r="BY30" s="39">
        <v>25</v>
      </c>
      <c r="BZ30" s="39">
        <v>0</v>
      </c>
      <c r="CA30" s="36" t="s">
        <v>1870</v>
      </c>
      <c r="CB30" s="36" t="s">
        <v>1860</v>
      </c>
      <c r="CC30" s="39">
        <f t="shared" si="13"/>
        <v>15</v>
      </c>
      <c r="CD30" s="39">
        <v>0</v>
      </c>
      <c r="CE30" s="194">
        <v>15</v>
      </c>
      <c r="CF30" s="39">
        <v>0</v>
      </c>
      <c r="CG30" s="195" t="s">
        <v>2186</v>
      </c>
      <c r="CH30" s="36" t="s">
        <v>1874</v>
      </c>
      <c r="CI30" s="39">
        <f t="shared" si="14"/>
        <v>0</v>
      </c>
      <c r="CJ30" s="193">
        <v>0</v>
      </c>
      <c r="CK30" s="39">
        <v>0</v>
      </c>
      <c r="CL30" s="39">
        <v>0</v>
      </c>
      <c r="CM30" s="39">
        <v>0</v>
      </c>
      <c r="CN30" s="195" t="s">
        <v>2189</v>
      </c>
      <c r="CO30" s="36" t="s">
        <v>1883</v>
      </c>
      <c r="CP30" s="39">
        <f t="shared" si="15"/>
        <v>0</v>
      </c>
      <c r="CQ30" s="39">
        <v>0</v>
      </c>
      <c r="CR30" s="39">
        <v>0</v>
      </c>
      <c r="CS30" s="39">
        <v>0</v>
      </c>
      <c r="CT30" s="39">
        <v>0</v>
      </c>
      <c r="CU30" s="36" t="s">
        <v>711</v>
      </c>
      <c r="CV30" s="36" t="s">
        <v>1887</v>
      </c>
      <c r="CW30" s="39">
        <f t="shared" si="16"/>
        <v>30</v>
      </c>
      <c r="CX30" s="106">
        <v>20</v>
      </c>
      <c r="CY30" s="39">
        <v>10</v>
      </c>
      <c r="CZ30" s="39">
        <v>0</v>
      </c>
      <c r="DA30" s="106">
        <v>0</v>
      </c>
      <c r="DB30" s="39">
        <v>0</v>
      </c>
      <c r="DC30" s="107" t="s">
        <v>1896</v>
      </c>
      <c r="DD30" s="36" t="s">
        <v>716</v>
      </c>
      <c r="DE30" s="39">
        <f t="shared" si="17"/>
        <v>60</v>
      </c>
      <c r="DF30" s="39">
        <v>0</v>
      </c>
      <c r="DG30" s="39">
        <v>10</v>
      </c>
      <c r="DH30" s="39">
        <v>20</v>
      </c>
      <c r="DI30" s="39">
        <v>10</v>
      </c>
      <c r="DJ30" s="39">
        <v>20</v>
      </c>
      <c r="DK30" s="195" t="s">
        <v>2325</v>
      </c>
      <c r="DL30" s="36" t="s">
        <v>2326</v>
      </c>
      <c r="DM30" s="39">
        <f t="shared" si="18"/>
        <v>50</v>
      </c>
      <c r="DN30" s="39">
        <v>20</v>
      </c>
      <c r="DO30" s="39">
        <v>0</v>
      </c>
      <c r="DP30" s="39">
        <v>0</v>
      </c>
      <c r="DQ30" s="39">
        <v>10</v>
      </c>
      <c r="DR30" s="39">
        <v>20</v>
      </c>
      <c r="DS30" s="36" t="s">
        <v>1905</v>
      </c>
      <c r="DT30" s="36" t="s">
        <v>1906</v>
      </c>
      <c r="DU30" s="66">
        <f t="shared" si="19"/>
        <v>100</v>
      </c>
      <c r="DV30" s="39">
        <v>25</v>
      </c>
      <c r="DW30" s="39">
        <v>25</v>
      </c>
      <c r="DX30" s="39">
        <v>25</v>
      </c>
      <c r="DY30" s="39">
        <v>25</v>
      </c>
      <c r="DZ30" s="195" t="s">
        <v>2218</v>
      </c>
      <c r="EA30" s="36" t="s">
        <v>1912</v>
      </c>
      <c r="EB30" s="39">
        <v>0</v>
      </c>
      <c r="EC30" s="39">
        <f t="shared" si="20"/>
        <v>50</v>
      </c>
      <c r="ED30" s="39">
        <v>0</v>
      </c>
      <c r="EE30" s="39">
        <v>50</v>
      </c>
      <c r="EF30" s="195" t="s">
        <v>2227</v>
      </c>
      <c r="EG30" s="49" t="s">
        <v>1921</v>
      </c>
      <c r="EH30" s="39" t="s">
        <v>102</v>
      </c>
      <c r="EI30" s="39" t="s">
        <v>102</v>
      </c>
      <c r="EJ30" s="39" t="s">
        <v>102</v>
      </c>
      <c r="EK30" s="39" t="s">
        <v>102</v>
      </c>
      <c r="EL30" s="39" t="s">
        <v>102</v>
      </c>
      <c r="EM30" s="39" t="s">
        <v>102</v>
      </c>
      <c r="EN30" s="39" t="s">
        <v>102</v>
      </c>
      <c r="EO30" s="39" t="s">
        <v>102</v>
      </c>
      <c r="EP30" s="39" t="s">
        <v>102</v>
      </c>
      <c r="EQ30" s="39" t="s">
        <v>102</v>
      </c>
      <c r="ER30" s="39" t="s">
        <v>102</v>
      </c>
      <c r="ES30" s="39" t="s">
        <v>102</v>
      </c>
      <c r="ET30" s="39" t="s">
        <v>102</v>
      </c>
      <c r="EU30" s="39" t="s">
        <v>102</v>
      </c>
      <c r="EV30" s="39" t="s">
        <v>102</v>
      </c>
      <c r="EW30" s="39" t="s">
        <v>102</v>
      </c>
      <c r="EX30" s="39" t="s">
        <v>102</v>
      </c>
      <c r="EY30" s="39" t="s">
        <v>102</v>
      </c>
    </row>
    <row r="31" spans="1:155" s="104" customFormat="1">
      <c r="A31" s="255" t="s">
        <v>137</v>
      </c>
      <c r="B31" s="64">
        <v>54.772129999999997</v>
      </c>
      <c r="C31" s="36" t="s">
        <v>67</v>
      </c>
      <c r="D31" s="105" t="s">
        <v>196</v>
      </c>
      <c r="E31" s="65">
        <v>2016</v>
      </c>
      <c r="F31" s="61" t="s">
        <v>49</v>
      </c>
      <c r="G31" s="36"/>
      <c r="H31" s="39">
        <f t="shared" si="0"/>
        <v>100</v>
      </c>
      <c r="I31" s="39">
        <v>100</v>
      </c>
      <c r="J31" s="36" t="s">
        <v>1040</v>
      </c>
      <c r="K31" s="36" t="s">
        <v>1454</v>
      </c>
      <c r="L31" s="39">
        <f t="shared" si="1"/>
        <v>70</v>
      </c>
      <c r="M31" s="39">
        <v>10</v>
      </c>
      <c r="N31" s="39">
        <v>0</v>
      </c>
      <c r="O31" s="39">
        <v>20</v>
      </c>
      <c r="P31" s="39">
        <v>20</v>
      </c>
      <c r="Q31" s="39">
        <v>20</v>
      </c>
      <c r="R31" s="36" t="s">
        <v>2022</v>
      </c>
      <c r="S31" s="36" t="s">
        <v>1779</v>
      </c>
      <c r="T31" s="39">
        <f t="shared" si="2"/>
        <v>25</v>
      </c>
      <c r="U31" s="39">
        <v>25</v>
      </c>
      <c r="V31" s="39">
        <v>0</v>
      </c>
      <c r="W31" s="36" t="s">
        <v>1363</v>
      </c>
      <c r="X31" s="36" t="s">
        <v>1049</v>
      </c>
      <c r="Y31" s="39">
        <f t="shared" si="3"/>
        <v>30</v>
      </c>
      <c r="Z31" s="106">
        <v>15</v>
      </c>
      <c r="AA31" s="39">
        <v>15</v>
      </c>
      <c r="AB31" s="39">
        <v>0</v>
      </c>
      <c r="AC31" s="36" t="s">
        <v>1798</v>
      </c>
      <c r="AD31" s="36" t="s">
        <v>1799</v>
      </c>
      <c r="AE31" s="39">
        <f t="shared" si="4"/>
        <v>25</v>
      </c>
      <c r="AF31" s="39">
        <v>0</v>
      </c>
      <c r="AG31" s="39">
        <v>25</v>
      </c>
      <c r="AH31" s="36" t="s">
        <v>1473</v>
      </c>
      <c r="AI31" s="270" t="s">
        <v>2490</v>
      </c>
      <c r="AJ31" s="66">
        <f t="shared" si="5"/>
        <v>12.5</v>
      </c>
      <c r="AK31" s="39">
        <v>0</v>
      </c>
      <c r="AL31" s="39">
        <v>0</v>
      </c>
      <c r="AM31" s="39">
        <v>12.5</v>
      </c>
      <c r="AN31" s="39">
        <v>0</v>
      </c>
      <c r="AO31" s="36" t="s">
        <v>1477</v>
      </c>
      <c r="AP31" s="36" t="s">
        <v>1478</v>
      </c>
      <c r="AQ31" s="39">
        <f t="shared" si="6"/>
        <v>25</v>
      </c>
      <c r="AR31" s="106">
        <v>25</v>
      </c>
      <c r="AS31" s="39">
        <v>0</v>
      </c>
      <c r="AT31" s="36" t="s">
        <v>1826</v>
      </c>
      <c r="AU31" s="36" t="s">
        <v>1827</v>
      </c>
      <c r="AV31" s="39">
        <f t="shared" si="7"/>
        <v>0</v>
      </c>
      <c r="AW31" s="39">
        <v>0</v>
      </c>
      <c r="AX31" s="39">
        <v>0</v>
      </c>
      <c r="AY31" s="39">
        <v>0</v>
      </c>
      <c r="AZ31" s="39">
        <v>0</v>
      </c>
      <c r="BA31" s="195" t="s">
        <v>2441</v>
      </c>
      <c r="BB31" s="36" t="s">
        <v>1835</v>
      </c>
      <c r="BC31" s="39">
        <f t="shared" si="8"/>
        <v>50</v>
      </c>
      <c r="BD31" s="39">
        <v>50</v>
      </c>
      <c r="BE31" s="36" t="s">
        <v>1840</v>
      </c>
      <c r="BF31" s="36" t="s">
        <v>1841</v>
      </c>
      <c r="BG31" s="39">
        <f t="shared" si="9"/>
        <v>0</v>
      </c>
      <c r="BH31" s="106">
        <v>0</v>
      </c>
      <c r="BI31" s="39">
        <v>0</v>
      </c>
      <c r="BJ31" s="39">
        <v>0</v>
      </c>
      <c r="BK31" s="36" t="s">
        <v>1502</v>
      </c>
      <c r="BL31" s="36" t="s">
        <v>1503</v>
      </c>
      <c r="BM31" s="39">
        <f t="shared" si="10"/>
        <v>0</v>
      </c>
      <c r="BN31" s="39">
        <v>0</v>
      </c>
      <c r="BO31" s="39">
        <v>0</v>
      </c>
      <c r="BP31" s="39">
        <v>0</v>
      </c>
      <c r="BQ31" s="36" t="s">
        <v>1063</v>
      </c>
      <c r="BR31" s="270" t="s">
        <v>2491</v>
      </c>
      <c r="BS31" s="39">
        <f t="shared" si="11"/>
        <v>75</v>
      </c>
      <c r="BT31" s="39">
        <v>50</v>
      </c>
      <c r="BU31" s="39">
        <v>25</v>
      </c>
      <c r="BV31" s="36" t="s">
        <v>1067</v>
      </c>
      <c r="BW31" s="36" t="s">
        <v>1511</v>
      </c>
      <c r="BX31" s="39">
        <f t="shared" si="12"/>
        <v>0</v>
      </c>
      <c r="BY31" s="39">
        <v>0</v>
      </c>
      <c r="BZ31" s="39">
        <v>0</v>
      </c>
      <c r="CA31" s="36" t="s">
        <v>1068</v>
      </c>
      <c r="CB31" s="270" t="s">
        <v>2491</v>
      </c>
      <c r="CC31" s="39">
        <f t="shared" si="13"/>
        <v>30</v>
      </c>
      <c r="CD31" s="39">
        <v>15</v>
      </c>
      <c r="CE31" s="39">
        <v>15</v>
      </c>
      <c r="CF31" s="39">
        <v>0</v>
      </c>
      <c r="CG31" s="36" t="s">
        <v>1070</v>
      </c>
      <c r="CH31" s="36" t="s">
        <v>1522</v>
      </c>
      <c r="CI31" s="39">
        <f t="shared" si="14"/>
        <v>0</v>
      </c>
      <c r="CJ31" s="193">
        <v>0</v>
      </c>
      <c r="CK31" s="39">
        <v>0</v>
      </c>
      <c r="CL31" s="39">
        <v>0</v>
      </c>
      <c r="CM31" s="39">
        <v>0</v>
      </c>
      <c r="CN31" s="36" t="s">
        <v>1879</v>
      </c>
      <c r="CO31" s="36" t="s">
        <v>1880</v>
      </c>
      <c r="CP31" s="39">
        <f t="shared" si="15"/>
        <v>0</v>
      </c>
      <c r="CQ31" s="39">
        <v>0</v>
      </c>
      <c r="CR31" s="39">
        <v>0</v>
      </c>
      <c r="CS31" s="39">
        <v>0</v>
      </c>
      <c r="CT31" s="39">
        <v>0</v>
      </c>
      <c r="CU31" s="36" t="s">
        <v>1885</v>
      </c>
      <c r="CV31" s="36" t="s">
        <v>1886</v>
      </c>
      <c r="CW31" s="39">
        <f t="shared" si="16"/>
        <v>10</v>
      </c>
      <c r="CX31" s="39">
        <v>10</v>
      </c>
      <c r="CY31" s="39">
        <v>0</v>
      </c>
      <c r="CZ31" s="39">
        <v>0</v>
      </c>
      <c r="DA31" s="39">
        <v>0</v>
      </c>
      <c r="DB31" s="39">
        <v>0</v>
      </c>
      <c r="DC31" s="36" t="s">
        <v>1891</v>
      </c>
      <c r="DD31" s="36" t="s">
        <v>1892</v>
      </c>
      <c r="DE31" s="39">
        <f t="shared" si="17"/>
        <v>60</v>
      </c>
      <c r="DF31" s="39">
        <v>20</v>
      </c>
      <c r="DG31" s="194">
        <v>10</v>
      </c>
      <c r="DH31" s="39">
        <v>10</v>
      </c>
      <c r="DI31" s="39">
        <v>20</v>
      </c>
      <c r="DJ31" s="39">
        <v>0</v>
      </c>
      <c r="DK31" s="195" t="s">
        <v>2304</v>
      </c>
      <c r="DL31" s="195" t="s">
        <v>2492</v>
      </c>
      <c r="DM31" s="39">
        <f t="shared" si="18"/>
        <v>30</v>
      </c>
      <c r="DN31" s="39">
        <v>20</v>
      </c>
      <c r="DO31" s="39">
        <v>0</v>
      </c>
      <c r="DP31" s="39">
        <v>0</v>
      </c>
      <c r="DQ31" s="39">
        <v>0</v>
      </c>
      <c r="DR31" s="39">
        <v>10</v>
      </c>
      <c r="DS31" s="195" t="s">
        <v>2359</v>
      </c>
      <c r="DT31" s="195" t="s">
        <v>2360</v>
      </c>
      <c r="DU31" s="66">
        <f t="shared" si="19"/>
        <v>75</v>
      </c>
      <c r="DV31" s="39">
        <v>25</v>
      </c>
      <c r="DW31" s="39">
        <v>25</v>
      </c>
      <c r="DX31" s="39">
        <v>25</v>
      </c>
      <c r="DY31" s="39">
        <v>0</v>
      </c>
      <c r="DZ31" s="36" t="s">
        <v>1909</v>
      </c>
      <c r="EA31" s="36" t="s">
        <v>1910</v>
      </c>
      <c r="EB31" s="39">
        <v>0</v>
      </c>
      <c r="EC31" s="39">
        <f t="shared" si="20"/>
        <v>0</v>
      </c>
      <c r="ED31" s="39">
        <v>0</v>
      </c>
      <c r="EE31" s="39">
        <v>0</v>
      </c>
      <c r="EF31" s="49" t="s">
        <v>1919</v>
      </c>
      <c r="EG31" s="49" t="s">
        <v>1920</v>
      </c>
      <c r="EH31" s="39" t="s">
        <v>102</v>
      </c>
      <c r="EI31" s="39" t="s">
        <v>102</v>
      </c>
      <c r="EJ31" s="39" t="s">
        <v>102</v>
      </c>
      <c r="EK31" s="39" t="s">
        <v>102</v>
      </c>
      <c r="EL31" s="39" t="s">
        <v>102</v>
      </c>
      <c r="EM31" s="39" t="s">
        <v>102</v>
      </c>
      <c r="EN31" s="39" t="s">
        <v>102</v>
      </c>
      <c r="EO31" s="39" t="s">
        <v>102</v>
      </c>
      <c r="EP31" s="39" t="s">
        <v>102</v>
      </c>
      <c r="EQ31" s="39" t="s">
        <v>102</v>
      </c>
      <c r="ER31" s="39" t="s">
        <v>102</v>
      </c>
      <c r="ES31" s="39" t="s">
        <v>102</v>
      </c>
      <c r="ET31" s="39" t="s">
        <v>102</v>
      </c>
      <c r="EU31" s="39" t="s">
        <v>102</v>
      </c>
      <c r="EV31" s="39" t="s">
        <v>102</v>
      </c>
      <c r="EW31" s="39" t="s">
        <v>102</v>
      </c>
      <c r="EX31" s="39" t="s">
        <v>102</v>
      </c>
      <c r="EY31" s="39" t="s">
        <v>102</v>
      </c>
    </row>
    <row r="32" spans="1:155" s="104" customFormat="1">
      <c r="A32" s="255" t="s">
        <v>119</v>
      </c>
      <c r="B32" s="64">
        <v>36.009190000000004</v>
      </c>
      <c r="C32" s="36" t="s">
        <v>120</v>
      </c>
      <c r="D32" s="105" t="s">
        <v>221</v>
      </c>
      <c r="E32" s="65">
        <v>2018</v>
      </c>
      <c r="F32" s="61" t="s">
        <v>49</v>
      </c>
      <c r="G32" s="36"/>
      <c r="H32" s="39">
        <f t="shared" si="0"/>
        <v>100</v>
      </c>
      <c r="I32" s="39">
        <v>100</v>
      </c>
      <c r="J32" s="36" t="s">
        <v>799</v>
      </c>
      <c r="K32" s="36" t="s">
        <v>800</v>
      </c>
      <c r="L32" s="39">
        <f t="shared" si="1"/>
        <v>50</v>
      </c>
      <c r="M32" s="106">
        <v>10</v>
      </c>
      <c r="N32" s="39">
        <v>20</v>
      </c>
      <c r="O32" s="194">
        <v>10</v>
      </c>
      <c r="P32" s="39">
        <v>10</v>
      </c>
      <c r="Q32" s="106">
        <v>0</v>
      </c>
      <c r="R32" s="36" t="s">
        <v>2142</v>
      </c>
      <c r="S32" s="36" t="s">
        <v>1686</v>
      </c>
      <c r="T32" s="39">
        <f t="shared" si="2"/>
        <v>75</v>
      </c>
      <c r="U32" s="39">
        <v>50</v>
      </c>
      <c r="V32" s="193">
        <v>25</v>
      </c>
      <c r="W32" s="36" t="s">
        <v>1688</v>
      </c>
      <c r="X32" s="36" t="s">
        <v>1687</v>
      </c>
      <c r="Y32" s="39">
        <f t="shared" si="3"/>
        <v>15</v>
      </c>
      <c r="Z32" s="106">
        <v>15</v>
      </c>
      <c r="AA32" s="39">
        <v>0</v>
      </c>
      <c r="AB32" s="39">
        <v>0</v>
      </c>
      <c r="AC32" s="36" t="s">
        <v>1468</v>
      </c>
      <c r="AD32" s="36" t="s">
        <v>816</v>
      </c>
      <c r="AE32" s="39">
        <f t="shared" si="4"/>
        <v>0</v>
      </c>
      <c r="AF32" s="39">
        <v>0</v>
      </c>
      <c r="AG32" s="39">
        <v>0</v>
      </c>
      <c r="AH32" s="36" t="s">
        <v>822</v>
      </c>
      <c r="AI32" s="36" t="s">
        <v>823</v>
      </c>
      <c r="AJ32" s="66">
        <f t="shared" si="5"/>
        <v>37.5</v>
      </c>
      <c r="AK32" s="39">
        <v>0</v>
      </c>
      <c r="AL32" s="39">
        <v>25</v>
      </c>
      <c r="AM32" s="39">
        <v>12.5</v>
      </c>
      <c r="AN32" s="39">
        <v>0</v>
      </c>
      <c r="AO32" s="36" t="s">
        <v>1690</v>
      </c>
      <c r="AP32" s="36" t="s">
        <v>1689</v>
      </c>
      <c r="AQ32" s="39">
        <f t="shared" si="6"/>
        <v>0</v>
      </c>
      <c r="AR32" s="39">
        <v>0</v>
      </c>
      <c r="AS32" s="39">
        <v>0</v>
      </c>
      <c r="AT32" s="36" t="s">
        <v>1692</v>
      </c>
      <c r="AU32" s="36" t="s">
        <v>1691</v>
      </c>
      <c r="AV32" s="39">
        <f t="shared" si="7"/>
        <v>12.5</v>
      </c>
      <c r="AW32" s="194">
        <v>12.5</v>
      </c>
      <c r="AX32" s="39">
        <v>0</v>
      </c>
      <c r="AY32" s="106">
        <v>0</v>
      </c>
      <c r="AZ32" s="39">
        <v>0</v>
      </c>
      <c r="BA32" s="195" t="s">
        <v>2065</v>
      </c>
      <c r="BB32" s="195" t="s">
        <v>2066</v>
      </c>
      <c r="BC32" s="39">
        <f t="shared" si="8"/>
        <v>0</v>
      </c>
      <c r="BD32" s="39">
        <v>0</v>
      </c>
      <c r="BE32" s="36" t="s">
        <v>836</v>
      </c>
      <c r="BF32" s="36" t="s">
        <v>837</v>
      </c>
      <c r="BG32" s="39">
        <f t="shared" si="9"/>
        <v>0</v>
      </c>
      <c r="BH32" s="39">
        <v>0</v>
      </c>
      <c r="BI32" s="39">
        <v>0</v>
      </c>
      <c r="BJ32" s="39">
        <v>0</v>
      </c>
      <c r="BK32" s="36" t="s">
        <v>1508</v>
      </c>
      <c r="BL32" s="36" t="s">
        <v>841</v>
      </c>
      <c r="BM32" s="39">
        <f t="shared" si="10"/>
        <v>0</v>
      </c>
      <c r="BN32" s="39">
        <v>0</v>
      </c>
      <c r="BO32" s="39">
        <v>0</v>
      </c>
      <c r="BP32" s="39">
        <v>0</v>
      </c>
      <c r="BQ32" s="36" t="s">
        <v>844</v>
      </c>
      <c r="BR32" s="36" t="s">
        <v>809</v>
      </c>
      <c r="BS32" s="39">
        <f t="shared" si="11"/>
        <v>0</v>
      </c>
      <c r="BT32" s="39">
        <v>0</v>
      </c>
      <c r="BU32" s="39">
        <v>0</v>
      </c>
      <c r="BV32" s="36" t="s">
        <v>501</v>
      </c>
      <c r="BW32" s="36" t="s">
        <v>102</v>
      </c>
      <c r="BX32" s="39">
        <f t="shared" si="12"/>
        <v>0</v>
      </c>
      <c r="BY32" s="39">
        <v>0</v>
      </c>
      <c r="BZ32" s="39">
        <v>0</v>
      </c>
      <c r="CA32" s="36" t="s">
        <v>501</v>
      </c>
      <c r="CB32" s="36" t="s">
        <v>102</v>
      </c>
      <c r="CC32" s="39">
        <f t="shared" si="13"/>
        <v>15</v>
      </c>
      <c r="CD32" s="39">
        <v>0</v>
      </c>
      <c r="CE32" s="39">
        <v>15</v>
      </c>
      <c r="CF32" s="39">
        <v>0</v>
      </c>
      <c r="CG32" s="36" t="s">
        <v>848</v>
      </c>
      <c r="CH32" s="36" t="s">
        <v>849</v>
      </c>
      <c r="CI32" s="39">
        <f t="shared" si="14"/>
        <v>0</v>
      </c>
      <c r="CJ32" s="39">
        <v>0</v>
      </c>
      <c r="CK32" s="39">
        <v>0</v>
      </c>
      <c r="CL32" s="39">
        <v>0</v>
      </c>
      <c r="CM32" s="39">
        <v>0</v>
      </c>
      <c r="CN32" s="36" t="s">
        <v>501</v>
      </c>
      <c r="CO32" s="36" t="s">
        <v>102</v>
      </c>
      <c r="CP32" s="39">
        <f t="shared" si="15"/>
        <v>0</v>
      </c>
      <c r="CQ32" s="39">
        <v>0</v>
      </c>
      <c r="CR32" s="39">
        <v>0</v>
      </c>
      <c r="CS32" s="39">
        <v>0</v>
      </c>
      <c r="CT32" s="39">
        <v>0</v>
      </c>
      <c r="CU32" s="36" t="s">
        <v>501</v>
      </c>
      <c r="CV32" s="36" t="s">
        <v>102</v>
      </c>
      <c r="CW32" s="39">
        <f t="shared" si="16"/>
        <v>30</v>
      </c>
      <c r="CX32" s="39">
        <v>20</v>
      </c>
      <c r="CY32" s="39">
        <v>10</v>
      </c>
      <c r="CZ32" s="39">
        <v>0</v>
      </c>
      <c r="DA32" s="39">
        <v>0</v>
      </c>
      <c r="DB32" s="39">
        <v>0</v>
      </c>
      <c r="DC32" s="36" t="s">
        <v>1693</v>
      </c>
      <c r="DD32" s="36" t="s">
        <v>1694</v>
      </c>
      <c r="DE32" s="39">
        <f t="shared" si="17"/>
        <v>10</v>
      </c>
      <c r="DF32" s="39">
        <v>0</v>
      </c>
      <c r="DG32" s="39">
        <v>10</v>
      </c>
      <c r="DH32" s="39">
        <v>0</v>
      </c>
      <c r="DI32" s="39">
        <v>0</v>
      </c>
      <c r="DJ32" s="39">
        <v>0</v>
      </c>
      <c r="DK32" s="36" t="s">
        <v>1695</v>
      </c>
      <c r="DL32" s="195" t="s">
        <v>2339</v>
      </c>
      <c r="DM32" s="39">
        <f t="shared" si="18"/>
        <v>10</v>
      </c>
      <c r="DN32" s="39">
        <v>10</v>
      </c>
      <c r="DO32" s="39">
        <v>0</v>
      </c>
      <c r="DP32" s="39">
        <v>0</v>
      </c>
      <c r="DQ32" s="39">
        <v>0</v>
      </c>
      <c r="DR32" s="39">
        <v>0</v>
      </c>
      <c r="DS32" s="36" t="s">
        <v>1575</v>
      </c>
      <c r="DT32" s="36" t="s">
        <v>1576</v>
      </c>
      <c r="DU32" s="66">
        <f t="shared" si="19"/>
        <v>62.5</v>
      </c>
      <c r="DV32" s="194">
        <v>12.5</v>
      </c>
      <c r="DW32" s="39">
        <v>25</v>
      </c>
      <c r="DX32" s="39">
        <v>25</v>
      </c>
      <c r="DY32" s="188">
        <v>0</v>
      </c>
      <c r="DZ32" s="195" t="s">
        <v>2471</v>
      </c>
      <c r="EA32" s="36" t="s">
        <v>859</v>
      </c>
      <c r="EB32" s="39">
        <v>0</v>
      </c>
      <c r="EC32" s="39">
        <f t="shared" si="20"/>
        <v>0</v>
      </c>
      <c r="ED32" s="39">
        <v>0</v>
      </c>
      <c r="EE32" s="39">
        <v>0</v>
      </c>
      <c r="EF32" s="36" t="s">
        <v>501</v>
      </c>
      <c r="EG32" s="49" t="s">
        <v>1382</v>
      </c>
      <c r="EH32" s="39" t="s">
        <v>102</v>
      </c>
      <c r="EI32" s="39" t="s">
        <v>102</v>
      </c>
      <c r="EJ32" s="39" t="s">
        <v>102</v>
      </c>
      <c r="EK32" s="39" t="s">
        <v>102</v>
      </c>
      <c r="EL32" s="39" t="s">
        <v>102</v>
      </c>
      <c r="EM32" s="39" t="s">
        <v>102</v>
      </c>
      <c r="EN32" s="39" t="s">
        <v>102</v>
      </c>
      <c r="EO32" s="39" t="s">
        <v>102</v>
      </c>
      <c r="EP32" s="39" t="s">
        <v>102</v>
      </c>
      <c r="EQ32" s="39" t="s">
        <v>102</v>
      </c>
      <c r="ER32" s="39" t="s">
        <v>102</v>
      </c>
      <c r="ES32" s="39" t="s">
        <v>102</v>
      </c>
      <c r="ET32" s="39" t="s">
        <v>102</v>
      </c>
      <c r="EU32" s="39" t="s">
        <v>102</v>
      </c>
      <c r="EV32" s="39" t="s">
        <v>102</v>
      </c>
      <c r="EW32" s="39" t="s">
        <v>102</v>
      </c>
      <c r="EX32" s="39" t="s">
        <v>102</v>
      </c>
      <c r="EY32" s="39" t="s">
        <v>102</v>
      </c>
    </row>
    <row r="33" spans="1:155" s="68" customFormat="1">
      <c r="A33" s="255" t="s">
        <v>118</v>
      </c>
      <c r="B33" s="64">
        <v>48.557989999999997</v>
      </c>
      <c r="C33" s="36" t="s">
        <v>117</v>
      </c>
      <c r="D33" s="105" t="s">
        <v>216</v>
      </c>
      <c r="E33" s="69">
        <v>2016</v>
      </c>
      <c r="F33" s="61" t="s">
        <v>49</v>
      </c>
      <c r="G33" s="109" t="s">
        <v>1603</v>
      </c>
      <c r="H33" s="39">
        <f t="shared" si="0"/>
        <v>100</v>
      </c>
      <c r="I33" s="39">
        <v>100</v>
      </c>
      <c r="J33" s="36" t="s">
        <v>1152</v>
      </c>
      <c r="K33" s="36" t="s">
        <v>1153</v>
      </c>
      <c r="L33" s="39">
        <f t="shared" si="1"/>
        <v>90</v>
      </c>
      <c r="M33" s="39">
        <v>10</v>
      </c>
      <c r="N33" s="39">
        <v>20</v>
      </c>
      <c r="O33" s="39">
        <v>20</v>
      </c>
      <c r="P33" s="39">
        <v>20</v>
      </c>
      <c r="Q33" s="39">
        <v>20</v>
      </c>
      <c r="R33" s="195" t="s">
        <v>2026</v>
      </c>
      <c r="S33" s="36" t="s">
        <v>1155</v>
      </c>
      <c r="T33" s="39">
        <f t="shared" si="2"/>
        <v>25</v>
      </c>
      <c r="U33" s="39">
        <v>25</v>
      </c>
      <c r="V33" s="39">
        <v>0</v>
      </c>
      <c r="W33" s="36" t="s">
        <v>1358</v>
      </c>
      <c r="X33" s="36" t="s">
        <v>1158</v>
      </c>
      <c r="Y33" s="39">
        <f t="shared" si="3"/>
        <v>30</v>
      </c>
      <c r="Z33" s="39">
        <v>30</v>
      </c>
      <c r="AA33" s="39">
        <v>0</v>
      </c>
      <c r="AB33" s="39">
        <v>0</v>
      </c>
      <c r="AC33" s="36" t="s">
        <v>1160</v>
      </c>
      <c r="AD33" s="36" t="s">
        <v>1161</v>
      </c>
      <c r="AE33" s="39">
        <f t="shared" si="4"/>
        <v>25</v>
      </c>
      <c r="AF33" s="39">
        <v>0</v>
      </c>
      <c r="AG33" s="39">
        <v>25</v>
      </c>
      <c r="AH33" s="36" t="s">
        <v>1162</v>
      </c>
      <c r="AI33" s="36" t="s">
        <v>1163</v>
      </c>
      <c r="AJ33" s="66">
        <f t="shared" si="5"/>
        <v>0</v>
      </c>
      <c r="AK33" s="39">
        <v>0</v>
      </c>
      <c r="AL33" s="39">
        <v>0</v>
      </c>
      <c r="AM33" s="39">
        <v>0</v>
      </c>
      <c r="AN33" s="39">
        <v>0</v>
      </c>
      <c r="AO33" s="36" t="s">
        <v>1164</v>
      </c>
      <c r="AP33" s="36" t="s">
        <v>1165</v>
      </c>
      <c r="AQ33" s="39">
        <f t="shared" si="6"/>
        <v>0</v>
      </c>
      <c r="AR33" s="39">
        <v>0</v>
      </c>
      <c r="AS33" s="106">
        <v>0</v>
      </c>
      <c r="AT33" s="36" t="s">
        <v>1492</v>
      </c>
      <c r="AU33" s="36" t="s">
        <v>1167</v>
      </c>
      <c r="AV33" s="39">
        <f t="shared" si="7"/>
        <v>12.5</v>
      </c>
      <c r="AW33" s="188">
        <v>12.5</v>
      </c>
      <c r="AX33" s="106">
        <v>0</v>
      </c>
      <c r="AY33" s="39">
        <v>0</v>
      </c>
      <c r="AZ33" s="39">
        <v>0</v>
      </c>
      <c r="BA33" s="195" t="s">
        <v>2429</v>
      </c>
      <c r="BB33" s="195" t="s">
        <v>2167</v>
      </c>
      <c r="BC33" s="39">
        <f t="shared" si="8"/>
        <v>50</v>
      </c>
      <c r="BD33" s="39">
        <v>50</v>
      </c>
      <c r="BE33" s="36" t="s">
        <v>1542</v>
      </c>
      <c r="BF33" s="36" t="s">
        <v>1168</v>
      </c>
      <c r="BG33" s="39">
        <f t="shared" si="9"/>
        <v>0</v>
      </c>
      <c r="BH33" s="39">
        <v>0</v>
      </c>
      <c r="BI33" s="39">
        <v>0</v>
      </c>
      <c r="BJ33" s="39">
        <v>0</v>
      </c>
      <c r="BK33" s="36" t="s">
        <v>1169</v>
      </c>
      <c r="BL33" s="36" t="s">
        <v>1170</v>
      </c>
      <c r="BM33" s="39">
        <f t="shared" si="10"/>
        <v>0</v>
      </c>
      <c r="BN33" s="39">
        <v>0</v>
      </c>
      <c r="BO33" s="39">
        <v>0</v>
      </c>
      <c r="BP33" s="39">
        <v>0</v>
      </c>
      <c r="BQ33" s="36" t="s">
        <v>688</v>
      </c>
      <c r="BR33" s="36" t="s">
        <v>102</v>
      </c>
      <c r="BS33" s="39">
        <f t="shared" si="11"/>
        <v>0</v>
      </c>
      <c r="BT33" s="39">
        <v>0</v>
      </c>
      <c r="BU33" s="39">
        <v>0</v>
      </c>
      <c r="BV33" s="195" t="s">
        <v>2127</v>
      </c>
      <c r="BW33" s="36" t="s">
        <v>1172</v>
      </c>
      <c r="BX33" s="39">
        <f t="shared" si="12"/>
        <v>0</v>
      </c>
      <c r="BY33" s="39">
        <v>0</v>
      </c>
      <c r="BZ33" s="39">
        <v>0</v>
      </c>
      <c r="CA33" s="36" t="s">
        <v>701</v>
      </c>
      <c r="CB33" s="36" t="s">
        <v>102</v>
      </c>
      <c r="CC33" s="39">
        <f t="shared" si="13"/>
        <v>0</v>
      </c>
      <c r="CD33" s="39">
        <v>0</v>
      </c>
      <c r="CE33" s="39">
        <v>0</v>
      </c>
      <c r="CF33" s="39">
        <v>0</v>
      </c>
      <c r="CG33" s="195" t="s">
        <v>2128</v>
      </c>
      <c r="CH33" s="36" t="s">
        <v>1175</v>
      </c>
      <c r="CI33" s="39">
        <f t="shared" si="14"/>
        <v>12.5</v>
      </c>
      <c r="CJ33" s="194">
        <v>12.5</v>
      </c>
      <c r="CK33" s="39">
        <v>0</v>
      </c>
      <c r="CL33" s="39">
        <v>0</v>
      </c>
      <c r="CM33" s="39">
        <v>0</v>
      </c>
      <c r="CN33" s="195" t="s">
        <v>2222</v>
      </c>
      <c r="CO33" s="195" t="s">
        <v>2129</v>
      </c>
      <c r="CP33" s="39">
        <f t="shared" si="15"/>
        <v>0</v>
      </c>
      <c r="CQ33" s="39">
        <v>0</v>
      </c>
      <c r="CR33" s="39">
        <v>0</v>
      </c>
      <c r="CS33" s="39">
        <v>0</v>
      </c>
      <c r="CT33" s="39">
        <v>0</v>
      </c>
      <c r="CU33" s="36" t="s">
        <v>678</v>
      </c>
      <c r="CV33" s="36" t="s">
        <v>102</v>
      </c>
      <c r="CW33" s="39">
        <f t="shared" si="16"/>
        <v>0</v>
      </c>
      <c r="CX33" s="39">
        <v>0</v>
      </c>
      <c r="CY33" s="39">
        <v>0</v>
      </c>
      <c r="CZ33" s="39">
        <v>0</v>
      </c>
      <c r="DA33" s="39">
        <v>0</v>
      </c>
      <c r="DB33" s="39">
        <v>0</v>
      </c>
      <c r="DC33" s="36" t="s">
        <v>1369</v>
      </c>
      <c r="DD33" s="36" t="s">
        <v>1370</v>
      </c>
      <c r="DE33" s="39">
        <f t="shared" si="17"/>
        <v>10</v>
      </c>
      <c r="DF33" s="39">
        <v>0</v>
      </c>
      <c r="DG33" s="39">
        <v>0</v>
      </c>
      <c r="DH33" s="39">
        <v>10</v>
      </c>
      <c r="DI33" s="39">
        <v>0</v>
      </c>
      <c r="DJ33" s="39">
        <v>0</v>
      </c>
      <c r="DK33" s="195" t="s">
        <v>2333</v>
      </c>
      <c r="DL33" s="195" t="s">
        <v>2334</v>
      </c>
      <c r="DM33" s="39">
        <f t="shared" si="18"/>
        <v>10</v>
      </c>
      <c r="DN33" s="39">
        <v>0</v>
      </c>
      <c r="DO33" s="39">
        <v>0</v>
      </c>
      <c r="DP33" s="39">
        <v>0</v>
      </c>
      <c r="DQ33" s="39">
        <v>0</v>
      </c>
      <c r="DR33" s="39">
        <v>10</v>
      </c>
      <c r="DS33" s="195" t="s">
        <v>2372</v>
      </c>
      <c r="DT33" s="36" t="s">
        <v>1572</v>
      </c>
      <c r="DU33" s="66">
        <f t="shared" si="19"/>
        <v>12.5</v>
      </c>
      <c r="DV33" s="194">
        <v>12.5</v>
      </c>
      <c r="DW33" s="39">
        <v>0</v>
      </c>
      <c r="DX33" s="39">
        <v>0</v>
      </c>
      <c r="DY33" s="188">
        <v>0</v>
      </c>
      <c r="DZ33" s="195" t="s">
        <v>2402</v>
      </c>
      <c r="EA33" s="36" t="s">
        <v>1587</v>
      </c>
      <c r="EB33" s="39">
        <v>0</v>
      </c>
      <c r="EC33" s="39">
        <f t="shared" si="20"/>
        <v>0</v>
      </c>
      <c r="ED33" s="39">
        <v>0</v>
      </c>
      <c r="EE33" s="39">
        <v>0</v>
      </c>
      <c r="EF33" s="49" t="s">
        <v>501</v>
      </c>
      <c r="EG33" s="49" t="s">
        <v>102</v>
      </c>
      <c r="EH33" s="39" t="s">
        <v>102</v>
      </c>
      <c r="EI33" s="39" t="s">
        <v>102</v>
      </c>
      <c r="EJ33" s="39" t="s">
        <v>102</v>
      </c>
      <c r="EK33" s="39" t="s">
        <v>102</v>
      </c>
      <c r="EL33" s="39" t="s">
        <v>102</v>
      </c>
      <c r="EM33" s="39" t="s">
        <v>102</v>
      </c>
      <c r="EN33" s="39" t="s">
        <v>102</v>
      </c>
      <c r="EO33" s="39" t="s">
        <v>102</v>
      </c>
      <c r="EP33" s="39" t="s">
        <v>102</v>
      </c>
      <c r="EQ33" s="39" t="s">
        <v>102</v>
      </c>
      <c r="ER33" s="39" t="s">
        <v>102</v>
      </c>
      <c r="ES33" s="39" t="s">
        <v>102</v>
      </c>
      <c r="ET33" s="39" t="s">
        <v>102</v>
      </c>
      <c r="EU33" s="39" t="s">
        <v>102</v>
      </c>
      <c r="EV33" s="39" t="s">
        <v>102</v>
      </c>
      <c r="EW33" s="39" t="s">
        <v>102</v>
      </c>
      <c r="EX33" s="39" t="s">
        <v>102</v>
      </c>
      <c r="EY33" s="39" t="s">
        <v>102</v>
      </c>
    </row>
    <row r="34" spans="1:155" s="104" customFormat="1">
      <c r="A34" s="255" t="s">
        <v>143</v>
      </c>
      <c r="B34" s="64">
        <v>226.70301000000001</v>
      </c>
      <c r="C34" s="36" t="s">
        <v>67</v>
      </c>
      <c r="D34" s="105" t="s">
        <v>220</v>
      </c>
      <c r="E34" s="69">
        <v>2016</v>
      </c>
      <c r="F34" s="61" t="s">
        <v>49</v>
      </c>
      <c r="G34" s="109" t="s">
        <v>1606</v>
      </c>
      <c r="H34" s="39">
        <f t="shared" si="0"/>
        <v>100</v>
      </c>
      <c r="I34" s="39">
        <v>100</v>
      </c>
      <c r="J34" s="107" t="s">
        <v>651</v>
      </c>
      <c r="K34" s="36" t="s">
        <v>652</v>
      </c>
      <c r="L34" s="39">
        <f t="shared" si="1"/>
        <v>90</v>
      </c>
      <c r="M34" s="39">
        <v>10</v>
      </c>
      <c r="N34" s="194">
        <v>20</v>
      </c>
      <c r="O34" s="106">
        <v>20</v>
      </c>
      <c r="P34" s="194">
        <v>20</v>
      </c>
      <c r="Q34" s="106">
        <v>20</v>
      </c>
      <c r="R34" s="195" t="s">
        <v>2152</v>
      </c>
      <c r="S34" s="195" t="s">
        <v>2141</v>
      </c>
      <c r="T34" s="39">
        <f t="shared" si="2"/>
        <v>75</v>
      </c>
      <c r="U34" s="39">
        <v>50</v>
      </c>
      <c r="V34" s="106">
        <v>25</v>
      </c>
      <c r="W34" s="107" t="s">
        <v>2043</v>
      </c>
      <c r="X34" s="36" t="s">
        <v>656</v>
      </c>
      <c r="Y34" s="39">
        <f t="shared" si="3"/>
        <v>0</v>
      </c>
      <c r="Z34" s="193">
        <v>0</v>
      </c>
      <c r="AA34" s="193">
        <v>0</v>
      </c>
      <c r="AB34" s="39">
        <v>0</v>
      </c>
      <c r="AC34" s="195" t="s">
        <v>2054</v>
      </c>
      <c r="AD34" s="270" t="s">
        <v>2482</v>
      </c>
      <c r="AE34" s="39">
        <f t="shared" si="4"/>
        <v>25</v>
      </c>
      <c r="AF34" s="39">
        <v>0</v>
      </c>
      <c r="AG34" s="39">
        <v>25</v>
      </c>
      <c r="AH34" s="107" t="s">
        <v>1605</v>
      </c>
      <c r="AI34" s="270" t="s">
        <v>2483</v>
      </c>
      <c r="AJ34" s="66">
        <f t="shared" si="5"/>
        <v>62.5</v>
      </c>
      <c r="AK34" s="39">
        <v>12.5</v>
      </c>
      <c r="AL34" s="39">
        <v>25</v>
      </c>
      <c r="AM34" s="39">
        <v>25</v>
      </c>
      <c r="AN34" s="39">
        <v>0</v>
      </c>
      <c r="AO34" s="36" t="s">
        <v>671</v>
      </c>
      <c r="AP34" s="36" t="s">
        <v>672</v>
      </c>
      <c r="AQ34" s="39">
        <f t="shared" si="6"/>
        <v>50</v>
      </c>
      <c r="AR34" s="193">
        <v>25</v>
      </c>
      <c r="AS34" s="106">
        <v>25</v>
      </c>
      <c r="AT34" s="107" t="s">
        <v>1494</v>
      </c>
      <c r="AU34" s="270" t="s">
        <v>2484</v>
      </c>
      <c r="AV34" s="39">
        <f t="shared" si="7"/>
        <v>25</v>
      </c>
      <c r="AW34" s="194">
        <v>12.5</v>
      </c>
      <c r="AX34" s="39">
        <v>0</v>
      </c>
      <c r="AY34" s="39">
        <v>12.5</v>
      </c>
      <c r="AZ34" s="39">
        <v>0</v>
      </c>
      <c r="BA34" s="195" t="s">
        <v>2433</v>
      </c>
      <c r="BB34" s="195" t="s">
        <v>2485</v>
      </c>
      <c r="BC34" s="39">
        <f t="shared" si="8"/>
        <v>0</v>
      </c>
      <c r="BD34" s="193">
        <v>0</v>
      </c>
      <c r="BE34" s="36" t="s">
        <v>1545</v>
      </c>
      <c r="BF34" s="270" t="s">
        <v>2486</v>
      </c>
      <c r="BG34" s="39">
        <f t="shared" si="9"/>
        <v>0</v>
      </c>
      <c r="BH34" s="106">
        <v>0</v>
      </c>
      <c r="BI34" s="39">
        <v>0</v>
      </c>
      <c r="BJ34" s="106">
        <v>0</v>
      </c>
      <c r="BK34" s="107" t="s">
        <v>1507</v>
      </c>
      <c r="BL34" s="36" t="s">
        <v>687</v>
      </c>
      <c r="BM34" s="39">
        <f t="shared" si="10"/>
        <v>0</v>
      </c>
      <c r="BN34" s="39">
        <v>0</v>
      </c>
      <c r="BO34" s="39">
        <v>0</v>
      </c>
      <c r="BP34" s="39">
        <v>0</v>
      </c>
      <c r="BQ34" s="36" t="s">
        <v>688</v>
      </c>
      <c r="BR34" s="36" t="s">
        <v>692</v>
      </c>
      <c r="BS34" s="39">
        <f t="shared" si="11"/>
        <v>100</v>
      </c>
      <c r="BT34" s="39">
        <v>50</v>
      </c>
      <c r="BU34" s="106">
        <v>50</v>
      </c>
      <c r="BV34" s="107" t="s">
        <v>2097</v>
      </c>
      <c r="BW34" s="195" t="s">
        <v>2137</v>
      </c>
      <c r="BX34" s="39">
        <f t="shared" si="12"/>
        <v>0</v>
      </c>
      <c r="BY34" s="39">
        <v>0</v>
      </c>
      <c r="BZ34" s="39">
        <v>0</v>
      </c>
      <c r="CA34" s="36" t="s">
        <v>701</v>
      </c>
      <c r="CB34" s="36" t="s">
        <v>702</v>
      </c>
      <c r="CC34" s="39">
        <f t="shared" si="13"/>
        <v>45</v>
      </c>
      <c r="CD34" s="39">
        <v>15</v>
      </c>
      <c r="CE34" s="194">
        <v>30</v>
      </c>
      <c r="CF34" s="39">
        <v>0</v>
      </c>
      <c r="CG34" s="195" t="s">
        <v>2277</v>
      </c>
      <c r="CH34" s="195" t="s">
        <v>2138</v>
      </c>
      <c r="CI34" s="39">
        <f t="shared" si="14"/>
        <v>12.5</v>
      </c>
      <c r="CJ34" s="194">
        <v>12.5</v>
      </c>
      <c r="CK34" s="39">
        <v>0</v>
      </c>
      <c r="CL34" s="39">
        <v>0</v>
      </c>
      <c r="CM34" s="39">
        <v>0</v>
      </c>
      <c r="CN34" s="195" t="s">
        <v>2190</v>
      </c>
      <c r="CO34" s="195" t="s">
        <v>2139</v>
      </c>
      <c r="CP34" s="39">
        <f t="shared" si="15"/>
        <v>0</v>
      </c>
      <c r="CQ34" s="39">
        <v>0</v>
      </c>
      <c r="CR34" s="39">
        <v>0</v>
      </c>
      <c r="CS34" s="39">
        <v>0</v>
      </c>
      <c r="CT34" s="39">
        <v>0</v>
      </c>
      <c r="CU34" s="36" t="s">
        <v>713</v>
      </c>
      <c r="CV34" s="270" t="s">
        <v>2487</v>
      </c>
      <c r="CW34" s="39">
        <f t="shared" si="16"/>
        <v>10</v>
      </c>
      <c r="CX34" s="39">
        <v>10</v>
      </c>
      <c r="CY34" s="39">
        <v>0</v>
      </c>
      <c r="CZ34" s="39">
        <v>0</v>
      </c>
      <c r="DA34" s="39">
        <v>0</v>
      </c>
      <c r="DB34" s="39">
        <v>0</v>
      </c>
      <c r="DC34" s="111" t="s">
        <v>1396</v>
      </c>
      <c r="DD34" s="195" t="s">
        <v>2140</v>
      </c>
      <c r="DE34" s="39">
        <f t="shared" si="17"/>
        <v>10</v>
      </c>
      <c r="DF34" s="39">
        <v>0</v>
      </c>
      <c r="DG34" s="39">
        <v>10</v>
      </c>
      <c r="DH34" s="39">
        <v>0</v>
      </c>
      <c r="DI34" s="39">
        <v>0</v>
      </c>
      <c r="DJ34" s="39">
        <v>0</v>
      </c>
      <c r="DK34" s="195" t="s">
        <v>2338</v>
      </c>
      <c r="DL34" s="195" t="s">
        <v>2488</v>
      </c>
      <c r="DM34" s="39">
        <f t="shared" si="18"/>
        <v>20</v>
      </c>
      <c r="DN34" s="39">
        <v>0</v>
      </c>
      <c r="DO34" s="39">
        <v>0</v>
      </c>
      <c r="DP34" s="39">
        <v>0</v>
      </c>
      <c r="DQ34" s="39">
        <v>10</v>
      </c>
      <c r="DR34" s="39">
        <v>10</v>
      </c>
      <c r="DS34" s="195" t="s">
        <v>2374</v>
      </c>
      <c r="DT34" s="195" t="s">
        <v>2375</v>
      </c>
      <c r="DU34" s="66">
        <f t="shared" si="19"/>
        <v>50</v>
      </c>
      <c r="DV34" s="39">
        <v>25</v>
      </c>
      <c r="DW34" s="39">
        <v>0</v>
      </c>
      <c r="DX34" s="106">
        <v>25</v>
      </c>
      <c r="DY34" s="39">
        <v>0</v>
      </c>
      <c r="DZ34" s="195" t="s">
        <v>2404</v>
      </c>
      <c r="EA34" s="195" t="s">
        <v>2405</v>
      </c>
      <c r="EB34" s="39">
        <v>0</v>
      </c>
      <c r="EC34" s="39">
        <f t="shared" si="20"/>
        <v>25</v>
      </c>
      <c r="ED34" s="39">
        <v>0</v>
      </c>
      <c r="EE34" s="39">
        <v>25</v>
      </c>
      <c r="EF34" s="36" t="s">
        <v>1404</v>
      </c>
      <c r="EG34" s="273" t="s">
        <v>2489</v>
      </c>
      <c r="EH34" s="39" t="s">
        <v>102</v>
      </c>
      <c r="EI34" s="39" t="s">
        <v>102</v>
      </c>
      <c r="EJ34" s="39" t="s">
        <v>102</v>
      </c>
      <c r="EK34" s="39" t="s">
        <v>102</v>
      </c>
      <c r="EL34" s="39" t="s">
        <v>102</v>
      </c>
      <c r="EM34" s="39" t="s">
        <v>102</v>
      </c>
      <c r="EN34" s="39" t="s">
        <v>102</v>
      </c>
      <c r="EO34" s="39" t="s">
        <v>102</v>
      </c>
      <c r="EP34" s="39" t="s">
        <v>102</v>
      </c>
      <c r="EQ34" s="39" t="s">
        <v>102</v>
      </c>
      <c r="ER34" s="39" t="s">
        <v>102</v>
      </c>
      <c r="ES34" s="39" t="s">
        <v>102</v>
      </c>
      <c r="ET34" s="39" t="s">
        <v>102</v>
      </c>
      <c r="EU34" s="39" t="s">
        <v>102</v>
      </c>
      <c r="EV34" s="39" t="s">
        <v>102</v>
      </c>
      <c r="EW34" s="39" t="s">
        <v>102</v>
      </c>
      <c r="EX34" s="39" t="s">
        <v>102</v>
      </c>
      <c r="EY34" s="39" t="s">
        <v>102</v>
      </c>
    </row>
    <row r="35" spans="1:155" s="104" customFormat="1">
      <c r="A35" s="255" t="s">
        <v>160</v>
      </c>
      <c r="B35" s="64">
        <v>30.728830000000002</v>
      </c>
      <c r="C35" s="36" t="s">
        <v>65</v>
      </c>
      <c r="D35" s="105" t="s">
        <v>224</v>
      </c>
      <c r="E35" s="65">
        <v>2018</v>
      </c>
      <c r="F35" s="61" t="s">
        <v>49</v>
      </c>
      <c r="G35" s="49"/>
      <c r="H35" s="39">
        <f t="shared" si="0"/>
        <v>100</v>
      </c>
      <c r="I35" s="39">
        <v>100</v>
      </c>
      <c r="J35" s="49" t="s">
        <v>970</v>
      </c>
      <c r="K35" s="36" t="s">
        <v>1774</v>
      </c>
      <c r="L35" s="39">
        <f t="shared" si="1"/>
        <v>90</v>
      </c>
      <c r="M35" s="39">
        <v>10</v>
      </c>
      <c r="N35" s="39">
        <v>20</v>
      </c>
      <c r="O35" s="39">
        <v>20</v>
      </c>
      <c r="P35" s="39">
        <v>20</v>
      </c>
      <c r="Q35" s="39">
        <v>20</v>
      </c>
      <c r="R35" s="36" t="s">
        <v>1784</v>
      </c>
      <c r="S35" s="36" t="s">
        <v>1785</v>
      </c>
      <c r="T35" s="39">
        <f t="shared" si="2"/>
        <v>25</v>
      </c>
      <c r="U35" s="39">
        <v>25</v>
      </c>
      <c r="V35" s="39">
        <v>0</v>
      </c>
      <c r="W35" s="36" t="s">
        <v>1793</v>
      </c>
      <c r="X35" s="36" t="s">
        <v>1794</v>
      </c>
      <c r="Y35" s="39">
        <f t="shared" si="3"/>
        <v>15</v>
      </c>
      <c r="Z35" s="193">
        <v>15</v>
      </c>
      <c r="AA35" s="39">
        <v>0</v>
      </c>
      <c r="AB35" s="39">
        <v>0</v>
      </c>
      <c r="AC35" s="36" t="s">
        <v>1805</v>
      </c>
      <c r="AD35" s="36" t="s">
        <v>1806</v>
      </c>
      <c r="AE35" s="39">
        <f t="shared" si="4"/>
        <v>25</v>
      </c>
      <c r="AF35" s="39">
        <v>0</v>
      </c>
      <c r="AG35" s="39">
        <v>25</v>
      </c>
      <c r="AH35" s="253" t="s">
        <v>982</v>
      </c>
      <c r="AI35" s="49" t="s">
        <v>983</v>
      </c>
      <c r="AJ35" s="66">
        <f t="shared" si="5"/>
        <v>0</v>
      </c>
      <c r="AK35" s="39">
        <v>0</v>
      </c>
      <c r="AL35" s="39">
        <v>0</v>
      </c>
      <c r="AM35" s="106">
        <v>0</v>
      </c>
      <c r="AN35" s="39">
        <v>0</v>
      </c>
      <c r="AO35" s="49" t="s">
        <v>1483</v>
      </c>
      <c r="AP35" s="49" t="s">
        <v>987</v>
      </c>
      <c r="AQ35" s="39">
        <f t="shared" si="6"/>
        <v>0</v>
      </c>
      <c r="AR35" s="39">
        <v>0</v>
      </c>
      <c r="AS35" s="39">
        <v>0</v>
      </c>
      <c r="AT35" s="36" t="s">
        <v>1832</v>
      </c>
      <c r="AU35" s="36" t="s">
        <v>1833</v>
      </c>
      <c r="AV35" s="39">
        <f t="shared" si="7"/>
        <v>12.5</v>
      </c>
      <c r="AW35" s="188">
        <v>12.5</v>
      </c>
      <c r="AX35" s="39">
        <v>0</v>
      </c>
      <c r="AY35" s="39">
        <v>0</v>
      </c>
      <c r="AZ35" s="39">
        <v>0</v>
      </c>
      <c r="BA35" s="196" t="s">
        <v>2442</v>
      </c>
      <c r="BB35" s="196" t="s">
        <v>2422</v>
      </c>
      <c r="BC35" s="39">
        <f t="shared" si="8"/>
        <v>50</v>
      </c>
      <c r="BD35" s="39">
        <v>50</v>
      </c>
      <c r="BE35" s="49" t="s">
        <v>1546</v>
      </c>
      <c r="BF35" s="49" t="s">
        <v>989</v>
      </c>
      <c r="BG35" s="39">
        <f t="shared" si="9"/>
        <v>0</v>
      </c>
      <c r="BH35" s="39">
        <v>0</v>
      </c>
      <c r="BI35" s="39">
        <v>0</v>
      </c>
      <c r="BJ35" s="39">
        <v>0</v>
      </c>
      <c r="BK35" s="49" t="s">
        <v>995</v>
      </c>
      <c r="BL35" s="49" t="s">
        <v>997</v>
      </c>
      <c r="BM35" s="39">
        <f t="shared" si="10"/>
        <v>0</v>
      </c>
      <c r="BN35" s="39">
        <v>0</v>
      </c>
      <c r="BO35" s="39">
        <v>0</v>
      </c>
      <c r="BP35" s="39">
        <v>0</v>
      </c>
      <c r="BQ35" s="49" t="s">
        <v>688</v>
      </c>
      <c r="BR35" s="49" t="s">
        <v>997</v>
      </c>
      <c r="BS35" s="39">
        <f t="shared" si="11"/>
        <v>75</v>
      </c>
      <c r="BT35" s="39">
        <v>50</v>
      </c>
      <c r="BU35" s="39">
        <v>25</v>
      </c>
      <c r="BV35" s="49" t="s">
        <v>1867</v>
      </c>
      <c r="BW35" s="49" t="s">
        <v>1868</v>
      </c>
      <c r="BX35" s="39">
        <f t="shared" si="12"/>
        <v>0</v>
      </c>
      <c r="BY35" s="39">
        <v>0</v>
      </c>
      <c r="BZ35" s="39">
        <v>0</v>
      </c>
      <c r="CA35" s="49" t="s">
        <v>1871</v>
      </c>
      <c r="CB35" s="49" t="s">
        <v>1872</v>
      </c>
      <c r="CC35" s="39">
        <f t="shared" si="13"/>
        <v>30</v>
      </c>
      <c r="CD35" s="39">
        <v>15</v>
      </c>
      <c r="CE35" s="39">
        <v>15</v>
      </c>
      <c r="CF35" s="39">
        <v>0</v>
      </c>
      <c r="CG35" s="253" t="s">
        <v>1877</v>
      </c>
      <c r="CH35" s="49" t="s">
        <v>1878</v>
      </c>
      <c r="CI35" s="39">
        <f t="shared" si="14"/>
        <v>12.5</v>
      </c>
      <c r="CJ35" s="194">
        <v>12.5</v>
      </c>
      <c r="CK35" s="39">
        <v>0</v>
      </c>
      <c r="CL35" s="39">
        <v>0</v>
      </c>
      <c r="CM35" s="39">
        <v>0</v>
      </c>
      <c r="CN35" s="196" t="s">
        <v>2198</v>
      </c>
      <c r="CO35" s="49" t="s">
        <v>1014</v>
      </c>
      <c r="CP35" s="39">
        <f t="shared" si="15"/>
        <v>0</v>
      </c>
      <c r="CQ35" s="39">
        <v>0</v>
      </c>
      <c r="CR35" s="39">
        <v>0</v>
      </c>
      <c r="CS35" s="39">
        <v>0</v>
      </c>
      <c r="CT35" s="39">
        <v>0</v>
      </c>
      <c r="CU35" s="49" t="s">
        <v>678</v>
      </c>
      <c r="CV35" s="49" t="s">
        <v>1014</v>
      </c>
      <c r="CW35" s="39">
        <f t="shared" si="16"/>
        <v>10</v>
      </c>
      <c r="CX35" s="194">
        <v>10</v>
      </c>
      <c r="CY35" s="39">
        <v>0</v>
      </c>
      <c r="CZ35" s="39">
        <v>0</v>
      </c>
      <c r="DA35" s="39">
        <v>0</v>
      </c>
      <c r="DB35" s="39">
        <v>0</v>
      </c>
      <c r="DC35" s="36" t="s">
        <v>1899</v>
      </c>
      <c r="DD35" s="36" t="s">
        <v>1900</v>
      </c>
      <c r="DE35" s="39">
        <f t="shared" si="17"/>
        <v>0</v>
      </c>
      <c r="DF35" s="39">
        <v>0</v>
      </c>
      <c r="DG35" s="39">
        <v>0</v>
      </c>
      <c r="DH35" s="39">
        <v>0</v>
      </c>
      <c r="DI35" s="39">
        <v>0</v>
      </c>
      <c r="DJ35" s="39">
        <v>0</v>
      </c>
      <c r="DK35" s="49" t="s">
        <v>1561</v>
      </c>
      <c r="DL35" s="49" t="s">
        <v>2343</v>
      </c>
      <c r="DM35" s="39">
        <f t="shared" si="18"/>
        <v>10</v>
      </c>
      <c r="DN35" s="39">
        <v>0</v>
      </c>
      <c r="DO35" s="39">
        <v>0</v>
      </c>
      <c r="DP35" s="39">
        <v>0</v>
      </c>
      <c r="DQ35" s="106">
        <v>0</v>
      </c>
      <c r="DR35" s="39">
        <v>10</v>
      </c>
      <c r="DS35" s="196" t="s">
        <v>2380</v>
      </c>
      <c r="DT35" s="49" t="s">
        <v>2381</v>
      </c>
      <c r="DU35" s="66">
        <f t="shared" si="19"/>
        <v>0</v>
      </c>
      <c r="DV35" s="39">
        <v>0</v>
      </c>
      <c r="DW35" s="39">
        <v>0</v>
      </c>
      <c r="DX35" s="39">
        <v>0</v>
      </c>
      <c r="DY35" s="39">
        <v>0</v>
      </c>
      <c r="DZ35" s="49" t="s">
        <v>678</v>
      </c>
      <c r="EA35" s="49" t="s">
        <v>1025</v>
      </c>
      <c r="EB35" s="39">
        <v>0</v>
      </c>
      <c r="EC35" s="39">
        <f t="shared" si="20"/>
        <v>0</v>
      </c>
      <c r="ED35" s="39">
        <v>0</v>
      </c>
      <c r="EE35" s="39">
        <v>0</v>
      </c>
      <c r="EF35" s="196" t="s">
        <v>2225</v>
      </c>
      <c r="EG35" s="49" t="s">
        <v>1028</v>
      </c>
      <c r="EH35" s="39" t="s">
        <v>102</v>
      </c>
      <c r="EI35" s="39" t="s">
        <v>102</v>
      </c>
      <c r="EJ35" s="39" t="s">
        <v>102</v>
      </c>
      <c r="EK35" s="39" t="s">
        <v>102</v>
      </c>
      <c r="EL35" s="39" t="s">
        <v>102</v>
      </c>
      <c r="EM35" s="39" t="s">
        <v>102</v>
      </c>
      <c r="EN35" s="39" t="s">
        <v>102</v>
      </c>
      <c r="EO35" s="39" t="s">
        <v>102</v>
      </c>
      <c r="EP35" s="39" t="s">
        <v>102</v>
      </c>
      <c r="EQ35" s="39" t="s">
        <v>102</v>
      </c>
      <c r="ER35" s="39" t="s">
        <v>102</v>
      </c>
      <c r="ES35" s="39" t="s">
        <v>102</v>
      </c>
      <c r="ET35" s="39" t="s">
        <v>102</v>
      </c>
      <c r="EU35" s="39" t="s">
        <v>102</v>
      </c>
      <c r="EV35" s="39" t="s">
        <v>102</v>
      </c>
      <c r="EW35" s="39" t="s">
        <v>102</v>
      </c>
      <c r="EX35" s="39" t="s">
        <v>102</v>
      </c>
      <c r="EY35" s="39" t="s">
        <v>102</v>
      </c>
    </row>
    <row r="36" spans="1:155" s="104" customFormat="1">
      <c r="A36" s="255" t="s">
        <v>156</v>
      </c>
      <c r="B36" s="64">
        <v>52.738309999999998</v>
      </c>
      <c r="C36" s="36" t="s">
        <v>65</v>
      </c>
      <c r="D36" s="105" t="s">
        <v>209</v>
      </c>
      <c r="E36" s="69">
        <v>2018</v>
      </c>
      <c r="F36" s="61" t="s">
        <v>49</v>
      </c>
      <c r="G36" s="107"/>
      <c r="H36" s="39">
        <f t="shared" si="0"/>
        <v>100</v>
      </c>
      <c r="I36" s="39">
        <v>100</v>
      </c>
      <c r="J36" s="195" t="s">
        <v>2016</v>
      </c>
      <c r="K36" s="195" t="s">
        <v>2015</v>
      </c>
      <c r="L36" s="39">
        <f t="shared" si="1"/>
        <v>80</v>
      </c>
      <c r="M36" s="39">
        <v>10</v>
      </c>
      <c r="N36" s="39">
        <v>20</v>
      </c>
      <c r="O36" s="106">
        <v>20</v>
      </c>
      <c r="P36" s="39">
        <v>20</v>
      </c>
      <c r="Q36" s="194">
        <v>10</v>
      </c>
      <c r="R36" s="203" t="s">
        <v>2120</v>
      </c>
      <c r="S36" s="36" t="s">
        <v>1154</v>
      </c>
      <c r="T36" s="39">
        <f t="shared" si="2"/>
        <v>25</v>
      </c>
      <c r="U36" s="39">
        <v>25</v>
      </c>
      <c r="V36" s="39">
        <v>0</v>
      </c>
      <c r="W36" s="36" t="s">
        <v>1156</v>
      </c>
      <c r="X36" s="36" t="s">
        <v>1157</v>
      </c>
      <c r="Y36" s="39">
        <f t="shared" si="3"/>
        <v>15</v>
      </c>
      <c r="Z36" s="106">
        <v>15</v>
      </c>
      <c r="AA36" s="39">
        <v>0</v>
      </c>
      <c r="AB36" s="39">
        <v>0</v>
      </c>
      <c r="AC36" s="195" t="s">
        <v>2046</v>
      </c>
      <c r="AD36" s="36" t="s">
        <v>1159</v>
      </c>
      <c r="AE36" s="39">
        <f t="shared" si="4"/>
        <v>0</v>
      </c>
      <c r="AF36" s="39">
        <v>0</v>
      </c>
      <c r="AG36" s="39">
        <v>0</v>
      </c>
      <c r="AH36" s="36" t="s">
        <v>701</v>
      </c>
      <c r="AI36" s="36" t="s">
        <v>102</v>
      </c>
      <c r="AJ36" s="66">
        <f t="shared" si="5"/>
        <v>37.5</v>
      </c>
      <c r="AK36" s="39">
        <v>0</v>
      </c>
      <c r="AL36" s="39">
        <v>25</v>
      </c>
      <c r="AM36" s="194">
        <v>12.5</v>
      </c>
      <c r="AN36" s="39">
        <v>0</v>
      </c>
      <c r="AO36" s="195" t="s">
        <v>2247</v>
      </c>
      <c r="AP36" s="36" t="s">
        <v>1480</v>
      </c>
      <c r="AQ36" s="39">
        <f t="shared" si="6"/>
        <v>25</v>
      </c>
      <c r="AR36" s="39">
        <v>25</v>
      </c>
      <c r="AS36" s="39">
        <v>0</v>
      </c>
      <c r="AT36" s="36" t="s">
        <v>1828</v>
      </c>
      <c r="AU36" s="36" t="s">
        <v>1829</v>
      </c>
      <c r="AV36" s="39">
        <f t="shared" si="7"/>
        <v>12.5</v>
      </c>
      <c r="AW36" s="106">
        <v>12.5</v>
      </c>
      <c r="AX36" s="39">
        <v>0</v>
      </c>
      <c r="AY36" s="39">
        <v>0</v>
      </c>
      <c r="AZ36" s="39">
        <v>0</v>
      </c>
      <c r="BA36" s="195" t="s">
        <v>2439</v>
      </c>
      <c r="BB36" s="36" t="s">
        <v>1166</v>
      </c>
      <c r="BC36" s="39">
        <f t="shared" si="8"/>
        <v>0</v>
      </c>
      <c r="BD36" s="39">
        <v>0</v>
      </c>
      <c r="BE36" s="36" t="s">
        <v>501</v>
      </c>
      <c r="BF36" s="36" t="s">
        <v>102</v>
      </c>
      <c r="BG36" s="39">
        <f t="shared" si="9"/>
        <v>15</v>
      </c>
      <c r="BH36" s="106">
        <v>15</v>
      </c>
      <c r="BI36" s="39">
        <v>0</v>
      </c>
      <c r="BJ36" s="106">
        <v>0</v>
      </c>
      <c r="BK36" s="250" t="s">
        <v>1506</v>
      </c>
      <c r="BL36" s="36" t="s">
        <v>1852</v>
      </c>
      <c r="BM36" s="39">
        <f t="shared" si="10"/>
        <v>15</v>
      </c>
      <c r="BN36" s="39">
        <v>0</v>
      </c>
      <c r="BO36" s="106">
        <v>15</v>
      </c>
      <c r="BP36" s="39">
        <v>0</v>
      </c>
      <c r="BQ36" s="36" t="s">
        <v>1857</v>
      </c>
      <c r="BR36" s="36" t="s">
        <v>1858</v>
      </c>
      <c r="BS36" s="39">
        <f t="shared" si="11"/>
        <v>25</v>
      </c>
      <c r="BT36" s="39">
        <v>25</v>
      </c>
      <c r="BU36" s="39">
        <v>0</v>
      </c>
      <c r="BV36" s="195" t="s">
        <v>2173</v>
      </c>
      <c r="BW36" s="36" t="s">
        <v>1171</v>
      </c>
      <c r="BX36" s="39">
        <f t="shared" si="12"/>
        <v>0</v>
      </c>
      <c r="BY36" s="39">
        <v>0</v>
      </c>
      <c r="BZ36" s="39">
        <v>0</v>
      </c>
      <c r="CA36" s="36" t="s">
        <v>701</v>
      </c>
      <c r="CB36" s="36" t="s">
        <v>102</v>
      </c>
      <c r="CC36" s="39">
        <f t="shared" si="13"/>
        <v>30</v>
      </c>
      <c r="CD36" s="39">
        <v>15</v>
      </c>
      <c r="CE36" s="39">
        <v>15</v>
      </c>
      <c r="CF36" s="39">
        <v>0</v>
      </c>
      <c r="CG36" s="36" t="s">
        <v>1173</v>
      </c>
      <c r="CH36" s="36" t="s">
        <v>1174</v>
      </c>
      <c r="CI36" s="39">
        <f t="shared" si="14"/>
        <v>0</v>
      </c>
      <c r="CJ36" s="39">
        <v>0</v>
      </c>
      <c r="CK36" s="39">
        <v>0</v>
      </c>
      <c r="CL36" s="39">
        <v>0</v>
      </c>
      <c r="CM36" s="39">
        <v>0</v>
      </c>
      <c r="CN36" s="36" t="s">
        <v>1881</v>
      </c>
      <c r="CO36" s="36" t="s">
        <v>1882</v>
      </c>
      <c r="CP36" s="39">
        <f t="shared" si="15"/>
        <v>0</v>
      </c>
      <c r="CQ36" s="39">
        <v>0</v>
      </c>
      <c r="CR36" s="39">
        <v>0</v>
      </c>
      <c r="CS36" s="39">
        <v>0</v>
      </c>
      <c r="CT36" s="39">
        <v>0</v>
      </c>
      <c r="CU36" s="36" t="s">
        <v>678</v>
      </c>
      <c r="CV36" s="36" t="s">
        <v>102</v>
      </c>
      <c r="CW36" s="39">
        <f t="shared" si="16"/>
        <v>10</v>
      </c>
      <c r="CX36" s="39">
        <v>10</v>
      </c>
      <c r="CY36" s="39">
        <v>0</v>
      </c>
      <c r="CZ36" s="39">
        <v>0</v>
      </c>
      <c r="DA36" s="39">
        <v>0</v>
      </c>
      <c r="DB36" s="39">
        <v>0</v>
      </c>
      <c r="DC36" s="195" t="s">
        <v>2211</v>
      </c>
      <c r="DD36" s="36" t="s">
        <v>1895</v>
      </c>
      <c r="DE36" s="39">
        <f t="shared" si="17"/>
        <v>50</v>
      </c>
      <c r="DF36" s="39">
        <v>0</v>
      </c>
      <c r="DG36" s="39">
        <v>20</v>
      </c>
      <c r="DH36" s="39">
        <v>10</v>
      </c>
      <c r="DI36" s="39">
        <v>20</v>
      </c>
      <c r="DJ36" s="39">
        <v>0</v>
      </c>
      <c r="DK36" s="195" t="s">
        <v>2323</v>
      </c>
      <c r="DL36" s="195" t="s">
        <v>2324</v>
      </c>
      <c r="DM36" s="39">
        <f t="shared" si="18"/>
        <v>20</v>
      </c>
      <c r="DN36" s="39">
        <v>0</v>
      </c>
      <c r="DO36" s="39">
        <v>0</v>
      </c>
      <c r="DP36" s="39">
        <v>0</v>
      </c>
      <c r="DQ36" s="39">
        <v>20</v>
      </c>
      <c r="DR36" s="39">
        <v>0</v>
      </c>
      <c r="DS36" s="195" t="s">
        <v>2367</v>
      </c>
      <c r="DT36" s="36" t="s">
        <v>1904</v>
      </c>
      <c r="DU36" s="66">
        <f t="shared" si="19"/>
        <v>37.5</v>
      </c>
      <c r="DV36" s="194">
        <v>12.5</v>
      </c>
      <c r="DW36" s="39">
        <v>25</v>
      </c>
      <c r="DX36" s="39">
        <v>0</v>
      </c>
      <c r="DY36" s="39">
        <v>0</v>
      </c>
      <c r="DZ36" s="269" t="s">
        <v>2475</v>
      </c>
      <c r="EA36" s="36" t="s">
        <v>1911</v>
      </c>
      <c r="EB36" s="39">
        <v>0</v>
      </c>
      <c r="EC36" s="39">
        <f t="shared" si="20"/>
        <v>0</v>
      </c>
      <c r="ED36" s="39">
        <v>0</v>
      </c>
      <c r="EE36" s="39">
        <v>0</v>
      </c>
      <c r="EF36" s="49" t="s">
        <v>501</v>
      </c>
      <c r="EG36" s="49" t="s">
        <v>102</v>
      </c>
      <c r="EH36" s="39" t="s">
        <v>102</v>
      </c>
      <c r="EI36" s="39" t="s">
        <v>102</v>
      </c>
      <c r="EJ36" s="39" t="s">
        <v>102</v>
      </c>
      <c r="EK36" s="39" t="s">
        <v>102</v>
      </c>
      <c r="EL36" s="39" t="s">
        <v>102</v>
      </c>
      <c r="EM36" s="39" t="s">
        <v>102</v>
      </c>
      <c r="EN36" s="39" t="s">
        <v>102</v>
      </c>
      <c r="EO36" s="39" t="s">
        <v>102</v>
      </c>
      <c r="EP36" s="39" t="s">
        <v>102</v>
      </c>
      <c r="EQ36" s="39" t="s">
        <v>102</v>
      </c>
      <c r="ER36" s="39" t="s">
        <v>102</v>
      </c>
      <c r="ES36" s="39" t="s">
        <v>102</v>
      </c>
      <c r="ET36" s="39" t="s">
        <v>102</v>
      </c>
      <c r="EU36" s="39" t="s">
        <v>102</v>
      </c>
      <c r="EV36" s="39" t="s">
        <v>102</v>
      </c>
      <c r="EW36" s="39" t="s">
        <v>102</v>
      </c>
      <c r="EX36" s="39" t="s">
        <v>102</v>
      </c>
      <c r="EY36" s="39" t="s">
        <v>102</v>
      </c>
    </row>
    <row r="37" spans="1:155" s="104" customFormat="1">
      <c r="A37" s="255" t="s">
        <v>147</v>
      </c>
      <c r="B37" s="64">
        <v>56.408190000000005</v>
      </c>
      <c r="C37" s="36" t="s">
        <v>63</v>
      </c>
      <c r="D37" s="105" t="s">
        <v>183</v>
      </c>
      <c r="E37" s="65">
        <v>2018</v>
      </c>
      <c r="F37" s="61" t="s">
        <v>49</v>
      </c>
      <c r="G37" s="109" t="s">
        <v>1601</v>
      </c>
      <c r="H37" s="39">
        <f t="shared" ref="H37:H53" si="21">I37</f>
        <v>100</v>
      </c>
      <c r="I37" s="106">
        <v>100</v>
      </c>
      <c r="J37" s="36" t="s">
        <v>644</v>
      </c>
      <c r="K37" s="36" t="s">
        <v>645</v>
      </c>
      <c r="L37" s="39">
        <f t="shared" ref="L37:L53" si="22">SUM(M37:Q37)</f>
        <v>90</v>
      </c>
      <c r="M37" s="39">
        <v>10</v>
      </c>
      <c r="N37" s="39">
        <v>20</v>
      </c>
      <c r="O37" s="39">
        <v>20</v>
      </c>
      <c r="P37" s="106">
        <v>20</v>
      </c>
      <c r="Q37" s="39">
        <v>20</v>
      </c>
      <c r="R37" s="195" t="s">
        <v>2024</v>
      </c>
      <c r="S37" s="107" t="s">
        <v>653</v>
      </c>
      <c r="T37" s="39">
        <f t="shared" ref="T37:T53" si="23">SUM(U37:V37)</f>
        <v>50</v>
      </c>
      <c r="U37" s="39">
        <v>50</v>
      </c>
      <c r="V37" s="39">
        <v>0</v>
      </c>
      <c r="W37" s="195" t="s">
        <v>2041</v>
      </c>
      <c r="X37" s="36" t="s">
        <v>1348</v>
      </c>
      <c r="Y37" s="39">
        <f t="shared" ref="Y37:Y53" si="24">SUM(Z37:AB37)</f>
        <v>30</v>
      </c>
      <c r="Z37" s="106">
        <v>15</v>
      </c>
      <c r="AA37" s="39">
        <v>15</v>
      </c>
      <c r="AB37" s="39">
        <v>0</v>
      </c>
      <c r="AC37" s="36" t="s">
        <v>657</v>
      </c>
      <c r="AD37" s="36" t="s">
        <v>658</v>
      </c>
      <c r="AE37" s="39">
        <f t="shared" ref="AE37:AE53" si="25">SUM(AF37:AG37)</f>
        <v>25</v>
      </c>
      <c r="AF37" s="39">
        <v>0</v>
      </c>
      <c r="AG37" s="106">
        <v>25</v>
      </c>
      <c r="AH37" s="107" t="s">
        <v>1470</v>
      </c>
      <c r="AI37" s="36" t="s">
        <v>1471</v>
      </c>
      <c r="AJ37" s="66">
        <f t="shared" ref="AJ37:AJ53" si="26">SUM(AK37:AN37)</f>
        <v>50</v>
      </c>
      <c r="AK37" s="39">
        <v>0</v>
      </c>
      <c r="AL37" s="39">
        <v>25</v>
      </c>
      <c r="AM37" s="39">
        <v>25</v>
      </c>
      <c r="AN37" s="39">
        <v>0</v>
      </c>
      <c r="AO37" s="107" t="s">
        <v>666</v>
      </c>
      <c r="AP37" s="36" t="s">
        <v>667</v>
      </c>
      <c r="AQ37" s="39">
        <f t="shared" ref="AQ37:AQ53" si="27">SUM(AR37:AS37)</f>
        <v>25</v>
      </c>
      <c r="AR37" s="106">
        <v>25</v>
      </c>
      <c r="AS37" s="39">
        <v>0</v>
      </c>
      <c r="AT37" s="36" t="s">
        <v>1484</v>
      </c>
      <c r="AU37" s="36" t="s">
        <v>673</v>
      </c>
      <c r="AV37" s="39">
        <f t="shared" ref="AV37:AV53" si="28">SUM(AW37:AZ37)</f>
        <v>12.5</v>
      </c>
      <c r="AW37" s="194">
        <v>12.5</v>
      </c>
      <c r="AX37" s="39">
        <v>0</v>
      </c>
      <c r="AY37" s="39">
        <v>0</v>
      </c>
      <c r="AZ37" s="39">
        <v>0</v>
      </c>
      <c r="BA37" s="195" t="s">
        <v>2435</v>
      </c>
      <c r="BB37" s="36" t="s">
        <v>679</v>
      </c>
      <c r="BC37" s="39">
        <f t="shared" ref="BC37:BC53" si="29">BD37</f>
        <v>0</v>
      </c>
      <c r="BD37" s="39">
        <v>0</v>
      </c>
      <c r="BE37" s="15" t="s">
        <v>1529</v>
      </c>
      <c r="BF37" s="36" t="s">
        <v>681</v>
      </c>
      <c r="BG37" s="39">
        <f t="shared" ref="BG37:BG53" si="30">SUM(BH37:BJ37)</f>
        <v>15</v>
      </c>
      <c r="BH37" s="106">
        <v>15</v>
      </c>
      <c r="BI37" s="194">
        <v>0</v>
      </c>
      <c r="BJ37" s="39">
        <v>0</v>
      </c>
      <c r="BK37" s="195" t="s">
        <v>2257</v>
      </c>
      <c r="BL37" s="36" t="s">
        <v>683</v>
      </c>
      <c r="BM37" s="39">
        <f t="shared" ref="BM37:BM53" si="31">SUM(BN37:BP37)</f>
        <v>0</v>
      </c>
      <c r="BN37" s="39">
        <v>0</v>
      </c>
      <c r="BO37" s="39">
        <v>0</v>
      </c>
      <c r="BP37" s="39">
        <v>0</v>
      </c>
      <c r="BQ37" s="36" t="s">
        <v>688</v>
      </c>
      <c r="BR37" s="36" t="s">
        <v>689</v>
      </c>
      <c r="BS37" s="39">
        <f t="shared" ref="BS37:BS53" si="32">SUM(BT37:BU37)</f>
        <v>75</v>
      </c>
      <c r="BT37" s="39">
        <v>50</v>
      </c>
      <c r="BU37" s="39">
        <v>25</v>
      </c>
      <c r="BV37" s="107" t="s">
        <v>693</v>
      </c>
      <c r="BW37" s="36" t="s">
        <v>694</v>
      </c>
      <c r="BX37" s="39">
        <f t="shared" ref="BX37:BX53" si="33">SUM(BY37:BZ37)</f>
        <v>50</v>
      </c>
      <c r="BY37" s="39">
        <v>0</v>
      </c>
      <c r="BZ37" s="39">
        <v>50</v>
      </c>
      <c r="CA37" s="107" t="s">
        <v>1513</v>
      </c>
      <c r="CB37" s="36" t="s">
        <v>700</v>
      </c>
      <c r="CC37" s="39">
        <f t="shared" ref="CC37:CC53" si="34">SUM(CD37:CF37)</f>
        <v>30</v>
      </c>
      <c r="CD37" s="39">
        <v>15</v>
      </c>
      <c r="CE37" s="39">
        <v>15</v>
      </c>
      <c r="CF37" s="39">
        <v>0</v>
      </c>
      <c r="CG37" s="36" t="s">
        <v>703</v>
      </c>
      <c r="CH37" s="36" t="s">
        <v>704</v>
      </c>
      <c r="CI37" s="39">
        <f t="shared" ref="CI37:CI53" si="35">SUM(CJ37:CM37)</f>
        <v>12.5</v>
      </c>
      <c r="CJ37" s="194">
        <v>12.5</v>
      </c>
      <c r="CK37" s="39">
        <v>0</v>
      </c>
      <c r="CL37" s="39">
        <v>0</v>
      </c>
      <c r="CM37" s="39">
        <v>0</v>
      </c>
      <c r="CN37" s="195" t="s">
        <v>2197</v>
      </c>
      <c r="CO37" s="195" t="s">
        <v>679</v>
      </c>
      <c r="CP37" s="39">
        <f t="shared" ref="CP37:CP53" si="36">SUM(CQ37:CT37)</f>
        <v>0</v>
      </c>
      <c r="CQ37" s="39">
        <v>0</v>
      </c>
      <c r="CR37" s="39">
        <v>0</v>
      </c>
      <c r="CS37" s="39">
        <v>0</v>
      </c>
      <c r="CT37" s="39">
        <v>0</v>
      </c>
      <c r="CU37" s="36" t="s">
        <v>678</v>
      </c>
      <c r="CV37" s="36" t="s">
        <v>709</v>
      </c>
      <c r="CW37" s="39">
        <f t="shared" ref="CW37:CW53" si="37">SUM(CX37:DB37)</f>
        <v>0</v>
      </c>
      <c r="CX37" s="39">
        <v>0</v>
      </c>
      <c r="CY37" s="39">
        <v>0</v>
      </c>
      <c r="CZ37" s="39">
        <v>0</v>
      </c>
      <c r="DA37" s="39">
        <v>0</v>
      </c>
      <c r="DB37" s="39">
        <v>0</v>
      </c>
      <c r="DC37" s="195" t="s">
        <v>2209</v>
      </c>
      <c r="DD37" s="36" t="s">
        <v>714</v>
      </c>
      <c r="DE37" s="39">
        <f t="shared" ref="DE37:DE53" si="38">SUM(DF37:DJ37)</f>
        <v>30</v>
      </c>
      <c r="DF37" s="39">
        <v>0</v>
      </c>
      <c r="DG37" s="194">
        <v>10</v>
      </c>
      <c r="DH37" s="194">
        <v>10</v>
      </c>
      <c r="DI37" s="194">
        <v>10</v>
      </c>
      <c r="DJ37" s="39">
        <v>0</v>
      </c>
      <c r="DK37" s="195" t="s">
        <v>2284</v>
      </c>
      <c r="DL37" s="195" t="s">
        <v>2285</v>
      </c>
      <c r="DM37" s="39">
        <f t="shared" ref="DM37:DM53" si="39">SUM(DN37:DR37)</f>
        <v>0</v>
      </c>
      <c r="DN37" s="39">
        <v>0</v>
      </c>
      <c r="DO37" s="39">
        <v>0</v>
      </c>
      <c r="DP37" s="39">
        <v>0</v>
      </c>
      <c r="DQ37" s="39">
        <v>0</v>
      </c>
      <c r="DR37" s="106">
        <v>0</v>
      </c>
      <c r="DS37" s="195" t="s">
        <v>2349</v>
      </c>
      <c r="DT37" s="36" t="s">
        <v>718</v>
      </c>
      <c r="DU37" s="66">
        <f t="shared" ref="DU37:DU53" si="40">SUM(DV37:DY37)</f>
        <v>37.5</v>
      </c>
      <c r="DV37" s="194">
        <v>12.5</v>
      </c>
      <c r="DW37" s="106">
        <v>25</v>
      </c>
      <c r="DX37" s="106">
        <v>0</v>
      </c>
      <c r="DY37" s="39">
        <v>0</v>
      </c>
      <c r="DZ37" s="269" t="s">
        <v>2473</v>
      </c>
      <c r="EA37" s="36" t="s">
        <v>719</v>
      </c>
      <c r="EB37" s="39">
        <v>0</v>
      </c>
      <c r="EC37" s="39">
        <f t="shared" si="20"/>
        <v>0</v>
      </c>
      <c r="ED37" s="39">
        <v>0</v>
      </c>
      <c r="EE37" s="39">
        <v>0</v>
      </c>
      <c r="EF37" s="36" t="s">
        <v>1398</v>
      </c>
      <c r="EG37" s="49" t="s">
        <v>720</v>
      </c>
      <c r="EH37" s="39" t="s">
        <v>102</v>
      </c>
      <c r="EI37" s="39" t="s">
        <v>102</v>
      </c>
      <c r="EJ37" s="39" t="s">
        <v>102</v>
      </c>
      <c r="EK37" s="39" t="s">
        <v>102</v>
      </c>
      <c r="EL37" s="39" t="s">
        <v>102</v>
      </c>
      <c r="EM37" s="39" t="s">
        <v>102</v>
      </c>
      <c r="EN37" s="39" t="s">
        <v>102</v>
      </c>
      <c r="EO37" s="39" t="s">
        <v>102</v>
      </c>
      <c r="EP37" s="39" t="s">
        <v>102</v>
      </c>
      <c r="EQ37" s="39" t="s">
        <v>102</v>
      </c>
      <c r="ER37" s="39" t="s">
        <v>102</v>
      </c>
      <c r="ES37" s="39" t="s">
        <v>102</v>
      </c>
      <c r="ET37" s="39" t="s">
        <v>102</v>
      </c>
      <c r="EU37" s="39" t="s">
        <v>102</v>
      </c>
      <c r="EV37" s="39" t="s">
        <v>102</v>
      </c>
      <c r="EW37" s="39" t="s">
        <v>102</v>
      </c>
      <c r="EX37" s="39" t="s">
        <v>102</v>
      </c>
      <c r="EY37" s="39" t="s">
        <v>102</v>
      </c>
    </row>
    <row r="38" spans="1:155" s="104" customFormat="1">
      <c r="A38" s="255" t="s">
        <v>146</v>
      </c>
      <c r="B38" s="64">
        <v>34.241289999999999</v>
      </c>
      <c r="C38" s="36" t="s">
        <v>63</v>
      </c>
      <c r="D38" s="105" t="s">
        <v>181</v>
      </c>
      <c r="E38" s="65">
        <v>2018</v>
      </c>
      <c r="F38" s="61" t="s">
        <v>49</v>
      </c>
      <c r="G38" s="109" t="s">
        <v>1600</v>
      </c>
      <c r="H38" s="39">
        <f t="shared" si="21"/>
        <v>100</v>
      </c>
      <c r="I38" s="39">
        <v>100</v>
      </c>
      <c r="J38" s="195" t="s">
        <v>2019</v>
      </c>
      <c r="K38" s="195" t="s">
        <v>2018</v>
      </c>
      <c r="L38" s="39">
        <f t="shared" si="22"/>
        <v>70</v>
      </c>
      <c r="M38" s="39">
        <v>10</v>
      </c>
      <c r="N38" s="39">
        <v>0</v>
      </c>
      <c r="O38" s="39">
        <v>20</v>
      </c>
      <c r="P38" s="106">
        <v>20</v>
      </c>
      <c r="Q38" s="194">
        <v>20</v>
      </c>
      <c r="R38" s="195" t="s">
        <v>2121</v>
      </c>
      <c r="S38" s="36" t="s">
        <v>971</v>
      </c>
      <c r="T38" s="39">
        <f t="shared" si="23"/>
        <v>0</v>
      </c>
      <c r="U38" s="39">
        <v>0</v>
      </c>
      <c r="V38" s="39">
        <v>0</v>
      </c>
      <c r="W38" s="36" t="s">
        <v>972</v>
      </c>
      <c r="X38" s="36" t="s">
        <v>973</v>
      </c>
      <c r="Y38" s="39">
        <f t="shared" si="24"/>
        <v>45</v>
      </c>
      <c r="Z38" s="39">
        <v>30</v>
      </c>
      <c r="AA38" s="39">
        <v>15</v>
      </c>
      <c r="AB38" s="39">
        <v>0</v>
      </c>
      <c r="AC38" s="36" t="s">
        <v>975</v>
      </c>
      <c r="AD38" s="36" t="s">
        <v>976</v>
      </c>
      <c r="AE38" s="39">
        <f t="shared" si="25"/>
        <v>25</v>
      </c>
      <c r="AF38" s="39">
        <v>0</v>
      </c>
      <c r="AG38" s="39">
        <v>25</v>
      </c>
      <c r="AH38" s="107" t="s">
        <v>978</v>
      </c>
      <c r="AI38" s="36" t="s">
        <v>979</v>
      </c>
      <c r="AJ38" s="66">
        <f t="shared" si="26"/>
        <v>50</v>
      </c>
      <c r="AK38" s="39">
        <v>0</v>
      </c>
      <c r="AL38" s="39">
        <v>25</v>
      </c>
      <c r="AM38" s="39">
        <v>25</v>
      </c>
      <c r="AN38" s="39">
        <v>0</v>
      </c>
      <c r="AO38" s="107" t="s">
        <v>1475</v>
      </c>
      <c r="AP38" s="107" t="s">
        <v>984</v>
      </c>
      <c r="AQ38" s="39">
        <f t="shared" si="27"/>
        <v>0</v>
      </c>
      <c r="AR38" s="106">
        <v>0</v>
      </c>
      <c r="AS38" s="39">
        <v>0</v>
      </c>
      <c r="AT38" s="107" t="s">
        <v>972</v>
      </c>
      <c r="AU38" s="36" t="s">
        <v>102</v>
      </c>
      <c r="AV38" s="39">
        <f t="shared" si="28"/>
        <v>12.5</v>
      </c>
      <c r="AW38" s="194">
        <v>12.5</v>
      </c>
      <c r="AX38" s="39">
        <v>0</v>
      </c>
      <c r="AY38" s="39">
        <v>0</v>
      </c>
      <c r="AZ38" s="39">
        <v>0</v>
      </c>
      <c r="BA38" s="195" t="s">
        <v>2434</v>
      </c>
      <c r="BB38" s="195" t="s">
        <v>2074</v>
      </c>
      <c r="BC38" s="39">
        <f t="shared" si="29"/>
        <v>50</v>
      </c>
      <c r="BD38" s="106">
        <v>50</v>
      </c>
      <c r="BE38" s="36" t="s">
        <v>990</v>
      </c>
      <c r="BF38" s="36" t="s">
        <v>991</v>
      </c>
      <c r="BG38" s="39">
        <f t="shared" si="30"/>
        <v>15</v>
      </c>
      <c r="BH38" s="39">
        <v>15</v>
      </c>
      <c r="BI38" s="106">
        <v>0</v>
      </c>
      <c r="BJ38" s="39">
        <v>0</v>
      </c>
      <c r="BK38" s="36" t="s">
        <v>1498</v>
      </c>
      <c r="BL38" s="36" t="s">
        <v>993</v>
      </c>
      <c r="BM38" s="39">
        <f t="shared" si="31"/>
        <v>0</v>
      </c>
      <c r="BN38" s="39">
        <v>0</v>
      </c>
      <c r="BO38" s="39">
        <v>0</v>
      </c>
      <c r="BP38" s="39">
        <v>0</v>
      </c>
      <c r="BQ38" s="36" t="s">
        <v>688</v>
      </c>
      <c r="BR38" s="36" t="s">
        <v>998</v>
      </c>
      <c r="BS38" s="39">
        <f t="shared" si="32"/>
        <v>75</v>
      </c>
      <c r="BT38" s="194">
        <v>50</v>
      </c>
      <c r="BU38" s="194">
        <v>25</v>
      </c>
      <c r="BV38" s="195" t="s">
        <v>2122</v>
      </c>
      <c r="BW38" s="36" t="s">
        <v>1000</v>
      </c>
      <c r="BX38" s="39">
        <f t="shared" si="33"/>
        <v>0</v>
      </c>
      <c r="BY38" s="39">
        <v>0</v>
      </c>
      <c r="BZ38" s="39">
        <v>0</v>
      </c>
      <c r="CA38" s="36" t="s">
        <v>701</v>
      </c>
      <c r="CB38" s="36" t="s">
        <v>1005</v>
      </c>
      <c r="CC38" s="39">
        <f t="shared" si="34"/>
        <v>30</v>
      </c>
      <c r="CD38" s="194">
        <v>15</v>
      </c>
      <c r="CE38" s="194">
        <v>15</v>
      </c>
      <c r="CF38" s="39">
        <v>0</v>
      </c>
      <c r="CG38" s="195" t="s">
        <v>2123</v>
      </c>
      <c r="CH38" s="36" t="s">
        <v>1008</v>
      </c>
      <c r="CI38" s="39">
        <f t="shared" si="35"/>
        <v>12.5</v>
      </c>
      <c r="CJ38" s="194">
        <v>12.5</v>
      </c>
      <c r="CK38" s="39">
        <v>0</v>
      </c>
      <c r="CL38" s="39">
        <v>0</v>
      </c>
      <c r="CM38" s="39">
        <v>0</v>
      </c>
      <c r="CN38" s="195" t="s">
        <v>2200</v>
      </c>
      <c r="CO38" s="36" t="s">
        <v>1011</v>
      </c>
      <c r="CP38" s="39">
        <f t="shared" si="36"/>
        <v>0</v>
      </c>
      <c r="CQ38" s="39">
        <v>0</v>
      </c>
      <c r="CR38" s="39">
        <v>0</v>
      </c>
      <c r="CS38" s="39">
        <v>0</v>
      </c>
      <c r="CT38" s="39">
        <v>0</v>
      </c>
      <c r="CU38" s="36" t="s">
        <v>678</v>
      </c>
      <c r="CV38" s="36" t="s">
        <v>1015</v>
      </c>
      <c r="CW38" s="39">
        <f t="shared" si="37"/>
        <v>20</v>
      </c>
      <c r="CX38" s="39">
        <v>20</v>
      </c>
      <c r="CY38" s="106">
        <v>0</v>
      </c>
      <c r="CZ38" s="39">
        <v>0</v>
      </c>
      <c r="DA38" s="39">
        <v>0</v>
      </c>
      <c r="DB38" s="39">
        <v>0</v>
      </c>
      <c r="DC38" s="36" t="s">
        <v>1019</v>
      </c>
      <c r="DD38" s="36" t="s">
        <v>1020</v>
      </c>
      <c r="DE38" s="39">
        <f t="shared" si="38"/>
        <v>20</v>
      </c>
      <c r="DF38" s="39">
        <v>20</v>
      </c>
      <c r="DG38" s="39">
        <v>0</v>
      </c>
      <c r="DH38" s="39">
        <v>0</v>
      </c>
      <c r="DI38" s="39">
        <v>0</v>
      </c>
      <c r="DJ38" s="39">
        <v>0</v>
      </c>
      <c r="DK38" s="195" t="s">
        <v>2280</v>
      </c>
      <c r="DL38" s="36" t="s">
        <v>2281</v>
      </c>
      <c r="DM38" s="39">
        <f t="shared" si="39"/>
        <v>0</v>
      </c>
      <c r="DN38" s="39">
        <v>0</v>
      </c>
      <c r="DO38" s="39">
        <v>0</v>
      </c>
      <c r="DP38" s="39">
        <v>0</v>
      </c>
      <c r="DQ38" s="39">
        <v>0</v>
      </c>
      <c r="DR38" s="39">
        <v>0</v>
      </c>
      <c r="DS38" s="195" t="s">
        <v>2347</v>
      </c>
      <c r="DT38" s="195" t="s">
        <v>2348</v>
      </c>
      <c r="DU38" s="66">
        <f t="shared" si="40"/>
        <v>37.5</v>
      </c>
      <c r="DV38" s="194">
        <v>12.5</v>
      </c>
      <c r="DW38" s="39">
        <v>0</v>
      </c>
      <c r="DX38" s="39">
        <v>25</v>
      </c>
      <c r="DY38" s="106">
        <v>0</v>
      </c>
      <c r="DZ38" s="195" t="s">
        <v>2472</v>
      </c>
      <c r="EA38" s="36" t="s">
        <v>1023</v>
      </c>
      <c r="EB38" s="39">
        <v>0</v>
      </c>
      <c r="EC38" s="39">
        <f t="shared" si="20"/>
        <v>0</v>
      </c>
      <c r="ED38" s="39">
        <v>0</v>
      </c>
      <c r="EE38" s="39">
        <v>0</v>
      </c>
      <c r="EF38" s="36" t="s">
        <v>1026</v>
      </c>
      <c r="EG38" s="49" t="s">
        <v>1027</v>
      </c>
      <c r="EH38" s="39" t="s">
        <v>102</v>
      </c>
      <c r="EI38" s="39" t="s">
        <v>102</v>
      </c>
      <c r="EJ38" s="39" t="s">
        <v>102</v>
      </c>
      <c r="EK38" s="39" t="s">
        <v>102</v>
      </c>
      <c r="EL38" s="39" t="s">
        <v>102</v>
      </c>
      <c r="EM38" s="39" t="s">
        <v>102</v>
      </c>
      <c r="EN38" s="39" t="s">
        <v>102</v>
      </c>
      <c r="EO38" s="39" t="s">
        <v>102</v>
      </c>
      <c r="EP38" s="39" t="s">
        <v>102</v>
      </c>
      <c r="EQ38" s="39" t="s">
        <v>102</v>
      </c>
      <c r="ER38" s="39" t="s">
        <v>102</v>
      </c>
      <c r="ES38" s="39" t="s">
        <v>102</v>
      </c>
      <c r="ET38" s="39" t="s">
        <v>102</v>
      </c>
      <c r="EU38" s="39" t="s">
        <v>102</v>
      </c>
      <c r="EV38" s="39" t="s">
        <v>102</v>
      </c>
      <c r="EW38" s="39" t="s">
        <v>102</v>
      </c>
      <c r="EX38" s="39" t="s">
        <v>102</v>
      </c>
      <c r="EY38" s="39" t="s">
        <v>102</v>
      </c>
    </row>
    <row r="39" spans="1:155" s="104" customFormat="1">
      <c r="A39" s="255" t="s">
        <v>134</v>
      </c>
      <c r="B39" s="64">
        <v>87.269869999999997</v>
      </c>
      <c r="C39" s="36" t="s">
        <v>108</v>
      </c>
      <c r="D39" s="36" t="s">
        <v>184</v>
      </c>
      <c r="E39" s="69">
        <v>2016</v>
      </c>
      <c r="F39" s="61" t="s">
        <v>49</v>
      </c>
      <c r="G39" s="36"/>
      <c r="H39" s="39">
        <f t="shared" si="21"/>
        <v>100</v>
      </c>
      <c r="I39" s="39">
        <v>100</v>
      </c>
      <c r="J39" s="36" t="s">
        <v>649</v>
      </c>
      <c r="K39" s="36" t="s">
        <v>650</v>
      </c>
      <c r="L39" s="39">
        <f t="shared" si="22"/>
        <v>80</v>
      </c>
      <c r="M39" s="39">
        <v>10</v>
      </c>
      <c r="N39" s="39">
        <v>20</v>
      </c>
      <c r="O39" s="39">
        <v>20</v>
      </c>
      <c r="P39" s="106">
        <v>10</v>
      </c>
      <c r="Q39" s="39">
        <v>20</v>
      </c>
      <c r="R39" s="107" t="s">
        <v>1459</v>
      </c>
      <c r="S39" s="36" t="s">
        <v>1460</v>
      </c>
      <c r="T39" s="39">
        <f t="shared" si="23"/>
        <v>25</v>
      </c>
      <c r="U39" s="106">
        <v>25</v>
      </c>
      <c r="V39" s="106">
        <v>0</v>
      </c>
      <c r="W39" s="195" t="s">
        <v>2038</v>
      </c>
      <c r="X39" s="36" t="s">
        <v>655</v>
      </c>
      <c r="Y39" s="39">
        <f t="shared" si="24"/>
        <v>30</v>
      </c>
      <c r="Z39" s="39">
        <v>30</v>
      </c>
      <c r="AA39" s="106">
        <v>0</v>
      </c>
      <c r="AB39" s="39">
        <v>0</v>
      </c>
      <c r="AC39" s="36" t="s">
        <v>660</v>
      </c>
      <c r="AD39" s="36" t="s">
        <v>661</v>
      </c>
      <c r="AE39" s="39">
        <f t="shared" si="25"/>
        <v>25</v>
      </c>
      <c r="AF39" s="39">
        <v>0</v>
      </c>
      <c r="AG39" s="106">
        <v>25</v>
      </c>
      <c r="AH39" s="107" t="s">
        <v>722</v>
      </c>
      <c r="AI39" s="36" t="s">
        <v>665</v>
      </c>
      <c r="AJ39" s="66">
        <f t="shared" si="26"/>
        <v>12.5</v>
      </c>
      <c r="AK39" s="39">
        <v>0</v>
      </c>
      <c r="AL39" s="39">
        <v>0</v>
      </c>
      <c r="AM39" s="39">
        <v>12.5</v>
      </c>
      <c r="AN39" s="39">
        <v>0</v>
      </c>
      <c r="AO39" s="36" t="s">
        <v>2064</v>
      </c>
      <c r="AP39" s="36" t="s">
        <v>670</v>
      </c>
      <c r="AQ39" s="39">
        <f t="shared" si="27"/>
        <v>0</v>
      </c>
      <c r="AR39" s="39">
        <v>0</v>
      </c>
      <c r="AS39" s="39">
        <v>0</v>
      </c>
      <c r="AT39" s="107" t="s">
        <v>676</v>
      </c>
      <c r="AU39" s="36" t="s">
        <v>677</v>
      </c>
      <c r="AV39" s="39">
        <f t="shared" si="28"/>
        <v>12.5</v>
      </c>
      <c r="AW39" s="39">
        <v>12.5</v>
      </c>
      <c r="AX39" s="106">
        <v>0</v>
      </c>
      <c r="AY39" s="39">
        <v>0</v>
      </c>
      <c r="AZ39" s="39">
        <v>0</v>
      </c>
      <c r="BA39" s="195" t="s">
        <v>2444</v>
      </c>
      <c r="BB39" s="195" t="s">
        <v>2165</v>
      </c>
      <c r="BC39" s="39">
        <f t="shared" si="29"/>
        <v>0</v>
      </c>
      <c r="BD39" s="39">
        <v>0</v>
      </c>
      <c r="BE39" s="107" t="s">
        <v>1530</v>
      </c>
      <c r="BF39" s="36" t="s">
        <v>682</v>
      </c>
      <c r="BG39" s="39">
        <f t="shared" si="30"/>
        <v>15</v>
      </c>
      <c r="BH39" s="39">
        <v>15</v>
      </c>
      <c r="BI39" s="106">
        <v>0</v>
      </c>
      <c r="BJ39" s="106">
        <v>0</v>
      </c>
      <c r="BK39" s="107" t="s">
        <v>1500</v>
      </c>
      <c r="BL39" s="36" t="s">
        <v>686</v>
      </c>
      <c r="BM39" s="39">
        <f t="shared" si="31"/>
        <v>0</v>
      </c>
      <c r="BN39" s="39">
        <v>0</v>
      </c>
      <c r="BO39" s="39">
        <v>0</v>
      </c>
      <c r="BP39" s="39">
        <v>0</v>
      </c>
      <c r="BQ39" s="36" t="s">
        <v>688</v>
      </c>
      <c r="BR39" s="36" t="s">
        <v>691</v>
      </c>
      <c r="BS39" s="39">
        <f t="shared" si="32"/>
        <v>75</v>
      </c>
      <c r="BT39" s="39">
        <v>50</v>
      </c>
      <c r="BU39" s="39">
        <v>25</v>
      </c>
      <c r="BV39" s="107" t="s">
        <v>698</v>
      </c>
      <c r="BW39" s="36" t="s">
        <v>699</v>
      </c>
      <c r="BX39" s="39">
        <f t="shared" si="33"/>
        <v>0</v>
      </c>
      <c r="BY39" s="39">
        <v>0</v>
      </c>
      <c r="BZ39" s="39">
        <v>0</v>
      </c>
      <c r="CA39" s="36" t="s">
        <v>701</v>
      </c>
      <c r="CB39" s="36" t="s">
        <v>699</v>
      </c>
      <c r="CC39" s="39">
        <f t="shared" si="34"/>
        <v>30</v>
      </c>
      <c r="CD39" s="39">
        <v>15</v>
      </c>
      <c r="CE39" s="39">
        <v>15</v>
      </c>
      <c r="CF39" s="39">
        <v>0</v>
      </c>
      <c r="CG39" s="107" t="s">
        <v>706</v>
      </c>
      <c r="CH39" s="36" t="s">
        <v>707</v>
      </c>
      <c r="CI39" s="39">
        <f t="shared" si="35"/>
        <v>12.5</v>
      </c>
      <c r="CJ39" s="194">
        <v>12.5</v>
      </c>
      <c r="CK39" s="39">
        <v>0</v>
      </c>
      <c r="CL39" s="39">
        <v>0</v>
      </c>
      <c r="CM39" s="39">
        <v>0</v>
      </c>
      <c r="CN39" s="195" t="s">
        <v>2192</v>
      </c>
      <c r="CO39" s="195" t="s">
        <v>2098</v>
      </c>
      <c r="CP39" s="39">
        <f t="shared" si="36"/>
        <v>0</v>
      </c>
      <c r="CQ39" s="39">
        <v>0</v>
      </c>
      <c r="CR39" s="39">
        <v>0</v>
      </c>
      <c r="CS39" s="39">
        <v>0</v>
      </c>
      <c r="CT39" s="39">
        <v>0</v>
      </c>
      <c r="CU39" s="36" t="s">
        <v>712</v>
      </c>
      <c r="CV39" s="36" t="s">
        <v>710</v>
      </c>
      <c r="CW39" s="39">
        <f t="shared" si="37"/>
        <v>30</v>
      </c>
      <c r="CX39" s="39">
        <v>20</v>
      </c>
      <c r="CY39" s="106">
        <v>10</v>
      </c>
      <c r="CZ39" s="39">
        <v>0</v>
      </c>
      <c r="DA39" s="106">
        <v>0</v>
      </c>
      <c r="DB39" s="106">
        <v>0</v>
      </c>
      <c r="DC39" s="36" t="s">
        <v>1383</v>
      </c>
      <c r="DD39" s="36" t="s">
        <v>717</v>
      </c>
      <c r="DE39" s="39">
        <f t="shared" si="38"/>
        <v>10</v>
      </c>
      <c r="DF39" s="39">
        <v>0</v>
      </c>
      <c r="DG39" s="106">
        <v>10</v>
      </c>
      <c r="DH39" s="39">
        <v>0</v>
      </c>
      <c r="DI39" s="39">
        <v>0</v>
      </c>
      <c r="DJ39" s="39">
        <v>0</v>
      </c>
      <c r="DK39" s="195" t="s">
        <v>2286</v>
      </c>
      <c r="DL39" s="195" t="s">
        <v>2287</v>
      </c>
      <c r="DM39" s="39">
        <f t="shared" si="39"/>
        <v>0</v>
      </c>
      <c r="DN39" s="39">
        <v>0</v>
      </c>
      <c r="DO39" s="39">
        <v>0</v>
      </c>
      <c r="DP39" s="39">
        <v>0</v>
      </c>
      <c r="DQ39" s="39">
        <v>0</v>
      </c>
      <c r="DR39" s="39">
        <v>0</v>
      </c>
      <c r="DS39" s="195" t="s">
        <v>2350</v>
      </c>
      <c r="DT39" s="36" t="s">
        <v>1564</v>
      </c>
      <c r="DU39" s="66">
        <f t="shared" si="40"/>
        <v>0</v>
      </c>
      <c r="DV39" s="39">
        <v>0</v>
      </c>
      <c r="DW39" s="39">
        <v>0</v>
      </c>
      <c r="DX39" s="39">
        <v>0</v>
      </c>
      <c r="DY39" s="39">
        <v>0</v>
      </c>
      <c r="DZ39" s="195" t="s">
        <v>2386</v>
      </c>
      <c r="EA39" s="195" t="s">
        <v>2387</v>
      </c>
      <c r="EB39" s="39">
        <v>0</v>
      </c>
      <c r="EC39" s="39">
        <f t="shared" si="20"/>
        <v>25</v>
      </c>
      <c r="ED39" s="39">
        <v>25</v>
      </c>
      <c r="EE39" s="39">
        <v>0</v>
      </c>
      <c r="EF39" s="36" t="s">
        <v>1402</v>
      </c>
      <c r="EG39" s="49" t="s">
        <v>721</v>
      </c>
      <c r="EH39" s="39" t="s">
        <v>102</v>
      </c>
      <c r="EI39" s="39" t="s">
        <v>102</v>
      </c>
      <c r="EJ39" s="39" t="s">
        <v>102</v>
      </c>
      <c r="EK39" s="39" t="s">
        <v>102</v>
      </c>
      <c r="EL39" s="39" t="s">
        <v>102</v>
      </c>
      <c r="EM39" s="39" t="s">
        <v>102</v>
      </c>
      <c r="EN39" s="39" t="s">
        <v>102</v>
      </c>
      <c r="EO39" s="39" t="s">
        <v>102</v>
      </c>
      <c r="EP39" s="39" t="s">
        <v>102</v>
      </c>
      <c r="EQ39" s="39" t="s">
        <v>102</v>
      </c>
      <c r="ER39" s="39" t="s">
        <v>102</v>
      </c>
      <c r="ES39" s="39" t="s">
        <v>102</v>
      </c>
      <c r="ET39" s="39" t="s">
        <v>102</v>
      </c>
      <c r="EU39" s="39" t="s">
        <v>102</v>
      </c>
      <c r="EV39" s="39" t="s">
        <v>102</v>
      </c>
      <c r="EW39" s="39" t="s">
        <v>102</v>
      </c>
      <c r="EX39" s="39" t="s">
        <v>102</v>
      </c>
      <c r="EY39" s="39" t="s">
        <v>102</v>
      </c>
    </row>
    <row r="40" spans="1:155" s="104" customFormat="1">
      <c r="A40" s="255" t="s">
        <v>152</v>
      </c>
      <c r="B40" s="64">
        <v>31.208659999999998</v>
      </c>
      <c r="C40" s="36" t="s">
        <v>63</v>
      </c>
      <c r="D40" s="105" t="s">
        <v>203</v>
      </c>
      <c r="E40" s="69">
        <v>2018</v>
      </c>
      <c r="F40" s="61" t="s">
        <v>49</v>
      </c>
      <c r="G40" s="36"/>
      <c r="H40" s="39">
        <f t="shared" si="21"/>
        <v>100</v>
      </c>
      <c r="I40" s="39">
        <v>100</v>
      </c>
      <c r="J40" s="36" t="s">
        <v>968</v>
      </c>
      <c r="K40" s="36" t="s">
        <v>969</v>
      </c>
      <c r="L40" s="39">
        <f t="shared" si="22"/>
        <v>60</v>
      </c>
      <c r="M40" s="39">
        <v>10</v>
      </c>
      <c r="N40" s="39">
        <v>20</v>
      </c>
      <c r="O40" s="39">
        <v>20</v>
      </c>
      <c r="P40" s="39">
        <v>0</v>
      </c>
      <c r="Q40" s="39">
        <v>10</v>
      </c>
      <c r="R40" s="36" t="s">
        <v>1780</v>
      </c>
      <c r="S40" s="36" t="s">
        <v>1781</v>
      </c>
      <c r="T40" s="39">
        <f t="shared" si="23"/>
        <v>0</v>
      </c>
      <c r="U40" s="39">
        <v>0</v>
      </c>
      <c r="V40" s="39">
        <v>0</v>
      </c>
      <c r="W40" s="36" t="s">
        <v>1357</v>
      </c>
      <c r="X40" s="36" t="s">
        <v>974</v>
      </c>
      <c r="Y40" s="39">
        <f t="shared" si="24"/>
        <v>30</v>
      </c>
      <c r="Z40" s="39">
        <v>30</v>
      </c>
      <c r="AA40" s="39">
        <v>0</v>
      </c>
      <c r="AB40" s="39">
        <v>0</v>
      </c>
      <c r="AC40" s="36" t="s">
        <v>1466</v>
      </c>
      <c r="AD40" s="36" t="s">
        <v>977</v>
      </c>
      <c r="AE40" s="39">
        <f t="shared" si="25"/>
        <v>25</v>
      </c>
      <c r="AF40" s="39">
        <v>0</v>
      </c>
      <c r="AG40" s="194">
        <v>25</v>
      </c>
      <c r="AH40" s="195" t="s">
        <v>2245</v>
      </c>
      <c r="AI40" s="36" t="s">
        <v>1810</v>
      </c>
      <c r="AJ40" s="66">
        <f t="shared" si="26"/>
        <v>37.5</v>
      </c>
      <c r="AK40" s="39">
        <v>0</v>
      </c>
      <c r="AL40" s="39">
        <v>25</v>
      </c>
      <c r="AM40" s="194">
        <v>12.5</v>
      </c>
      <c r="AN40" s="39">
        <v>0</v>
      </c>
      <c r="AO40" s="195" t="s">
        <v>2246</v>
      </c>
      <c r="AP40" s="36" t="s">
        <v>986</v>
      </c>
      <c r="AQ40" s="39">
        <f t="shared" si="27"/>
        <v>0</v>
      </c>
      <c r="AR40" s="39">
        <v>0</v>
      </c>
      <c r="AS40" s="39">
        <v>0</v>
      </c>
      <c r="AT40" s="36" t="s">
        <v>701</v>
      </c>
      <c r="AU40" s="36" t="s">
        <v>988</v>
      </c>
      <c r="AV40" s="39">
        <f t="shared" si="28"/>
        <v>12.5</v>
      </c>
      <c r="AW40" s="194">
        <v>12.5</v>
      </c>
      <c r="AX40" s="39">
        <v>0</v>
      </c>
      <c r="AY40" s="39">
        <v>0</v>
      </c>
      <c r="AZ40" s="39">
        <v>0</v>
      </c>
      <c r="BA40" s="195" t="s">
        <v>2076</v>
      </c>
      <c r="BB40" s="195" t="s">
        <v>2077</v>
      </c>
      <c r="BC40" s="39">
        <f t="shared" si="29"/>
        <v>50</v>
      </c>
      <c r="BD40" s="39">
        <v>50</v>
      </c>
      <c r="BE40" s="36" t="s">
        <v>1533</v>
      </c>
      <c r="BF40" s="36" t="s">
        <v>992</v>
      </c>
      <c r="BG40" s="39">
        <f t="shared" si="30"/>
        <v>0</v>
      </c>
      <c r="BH40" s="39">
        <v>0</v>
      </c>
      <c r="BI40" s="39">
        <v>0</v>
      </c>
      <c r="BJ40" s="39">
        <v>0</v>
      </c>
      <c r="BK40" s="36" t="s">
        <v>995</v>
      </c>
      <c r="BL40" s="36" t="s">
        <v>996</v>
      </c>
      <c r="BM40" s="39">
        <f t="shared" si="31"/>
        <v>0</v>
      </c>
      <c r="BN40" s="39">
        <v>0</v>
      </c>
      <c r="BO40" s="39">
        <v>0</v>
      </c>
      <c r="BP40" s="39">
        <v>0</v>
      </c>
      <c r="BQ40" s="36" t="s">
        <v>688</v>
      </c>
      <c r="BR40" s="36" t="s">
        <v>996</v>
      </c>
      <c r="BS40" s="39">
        <f t="shared" si="32"/>
        <v>75</v>
      </c>
      <c r="BT40" s="39">
        <v>50</v>
      </c>
      <c r="BU40" s="39">
        <v>25</v>
      </c>
      <c r="BV40" s="36" t="s">
        <v>1003</v>
      </c>
      <c r="BW40" s="36" t="s">
        <v>1004</v>
      </c>
      <c r="BX40" s="39">
        <f t="shared" si="33"/>
        <v>0</v>
      </c>
      <c r="BY40" s="39">
        <v>0</v>
      </c>
      <c r="BZ40" s="106">
        <v>0</v>
      </c>
      <c r="CA40" s="36" t="s">
        <v>1517</v>
      </c>
      <c r="CB40" s="36" t="s">
        <v>1007</v>
      </c>
      <c r="CC40" s="39">
        <f t="shared" si="34"/>
        <v>30</v>
      </c>
      <c r="CD40" s="39">
        <v>15</v>
      </c>
      <c r="CE40" s="106">
        <v>15</v>
      </c>
      <c r="CF40" s="39">
        <v>0</v>
      </c>
      <c r="CG40" s="36" t="s">
        <v>1524</v>
      </c>
      <c r="CH40" s="36" t="s">
        <v>1010</v>
      </c>
      <c r="CI40" s="39">
        <f t="shared" si="35"/>
        <v>12.5</v>
      </c>
      <c r="CJ40" s="194">
        <v>12.5</v>
      </c>
      <c r="CK40" s="39">
        <v>0</v>
      </c>
      <c r="CL40" s="39">
        <v>0</v>
      </c>
      <c r="CM40" s="39">
        <v>0</v>
      </c>
      <c r="CN40" s="195" t="s">
        <v>2197</v>
      </c>
      <c r="CO40" s="195" t="s">
        <v>2100</v>
      </c>
      <c r="CP40" s="39">
        <f t="shared" si="36"/>
        <v>0</v>
      </c>
      <c r="CQ40" s="39">
        <v>0</v>
      </c>
      <c r="CR40" s="39">
        <v>0</v>
      </c>
      <c r="CS40" s="39">
        <v>0</v>
      </c>
      <c r="CT40" s="39">
        <v>0</v>
      </c>
      <c r="CU40" s="36" t="s">
        <v>678</v>
      </c>
      <c r="CV40" s="36" t="s">
        <v>1013</v>
      </c>
      <c r="CW40" s="39">
        <f t="shared" si="37"/>
        <v>20</v>
      </c>
      <c r="CX40" s="39">
        <v>20</v>
      </c>
      <c r="CY40" s="39">
        <v>0</v>
      </c>
      <c r="CZ40" s="39">
        <v>0</v>
      </c>
      <c r="DA40" s="39">
        <v>0</v>
      </c>
      <c r="DB40" s="39">
        <v>0</v>
      </c>
      <c r="DC40" s="36" t="s">
        <v>1893</v>
      </c>
      <c r="DD40" s="36" t="s">
        <v>1894</v>
      </c>
      <c r="DE40" s="39">
        <f t="shared" si="38"/>
        <v>10</v>
      </c>
      <c r="DF40" s="39">
        <v>10</v>
      </c>
      <c r="DG40" s="39">
        <v>0</v>
      </c>
      <c r="DH40" s="39">
        <v>0</v>
      </c>
      <c r="DI40" s="39">
        <v>0</v>
      </c>
      <c r="DJ40" s="39">
        <v>0</v>
      </c>
      <c r="DK40" s="36" t="s">
        <v>1555</v>
      </c>
      <c r="DL40" s="195" t="s">
        <v>2314</v>
      </c>
      <c r="DM40" s="39">
        <f t="shared" si="39"/>
        <v>20</v>
      </c>
      <c r="DN40" s="39">
        <v>0</v>
      </c>
      <c r="DO40" s="106">
        <v>0</v>
      </c>
      <c r="DP40" s="39">
        <v>0</v>
      </c>
      <c r="DQ40" s="39">
        <v>20</v>
      </c>
      <c r="DR40" s="39">
        <v>0</v>
      </c>
      <c r="DS40" s="36" t="s">
        <v>1567</v>
      </c>
      <c r="DT40" s="36" t="s">
        <v>1022</v>
      </c>
      <c r="DU40" s="66">
        <f t="shared" si="40"/>
        <v>12.5</v>
      </c>
      <c r="DV40" s="39">
        <v>12.5</v>
      </c>
      <c r="DW40" s="39">
        <v>0</v>
      </c>
      <c r="DX40" s="39">
        <v>0</v>
      </c>
      <c r="DY40" s="39">
        <v>0</v>
      </c>
      <c r="DZ40" s="195" t="s">
        <v>2396</v>
      </c>
      <c r="EA40" s="36" t="s">
        <v>1024</v>
      </c>
      <c r="EB40" s="39">
        <v>0</v>
      </c>
      <c r="EC40" s="39">
        <f t="shared" si="20"/>
        <v>0</v>
      </c>
      <c r="ED40" s="39">
        <v>0</v>
      </c>
      <c r="EE40" s="39">
        <v>0</v>
      </c>
      <c r="EF40" s="36" t="s">
        <v>1393</v>
      </c>
      <c r="EG40" s="49" t="s">
        <v>1392</v>
      </c>
      <c r="EH40" s="39" t="s">
        <v>102</v>
      </c>
      <c r="EI40" s="39" t="s">
        <v>102</v>
      </c>
      <c r="EJ40" s="39" t="s">
        <v>102</v>
      </c>
      <c r="EK40" s="39" t="s">
        <v>102</v>
      </c>
      <c r="EL40" s="39" t="s">
        <v>102</v>
      </c>
      <c r="EM40" s="39" t="s">
        <v>102</v>
      </c>
      <c r="EN40" s="39" t="s">
        <v>102</v>
      </c>
      <c r="EO40" s="39" t="s">
        <v>102</v>
      </c>
      <c r="EP40" s="39" t="s">
        <v>102</v>
      </c>
      <c r="EQ40" s="39" t="s">
        <v>102</v>
      </c>
      <c r="ER40" s="39" t="s">
        <v>102</v>
      </c>
      <c r="ES40" s="39" t="s">
        <v>102</v>
      </c>
      <c r="ET40" s="39" t="s">
        <v>102</v>
      </c>
      <c r="EU40" s="39" t="s">
        <v>102</v>
      </c>
      <c r="EV40" s="39" t="s">
        <v>102</v>
      </c>
      <c r="EW40" s="39" t="s">
        <v>102</v>
      </c>
      <c r="EX40" s="39" t="s">
        <v>102</v>
      </c>
      <c r="EY40" s="39" t="s">
        <v>102</v>
      </c>
    </row>
    <row r="41" spans="1:155" s="68" customFormat="1">
      <c r="A41" s="255" t="s">
        <v>141</v>
      </c>
      <c r="B41" s="64">
        <v>31.441759999999999</v>
      </c>
      <c r="C41" s="36" t="s">
        <v>65</v>
      </c>
      <c r="D41" s="36" t="s">
        <v>208</v>
      </c>
      <c r="E41" s="65">
        <v>2016</v>
      </c>
      <c r="F41" s="61" t="s">
        <v>49</v>
      </c>
      <c r="G41" s="36"/>
      <c r="H41" s="39">
        <f t="shared" si="21"/>
        <v>100</v>
      </c>
      <c r="I41" s="39">
        <v>100</v>
      </c>
      <c r="J41" s="36" t="s">
        <v>794</v>
      </c>
      <c r="K41" s="36" t="s">
        <v>780</v>
      </c>
      <c r="L41" s="39">
        <f t="shared" si="22"/>
        <v>60</v>
      </c>
      <c r="M41" s="39">
        <v>10</v>
      </c>
      <c r="N41" s="194">
        <v>20</v>
      </c>
      <c r="O41" s="194">
        <v>0</v>
      </c>
      <c r="P41" s="106">
        <v>10</v>
      </c>
      <c r="Q41" s="194">
        <v>20</v>
      </c>
      <c r="R41" s="195" t="s">
        <v>2136</v>
      </c>
      <c r="S41" s="195" t="s">
        <v>2080</v>
      </c>
      <c r="T41" s="39">
        <f t="shared" si="23"/>
        <v>50</v>
      </c>
      <c r="U41" s="39">
        <v>25</v>
      </c>
      <c r="V41" s="39">
        <v>25</v>
      </c>
      <c r="W41" s="36" t="s">
        <v>1355</v>
      </c>
      <c r="X41" s="36" t="s">
        <v>805</v>
      </c>
      <c r="Y41" s="39">
        <f t="shared" si="24"/>
        <v>15</v>
      </c>
      <c r="Z41" s="39">
        <v>15</v>
      </c>
      <c r="AA41" s="39">
        <v>0</v>
      </c>
      <c r="AB41" s="39">
        <v>0</v>
      </c>
      <c r="AC41" s="36" t="s">
        <v>810</v>
      </c>
      <c r="AD41" s="36" t="s">
        <v>811</v>
      </c>
      <c r="AE41" s="39">
        <f t="shared" si="25"/>
        <v>25</v>
      </c>
      <c r="AF41" s="39">
        <v>0</v>
      </c>
      <c r="AG41" s="106">
        <v>25</v>
      </c>
      <c r="AH41" s="36" t="s">
        <v>817</v>
      </c>
      <c r="AI41" s="36" t="s">
        <v>818</v>
      </c>
      <c r="AJ41" s="66">
        <f t="shared" si="26"/>
        <v>0</v>
      </c>
      <c r="AK41" s="39">
        <v>0</v>
      </c>
      <c r="AL41" s="39">
        <v>0</v>
      </c>
      <c r="AM41" s="39">
        <v>0</v>
      </c>
      <c r="AN41" s="39">
        <v>0</v>
      </c>
      <c r="AO41" s="36" t="s">
        <v>501</v>
      </c>
      <c r="AP41" s="36" t="s">
        <v>102</v>
      </c>
      <c r="AQ41" s="39">
        <f t="shared" si="27"/>
        <v>0</v>
      </c>
      <c r="AR41" s="39">
        <v>0</v>
      </c>
      <c r="AS41" s="39">
        <v>0</v>
      </c>
      <c r="AT41" s="36" t="s">
        <v>826</v>
      </c>
      <c r="AU41" s="36" t="s">
        <v>827</v>
      </c>
      <c r="AV41" s="39">
        <f t="shared" si="28"/>
        <v>12.5</v>
      </c>
      <c r="AW41" s="188">
        <v>12.5</v>
      </c>
      <c r="AX41" s="39">
        <v>0</v>
      </c>
      <c r="AY41" s="39">
        <v>0</v>
      </c>
      <c r="AZ41" s="39">
        <v>0</v>
      </c>
      <c r="BA41" s="195" t="s">
        <v>2443</v>
      </c>
      <c r="BB41" s="36" t="s">
        <v>831</v>
      </c>
      <c r="BC41" s="39">
        <f t="shared" si="29"/>
        <v>50</v>
      </c>
      <c r="BD41" s="39">
        <v>50</v>
      </c>
      <c r="BE41" s="36" t="s">
        <v>1538</v>
      </c>
      <c r="BF41" s="36" t="s">
        <v>833</v>
      </c>
      <c r="BG41" s="39">
        <f t="shared" si="30"/>
        <v>0</v>
      </c>
      <c r="BH41" s="106">
        <v>0</v>
      </c>
      <c r="BI41" s="106">
        <v>0</v>
      </c>
      <c r="BJ41" s="39">
        <v>0</v>
      </c>
      <c r="BK41" s="195" t="s">
        <v>2093</v>
      </c>
      <c r="BL41" s="36" t="s">
        <v>839</v>
      </c>
      <c r="BM41" s="39">
        <f t="shared" si="31"/>
        <v>0</v>
      </c>
      <c r="BN41" s="39">
        <v>0</v>
      </c>
      <c r="BO41" s="39">
        <v>0</v>
      </c>
      <c r="BP41" s="39">
        <v>0</v>
      </c>
      <c r="BQ41" s="36" t="s">
        <v>842</v>
      </c>
      <c r="BR41" s="36" t="s">
        <v>811</v>
      </c>
      <c r="BS41" s="39">
        <f t="shared" si="32"/>
        <v>75</v>
      </c>
      <c r="BT41" s="194">
        <v>50</v>
      </c>
      <c r="BU41" s="194">
        <v>25</v>
      </c>
      <c r="BV41" s="195" t="s">
        <v>2081</v>
      </c>
      <c r="BW41" s="195" t="s">
        <v>2082</v>
      </c>
      <c r="BX41" s="39">
        <f t="shared" si="33"/>
        <v>0</v>
      </c>
      <c r="BY41" s="106">
        <v>0</v>
      </c>
      <c r="BZ41" s="39">
        <v>0</v>
      </c>
      <c r="CA41" s="36" t="s">
        <v>845</v>
      </c>
      <c r="CB41" s="36" t="s">
        <v>811</v>
      </c>
      <c r="CC41" s="39">
        <f t="shared" si="34"/>
        <v>30</v>
      </c>
      <c r="CD41" s="39">
        <v>15</v>
      </c>
      <c r="CE41" s="39">
        <v>15</v>
      </c>
      <c r="CF41" s="39">
        <v>0</v>
      </c>
      <c r="CG41" s="195" t="s">
        <v>2084</v>
      </c>
      <c r="CH41" s="195" t="s">
        <v>2083</v>
      </c>
      <c r="CI41" s="39">
        <f t="shared" si="35"/>
        <v>12.5</v>
      </c>
      <c r="CJ41" s="194">
        <v>12.5</v>
      </c>
      <c r="CK41" s="39">
        <v>0</v>
      </c>
      <c r="CL41" s="39">
        <v>0</v>
      </c>
      <c r="CM41" s="39">
        <v>0</v>
      </c>
      <c r="CN41" s="195" t="s">
        <v>2194</v>
      </c>
      <c r="CO41" s="195" t="s">
        <v>2096</v>
      </c>
      <c r="CP41" s="39">
        <f t="shared" si="36"/>
        <v>0</v>
      </c>
      <c r="CQ41" s="39">
        <v>0</v>
      </c>
      <c r="CR41" s="39">
        <v>0</v>
      </c>
      <c r="CS41" s="39">
        <v>0</v>
      </c>
      <c r="CT41" s="39">
        <v>0</v>
      </c>
      <c r="CU41" s="36" t="s">
        <v>501</v>
      </c>
      <c r="CV41" s="36" t="s">
        <v>102</v>
      </c>
      <c r="CW41" s="39">
        <f t="shared" si="37"/>
        <v>0</v>
      </c>
      <c r="CX41" s="39">
        <v>0</v>
      </c>
      <c r="CY41" s="106">
        <v>0</v>
      </c>
      <c r="CZ41" s="106">
        <v>0</v>
      </c>
      <c r="DA41" s="106">
        <v>0</v>
      </c>
      <c r="DB41" s="106">
        <v>0</v>
      </c>
      <c r="DC41" s="36" t="s">
        <v>1374</v>
      </c>
      <c r="DD41" s="36" t="s">
        <v>1373</v>
      </c>
      <c r="DE41" s="39">
        <f t="shared" si="38"/>
        <v>10</v>
      </c>
      <c r="DF41" s="39">
        <v>0</v>
      </c>
      <c r="DG41" s="106">
        <v>10</v>
      </c>
      <c r="DH41" s="39">
        <v>0</v>
      </c>
      <c r="DI41" s="39">
        <v>0</v>
      </c>
      <c r="DJ41" s="39">
        <v>0</v>
      </c>
      <c r="DK41" s="195" t="s">
        <v>2321</v>
      </c>
      <c r="DL41" s="195" t="s">
        <v>2322</v>
      </c>
      <c r="DM41" s="39">
        <f t="shared" si="39"/>
        <v>0</v>
      </c>
      <c r="DN41" s="39">
        <v>0</v>
      </c>
      <c r="DO41" s="39">
        <v>0</v>
      </c>
      <c r="DP41" s="39">
        <v>0</v>
      </c>
      <c r="DQ41" s="39">
        <v>0</v>
      </c>
      <c r="DR41" s="39">
        <v>0</v>
      </c>
      <c r="DS41" s="36" t="s">
        <v>708</v>
      </c>
      <c r="DT41" s="36" t="s">
        <v>102</v>
      </c>
      <c r="DU41" s="66">
        <f t="shared" si="40"/>
        <v>37.5</v>
      </c>
      <c r="DV41" s="194">
        <v>12.5</v>
      </c>
      <c r="DW41" s="194">
        <v>25</v>
      </c>
      <c r="DX41" s="39">
        <v>0</v>
      </c>
      <c r="DY41" s="39">
        <v>0</v>
      </c>
      <c r="DZ41" s="269" t="s">
        <v>2474</v>
      </c>
      <c r="EA41" s="195" t="s">
        <v>2399</v>
      </c>
      <c r="EB41" s="39">
        <v>0</v>
      </c>
      <c r="EC41" s="39">
        <f t="shared" si="20"/>
        <v>0</v>
      </c>
      <c r="ED41" s="39">
        <v>0</v>
      </c>
      <c r="EE41" s="39">
        <v>0</v>
      </c>
      <c r="EF41" s="36" t="s">
        <v>501</v>
      </c>
      <c r="EG41" s="49" t="s">
        <v>102</v>
      </c>
      <c r="EH41" s="39" t="s">
        <v>102</v>
      </c>
      <c r="EI41" s="39" t="s">
        <v>102</v>
      </c>
      <c r="EJ41" s="39" t="s">
        <v>102</v>
      </c>
      <c r="EK41" s="39" t="s">
        <v>102</v>
      </c>
      <c r="EL41" s="39" t="s">
        <v>102</v>
      </c>
      <c r="EM41" s="39" t="s">
        <v>102</v>
      </c>
      <c r="EN41" s="39" t="s">
        <v>102</v>
      </c>
      <c r="EO41" s="39" t="s">
        <v>102</v>
      </c>
      <c r="EP41" s="39" t="s">
        <v>102</v>
      </c>
      <c r="EQ41" s="39" t="s">
        <v>102</v>
      </c>
      <c r="ER41" s="39" t="s">
        <v>102</v>
      </c>
      <c r="ES41" s="39" t="s">
        <v>102</v>
      </c>
      <c r="ET41" s="39" t="s">
        <v>102</v>
      </c>
      <c r="EU41" s="39" t="s">
        <v>102</v>
      </c>
      <c r="EV41" s="39" t="s">
        <v>102</v>
      </c>
      <c r="EW41" s="39" t="s">
        <v>102</v>
      </c>
      <c r="EX41" s="39" t="s">
        <v>102</v>
      </c>
      <c r="EY41" s="39" t="s">
        <v>102</v>
      </c>
    </row>
    <row r="42" spans="1:155" s="68" customFormat="1">
      <c r="A42" s="255" t="s">
        <v>109</v>
      </c>
      <c r="B42" s="64">
        <v>33.373539999999998</v>
      </c>
      <c r="C42" s="36" t="s">
        <v>64</v>
      </c>
      <c r="D42" s="105" t="s">
        <v>186</v>
      </c>
      <c r="E42" s="65">
        <v>2016</v>
      </c>
      <c r="F42" s="61" t="s">
        <v>49</v>
      </c>
      <c r="G42" s="36"/>
      <c r="H42" s="39">
        <f t="shared" si="21"/>
        <v>0</v>
      </c>
      <c r="I42" s="39">
        <v>0</v>
      </c>
      <c r="J42" s="36" t="s">
        <v>501</v>
      </c>
      <c r="K42" s="36" t="s">
        <v>102</v>
      </c>
      <c r="L42" s="39">
        <f t="shared" si="22"/>
        <v>10</v>
      </c>
      <c r="M42" s="39">
        <v>10</v>
      </c>
      <c r="N42" s="39">
        <v>0</v>
      </c>
      <c r="O42" s="39">
        <v>0</v>
      </c>
      <c r="P42" s="39">
        <v>0</v>
      </c>
      <c r="Q42" s="39">
        <v>0</v>
      </c>
      <c r="R42" s="36" t="s">
        <v>1461</v>
      </c>
      <c r="S42" s="36" t="s">
        <v>1044</v>
      </c>
      <c r="T42" s="39">
        <f t="shared" si="23"/>
        <v>0</v>
      </c>
      <c r="U42" s="39">
        <v>0</v>
      </c>
      <c r="V42" s="39">
        <v>0</v>
      </c>
      <c r="W42" s="36" t="s">
        <v>1047</v>
      </c>
      <c r="X42" s="36" t="s">
        <v>1048</v>
      </c>
      <c r="Y42" s="39">
        <f t="shared" si="24"/>
        <v>0</v>
      </c>
      <c r="Z42" s="39">
        <v>0</v>
      </c>
      <c r="AA42" s="106">
        <v>0</v>
      </c>
      <c r="AB42" s="39">
        <v>0</v>
      </c>
      <c r="AC42" s="252" t="s">
        <v>1053</v>
      </c>
      <c r="AD42" s="36" t="s">
        <v>1054</v>
      </c>
      <c r="AE42" s="39">
        <f t="shared" si="25"/>
        <v>0</v>
      </c>
      <c r="AF42" s="39">
        <v>0</v>
      </c>
      <c r="AG42" s="39">
        <v>0</v>
      </c>
      <c r="AH42" s="195" t="s">
        <v>701</v>
      </c>
      <c r="AI42" s="36" t="s">
        <v>102</v>
      </c>
      <c r="AJ42" s="66">
        <f t="shared" si="26"/>
        <v>0</v>
      </c>
      <c r="AK42" s="39">
        <v>0</v>
      </c>
      <c r="AL42" s="39">
        <v>0</v>
      </c>
      <c r="AM42" s="39">
        <v>0</v>
      </c>
      <c r="AN42" s="39">
        <v>0</v>
      </c>
      <c r="AO42" s="36" t="s">
        <v>2166</v>
      </c>
      <c r="AP42" s="36" t="s">
        <v>1057</v>
      </c>
      <c r="AQ42" s="39">
        <f t="shared" si="27"/>
        <v>0</v>
      </c>
      <c r="AR42" s="39">
        <v>0</v>
      </c>
      <c r="AS42" s="39">
        <v>0</v>
      </c>
      <c r="AT42" s="36" t="s">
        <v>972</v>
      </c>
      <c r="AU42" s="36" t="s">
        <v>102</v>
      </c>
      <c r="AV42" s="39">
        <f t="shared" si="28"/>
        <v>25</v>
      </c>
      <c r="AW42" s="194">
        <v>12.5</v>
      </c>
      <c r="AX42" s="39">
        <v>12.5</v>
      </c>
      <c r="AY42" s="39">
        <v>0</v>
      </c>
      <c r="AZ42" s="39">
        <v>0</v>
      </c>
      <c r="BA42" s="195" t="s">
        <v>2437</v>
      </c>
      <c r="BB42" s="195" t="s">
        <v>2414</v>
      </c>
      <c r="BC42" s="39">
        <f t="shared" si="29"/>
        <v>50</v>
      </c>
      <c r="BD42" s="39">
        <v>50</v>
      </c>
      <c r="BE42" s="36" t="s">
        <v>1531</v>
      </c>
      <c r="BF42" s="36" t="s">
        <v>1059</v>
      </c>
      <c r="BG42" s="39">
        <f t="shared" si="30"/>
        <v>0</v>
      </c>
      <c r="BH42" s="39">
        <v>0</v>
      </c>
      <c r="BI42" s="39">
        <v>0</v>
      </c>
      <c r="BJ42" s="39">
        <v>0</v>
      </c>
      <c r="BK42" s="36" t="s">
        <v>688</v>
      </c>
      <c r="BL42" s="36" t="s">
        <v>102</v>
      </c>
      <c r="BM42" s="39">
        <f t="shared" si="31"/>
        <v>0</v>
      </c>
      <c r="BN42" s="39">
        <v>0</v>
      </c>
      <c r="BO42" s="39">
        <v>0</v>
      </c>
      <c r="BP42" s="39">
        <v>0</v>
      </c>
      <c r="BQ42" s="36" t="s">
        <v>688</v>
      </c>
      <c r="BR42" s="36" t="s">
        <v>102</v>
      </c>
      <c r="BS42" s="39">
        <f t="shared" si="32"/>
        <v>0</v>
      </c>
      <c r="BT42" s="39">
        <v>0</v>
      </c>
      <c r="BU42" s="39">
        <v>0</v>
      </c>
      <c r="BV42" s="36" t="s">
        <v>701</v>
      </c>
      <c r="BW42" s="36" t="s">
        <v>102</v>
      </c>
      <c r="BX42" s="39">
        <f t="shared" si="33"/>
        <v>0</v>
      </c>
      <c r="BY42" s="39">
        <v>0</v>
      </c>
      <c r="BZ42" s="39">
        <v>0</v>
      </c>
      <c r="CA42" s="36" t="s">
        <v>701</v>
      </c>
      <c r="CB42" s="36" t="s">
        <v>102</v>
      </c>
      <c r="CC42" s="39">
        <f t="shared" si="34"/>
        <v>0</v>
      </c>
      <c r="CD42" s="39">
        <v>0</v>
      </c>
      <c r="CE42" s="39">
        <v>0</v>
      </c>
      <c r="CF42" s="39">
        <v>0</v>
      </c>
      <c r="CG42" s="36" t="s">
        <v>688</v>
      </c>
      <c r="CH42" s="36" t="s">
        <v>102</v>
      </c>
      <c r="CI42" s="39">
        <f t="shared" si="35"/>
        <v>0</v>
      </c>
      <c r="CJ42" s="39">
        <v>0</v>
      </c>
      <c r="CK42" s="39">
        <v>0</v>
      </c>
      <c r="CL42" s="39">
        <v>0</v>
      </c>
      <c r="CM42" s="39">
        <v>0</v>
      </c>
      <c r="CN42" s="36" t="s">
        <v>678</v>
      </c>
      <c r="CO42" s="36" t="s">
        <v>102</v>
      </c>
      <c r="CP42" s="39">
        <f t="shared" si="36"/>
        <v>0</v>
      </c>
      <c r="CQ42" s="39">
        <v>0</v>
      </c>
      <c r="CR42" s="39">
        <v>0</v>
      </c>
      <c r="CS42" s="39">
        <v>0</v>
      </c>
      <c r="CT42" s="39">
        <v>0</v>
      </c>
      <c r="CU42" s="36" t="s">
        <v>678</v>
      </c>
      <c r="CV42" s="36" t="s">
        <v>765</v>
      </c>
      <c r="CW42" s="39">
        <f t="shared" si="37"/>
        <v>0</v>
      </c>
      <c r="CX42" s="39">
        <v>0</v>
      </c>
      <c r="CY42" s="39">
        <v>0</v>
      </c>
      <c r="CZ42" s="39">
        <v>0</v>
      </c>
      <c r="DA42" s="39">
        <v>0</v>
      </c>
      <c r="DB42" s="39">
        <v>0</v>
      </c>
      <c r="DC42" s="36" t="s">
        <v>708</v>
      </c>
      <c r="DD42" s="36" t="s">
        <v>102</v>
      </c>
      <c r="DE42" s="39">
        <f t="shared" si="38"/>
        <v>10</v>
      </c>
      <c r="DF42" s="39">
        <v>0</v>
      </c>
      <c r="DG42" s="39">
        <v>10</v>
      </c>
      <c r="DH42" s="39">
        <v>0</v>
      </c>
      <c r="DI42" s="39">
        <v>0</v>
      </c>
      <c r="DJ42" s="39">
        <v>0</v>
      </c>
      <c r="DK42" s="36" t="s">
        <v>1548</v>
      </c>
      <c r="DL42" s="195" t="s">
        <v>2290</v>
      </c>
      <c r="DM42" s="39">
        <f t="shared" si="39"/>
        <v>0</v>
      </c>
      <c r="DN42" s="39">
        <v>0</v>
      </c>
      <c r="DO42" s="39">
        <v>0</v>
      </c>
      <c r="DP42" s="39">
        <v>0</v>
      </c>
      <c r="DQ42" s="39">
        <v>0</v>
      </c>
      <c r="DR42" s="39">
        <v>0</v>
      </c>
      <c r="DS42" s="36" t="s">
        <v>1074</v>
      </c>
      <c r="DT42" s="195" t="s">
        <v>2352</v>
      </c>
      <c r="DU42" s="66">
        <f t="shared" si="40"/>
        <v>0</v>
      </c>
      <c r="DV42" s="39">
        <v>0</v>
      </c>
      <c r="DW42" s="39">
        <v>0</v>
      </c>
      <c r="DX42" s="39">
        <v>0</v>
      </c>
      <c r="DY42" s="39">
        <v>0</v>
      </c>
      <c r="DZ42" s="36" t="s">
        <v>678</v>
      </c>
      <c r="EA42" s="36" t="s">
        <v>102</v>
      </c>
      <c r="EB42" s="39">
        <v>0</v>
      </c>
      <c r="EC42" s="39">
        <f t="shared" si="20"/>
        <v>0</v>
      </c>
      <c r="ED42" s="39">
        <v>0</v>
      </c>
      <c r="EE42" s="39">
        <v>0</v>
      </c>
      <c r="EF42" s="249" t="s">
        <v>501</v>
      </c>
      <c r="EG42" s="49" t="s">
        <v>102</v>
      </c>
      <c r="EH42" s="39" t="s">
        <v>102</v>
      </c>
      <c r="EI42" s="39" t="s">
        <v>102</v>
      </c>
      <c r="EJ42" s="39" t="s">
        <v>102</v>
      </c>
      <c r="EK42" s="39" t="s">
        <v>102</v>
      </c>
      <c r="EL42" s="39" t="s">
        <v>102</v>
      </c>
      <c r="EM42" s="39" t="s">
        <v>102</v>
      </c>
      <c r="EN42" s="39" t="s">
        <v>102</v>
      </c>
      <c r="EO42" s="39" t="s">
        <v>102</v>
      </c>
      <c r="EP42" s="39" t="s">
        <v>102</v>
      </c>
      <c r="EQ42" s="39" t="s">
        <v>102</v>
      </c>
      <c r="ER42" s="39" t="s">
        <v>102</v>
      </c>
      <c r="ES42" s="39" t="s">
        <v>102</v>
      </c>
      <c r="ET42" s="39" t="s">
        <v>102</v>
      </c>
      <c r="EU42" s="39" t="s">
        <v>102</v>
      </c>
      <c r="EV42" s="39" t="s">
        <v>102</v>
      </c>
      <c r="EW42" s="39" t="s">
        <v>102</v>
      </c>
      <c r="EX42" s="39" t="s">
        <v>102</v>
      </c>
      <c r="EY42" s="39" t="s">
        <v>102</v>
      </c>
    </row>
    <row r="43" spans="1:155" s="68" customFormat="1">
      <c r="A43" s="255" t="s">
        <v>110</v>
      </c>
      <c r="B43" s="64">
        <v>101.53417</v>
      </c>
      <c r="C43" s="36" t="s">
        <v>63</v>
      </c>
      <c r="D43" s="105" t="s">
        <v>187</v>
      </c>
      <c r="E43" s="69">
        <v>2016</v>
      </c>
      <c r="F43" s="61" t="s">
        <v>49</v>
      </c>
      <c r="G43" s="36"/>
      <c r="H43" s="39">
        <f t="shared" si="21"/>
        <v>100</v>
      </c>
      <c r="I43" s="39">
        <v>100</v>
      </c>
      <c r="J43" s="36" t="s">
        <v>569</v>
      </c>
      <c r="K43" s="36" t="s">
        <v>570</v>
      </c>
      <c r="L43" s="39">
        <f t="shared" si="22"/>
        <v>50</v>
      </c>
      <c r="M43" s="39">
        <v>10</v>
      </c>
      <c r="N43" s="39">
        <v>20</v>
      </c>
      <c r="O43" s="39">
        <v>0</v>
      </c>
      <c r="P43" s="194">
        <v>10</v>
      </c>
      <c r="Q43" s="39">
        <v>10</v>
      </c>
      <c r="R43" s="195" t="s">
        <v>2031</v>
      </c>
      <c r="S43" s="36" t="s">
        <v>575</v>
      </c>
      <c r="T43" s="39">
        <f t="shared" si="23"/>
        <v>0</v>
      </c>
      <c r="U43" s="39">
        <v>0</v>
      </c>
      <c r="V43" s="39">
        <v>0</v>
      </c>
      <c r="W43" s="36" t="s">
        <v>501</v>
      </c>
      <c r="X43" s="36" t="s">
        <v>102</v>
      </c>
      <c r="Y43" s="39">
        <f t="shared" si="24"/>
        <v>15</v>
      </c>
      <c r="Z43" s="106">
        <v>15</v>
      </c>
      <c r="AA43" s="39">
        <v>0</v>
      </c>
      <c r="AB43" s="39">
        <v>0</v>
      </c>
      <c r="AC43" s="36" t="s">
        <v>586</v>
      </c>
      <c r="AD43" s="36" t="s">
        <v>570</v>
      </c>
      <c r="AE43" s="39">
        <f t="shared" si="25"/>
        <v>0</v>
      </c>
      <c r="AF43" s="39">
        <v>0</v>
      </c>
      <c r="AG43" s="39">
        <v>0</v>
      </c>
      <c r="AH43" s="36" t="s">
        <v>501</v>
      </c>
      <c r="AI43" s="36" t="s">
        <v>102</v>
      </c>
      <c r="AJ43" s="66">
        <f t="shared" si="26"/>
        <v>37.5</v>
      </c>
      <c r="AK43" s="39">
        <v>0</v>
      </c>
      <c r="AL43" s="39">
        <v>25</v>
      </c>
      <c r="AM43" s="39">
        <v>12.5</v>
      </c>
      <c r="AN43" s="39">
        <v>0</v>
      </c>
      <c r="AO43" s="36" t="s">
        <v>594</v>
      </c>
      <c r="AP43" s="36" t="s">
        <v>595</v>
      </c>
      <c r="AQ43" s="39">
        <f t="shared" si="27"/>
        <v>0</v>
      </c>
      <c r="AR43" s="39">
        <v>0</v>
      </c>
      <c r="AS43" s="39">
        <v>0</v>
      </c>
      <c r="AT43" s="36" t="s">
        <v>501</v>
      </c>
      <c r="AU43" s="36" t="s">
        <v>102</v>
      </c>
      <c r="AV43" s="39">
        <f t="shared" si="28"/>
        <v>12.5</v>
      </c>
      <c r="AW43" s="194">
        <v>12.5</v>
      </c>
      <c r="AX43" s="39">
        <v>0</v>
      </c>
      <c r="AY43" s="39">
        <v>0</v>
      </c>
      <c r="AZ43" s="39">
        <v>0</v>
      </c>
      <c r="BA43" s="195" t="s">
        <v>2438</v>
      </c>
      <c r="BB43" s="195" t="s">
        <v>2070</v>
      </c>
      <c r="BC43" s="39">
        <f t="shared" si="29"/>
        <v>0</v>
      </c>
      <c r="BD43" s="39">
        <v>0</v>
      </c>
      <c r="BE43" s="36" t="s">
        <v>501</v>
      </c>
      <c r="BF43" s="36" t="s">
        <v>102</v>
      </c>
      <c r="BG43" s="39">
        <f t="shared" si="30"/>
        <v>0</v>
      </c>
      <c r="BH43" s="106">
        <v>0</v>
      </c>
      <c r="BI43" s="39">
        <v>0</v>
      </c>
      <c r="BJ43" s="39">
        <v>0</v>
      </c>
      <c r="BK43" s="36" t="s">
        <v>1501</v>
      </c>
      <c r="BL43" s="36" t="s">
        <v>613</v>
      </c>
      <c r="BM43" s="39">
        <f t="shared" si="31"/>
        <v>0</v>
      </c>
      <c r="BN43" s="39">
        <v>0</v>
      </c>
      <c r="BO43" s="39">
        <v>0</v>
      </c>
      <c r="BP43" s="39">
        <v>0</v>
      </c>
      <c r="BQ43" s="36" t="s">
        <v>501</v>
      </c>
      <c r="BR43" s="36" t="s">
        <v>102</v>
      </c>
      <c r="BS43" s="39">
        <f t="shared" si="32"/>
        <v>0</v>
      </c>
      <c r="BT43" s="39">
        <v>0</v>
      </c>
      <c r="BU43" s="39">
        <v>0</v>
      </c>
      <c r="BV43" s="36" t="s">
        <v>501</v>
      </c>
      <c r="BW43" s="36" t="s">
        <v>102</v>
      </c>
      <c r="BX43" s="39">
        <f t="shared" si="33"/>
        <v>0</v>
      </c>
      <c r="BY43" s="39">
        <v>0</v>
      </c>
      <c r="BZ43" s="39">
        <v>0</v>
      </c>
      <c r="CA43" s="36" t="s">
        <v>501</v>
      </c>
      <c r="CB43" s="36" t="s">
        <v>102</v>
      </c>
      <c r="CC43" s="39">
        <f t="shared" si="34"/>
        <v>0</v>
      </c>
      <c r="CD43" s="39">
        <v>0</v>
      </c>
      <c r="CE43" s="39">
        <v>0</v>
      </c>
      <c r="CF43" s="39">
        <v>0</v>
      </c>
      <c r="CG43" s="36" t="s">
        <v>501</v>
      </c>
      <c r="CH43" s="36" t="s">
        <v>102</v>
      </c>
      <c r="CI43" s="39">
        <f t="shared" si="35"/>
        <v>0</v>
      </c>
      <c r="CJ43" s="39">
        <v>0</v>
      </c>
      <c r="CK43" s="39">
        <v>0</v>
      </c>
      <c r="CL43" s="39">
        <v>0</v>
      </c>
      <c r="CM43" s="39">
        <v>0</v>
      </c>
      <c r="CN43" s="36" t="s">
        <v>501</v>
      </c>
      <c r="CO43" s="36"/>
      <c r="CP43" s="39">
        <f t="shared" si="36"/>
        <v>0</v>
      </c>
      <c r="CQ43" s="39">
        <v>0</v>
      </c>
      <c r="CR43" s="39">
        <v>0</v>
      </c>
      <c r="CS43" s="39">
        <v>0</v>
      </c>
      <c r="CT43" s="39">
        <v>0</v>
      </c>
      <c r="CU43" s="36" t="s">
        <v>501</v>
      </c>
      <c r="CV43" s="36" t="s">
        <v>102</v>
      </c>
      <c r="CW43" s="39">
        <f t="shared" si="37"/>
        <v>20</v>
      </c>
      <c r="CX43" s="39">
        <v>20</v>
      </c>
      <c r="CY43" s="39">
        <v>0</v>
      </c>
      <c r="CZ43" s="39">
        <v>0</v>
      </c>
      <c r="DA43" s="39">
        <v>0</v>
      </c>
      <c r="DB43" s="39">
        <v>0</v>
      </c>
      <c r="DC43" s="36" t="s">
        <v>1386</v>
      </c>
      <c r="DD43" s="36" t="s">
        <v>771</v>
      </c>
      <c r="DE43" s="39">
        <f t="shared" si="38"/>
        <v>10</v>
      </c>
      <c r="DF43" s="39">
        <v>0</v>
      </c>
      <c r="DG43" s="39">
        <v>10</v>
      </c>
      <c r="DH43" s="39">
        <v>0</v>
      </c>
      <c r="DI43" s="39">
        <v>0</v>
      </c>
      <c r="DJ43" s="39">
        <v>0</v>
      </c>
      <c r="DK43" s="195" t="s">
        <v>2291</v>
      </c>
      <c r="DL43" s="195" t="s">
        <v>2292</v>
      </c>
      <c r="DM43" s="39">
        <f t="shared" si="39"/>
        <v>0</v>
      </c>
      <c r="DN43" s="39">
        <v>0</v>
      </c>
      <c r="DO43" s="39">
        <v>0</v>
      </c>
      <c r="DP43" s="39">
        <v>0</v>
      </c>
      <c r="DQ43" s="39">
        <v>0</v>
      </c>
      <c r="DR43" s="39">
        <v>0</v>
      </c>
      <c r="DS43" s="36" t="s">
        <v>501</v>
      </c>
      <c r="DT43" s="36" t="s">
        <v>102</v>
      </c>
      <c r="DU43" s="66">
        <f t="shared" si="40"/>
        <v>0</v>
      </c>
      <c r="DV43" s="39">
        <v>0</v>
      </c>
      <c r="DW43" s="39">
        <v>0</v>
      </c>
      <c r="DX43" s="39">
        <v>0</v>
      </c>
      <c r="DY43" s="39">
        <v>0</v>
      </c>
      <c r="DZ43" s="195" t="s">
        <v>678</v>
      </c>
      <c r="EA43" s="36" t="s">
        <v>102</v>
      </c>
      <c r="EB43" s="39">
        <v>0</v>
      </c>
      <c r="EC43" s="39">
        <f t="shared" si="20"/>
        <v>0</v>
      </c>
      <c r="ED43" s="39">
        <v>0</v>
      </c>
      <c r="EE43" s="39">
        <v>0</v>
      </c>
      <c r="EF43" s="36" t="s">
        <v>501</v>
      </c>
      <c r="EG43" s="36" t="s">
        <v>1387</v>
      </c>
      <c r="EH43" s="39" t="s">
        <v>102</v>
      </c>
      <c r="EI43" s="39" t="s">
        <v>102</v>
      </c>
      <c r="EJ43" s="39" t="s">
        <v>102</v>
      </c>
      <c r="EK43" s="39" t="s">
        <v>102</v>
      </c>
      <c r="EL43" s="39" t="s">
        <v>102</v>
      </c>
      <c r="EM43" s="39" t="s">
        <v>102</v>
      </c>
      <c r="EN43" s="39" t="s">
        <v>102</v>
      </c>
      <c r="EO43" s="39" t="s">
        <v>102</v>
      </c>
      <c r="EP43" s="39" t="s">
        <v>102</v>
      </c>
      <c r="EQ43" s="39" t="s">
        <v>102</v>
      </c>
      <c r="ER43" s="39" t="s">
        <v>102</v>
      </c>
      <c r="ES43" s="39" t="s">
        <v>102</v>
      </c>
      <c r="ET43" s="39" t="s">
        <v>102</v>
      </c>
      <c r="EU43" s="39" t="s">
        <v>102</v>
      </c>
      <c r="EV43" s="39" t="s">
        <v>102</v>
      </c>
      <c r="EW43" s="39" t="s">
        <v>102</v>
      </c>
      <c r="EX43" s="39" t="s">
        <v>102</v>
      </c>
      <c r="EY43" s="39" t="s">
        <v>102</v>
      </c>
    </row>
    <row r="44" spans="1:155" s="104" customFormat="1">
      <c r="A44" s="255" t="s">
        <v>111</v>
      </c>
      <c r="B44" s="64">
        <v>42.976910000000004</v>
      </c>
      <c r="C44" s="36" t="s">
        <v>65</v>
      </c>
      <c r="D44" s="105" t="s">
        <v>188</v>
      </c>
      <c r="E44" s="65">
        <v>2016</v>
      </c>
      <c r="F44" s="61" t="s">
        <v>49</v>
      </c>
      <c r="G44" s="36"/>
      <c r="H44" s="39">
        <f t="shared" si="21"/>
        <v>100</v>
      </c>
      <c r="I44" s="39">
        <v>100</v>
      </c>
      <c r="J44" s="195" t="s">
        <v>2010</v>
      </c>
      <c r="K44" s="195" t="s">
        <v>2012</v>
      </c>
      <c r="L44" s="39">
        <f t="shared" si="22"/>
        <v>60</v>
      </c>
      <c r="M44" s="39">
        <v>10</v>
      </c>
      <c r="N44" s="39">
        <v>20</v>
      </c>
      <c r="O44" s="194">
        <v>10</v>
      </c>
      <c r="P44" s="39">
        <v>0</v>
      </c>
      <c r="Q44" s="39">
        <v>20</v>
      </c>
      <c r="R44" s="36" t="s">
        <v>2143</v>
      </c>
      <c r="S44" s="36" t="s">
        <v>2011</v>
      </c>
      <c r="T44" s="39">
        <f t="shared" si="23"/>
        <v>25</v>
      </c>
      <c r="U44" s="39">
        <v>25</v>
      </c>
      <c r="V44" s="39">
        <v>0</v>
      </c>
      <c r="W44" s="36" t="s">
        <v>579</v>
      </c>
      <c r="X44" s="36" t="s">
        <v>580</v>
      </c>
      <c r="Y44" s="39">
        <f t="shared" si="24"/>
        <v>0</v>
      </c>
      <c r="Z44" s="39">
        <v>0</v>
      </c>
      <c r="AA44" s="39">
        <v>0</v>
      </c>
      <c r="AB44" s="39">
        <v>0</v>
      </c>
      <c r="AC44" s="36" t="s">
        <v>587</v>
      </c>
      <c r="AD44" s="36" t="s">
        <v>588</v>
      </c>
      <c r="AE44" s="39">
        <f t="shared" si="25"/>
        <v>25</v>
      </c>
      <c r="AF44" s="39">
        <v>0</v>
      </c>
      <c r="AG44" s="39">
        <v>25</v>
      </c>
      <c r="AH44" s="36" t="s">
        <v>1939</v>
      </c>
      <c r="AI44" s="36" t="s">
        <v>1940</v>
      </c>
      <c r="AJ44" s="66">
        <f t="shared" si="26"/>
        <v>50</v>
      </c>
      <c r="AK44" s="39">
        <v>0</v>
      </c>
      <c r="AL44" s="39">
        <v>25</v>
      </c>
      <c r="AM44" s="39">
        <v>25</v>
      </c>
      <c r="AN44" s="39">
        <v>0</v>
      </c>
      <c r="AO44" s="36" t="s">
        <v>596</v>
      </c>
      <c r="AP44" s="36" t="s">
        <v>597</v>
      </c>
      <c r="AQ44" s="39">
        <f t="shared" si="27"/>
        <v>0</v>
      </c>
      <c r="AR44" s="39">
        <v>0</v>
      </c>
      <c r="AS44" s="39">
        <v>0</v>
      </c>
      <c r="AT44" s="36" t="s">
        <v>602</v>
      </c>
      <c r="AU44" s="36" t="s">
        <v>603</v>
      </c>
      <c r="AV44" s="39">
        <f t="shared" si="28"/>
        <v>12.5</v>
      </c>
      <c r="AW44" s="194">
        <v>12.5</v>
      </c>
      <c r="AX44" s="39">
        <v>0</v>
      </c>
      <c r="AY44" s="39">
        <v>0</v>
      </c>
      <c r="AZ44" s="39">
        <v>0</v>
      </c>
      <c r="BA44" s="195" t="s">
        <v>2168</v>
      </c>
      <c r="BB44" s="195" t="s">
        <v>2071</v>
      </c>
      <c r="BC44" s="39">
        <f t="shared" si="29"/>
        <v>50</v>
      </c>
      <c r="BD44" s="39">
        <v>50</v>
      </c>
      <c r="BE44" s="36" t="s">
        <v>608</v>
      </c>
      <c r="BF44" s="36" t="s">
        <v>609</v>
      </c>
      <c r="BG44" s="39">
        <f t="shared" si="30"/>
        <v>0</v>
      </c>
      <c r="BH44" s="39">
        <v>0</v>
      </c>
      <c r="BI44" s="39">
        <v>0</v>
      </c>
      <c r="BJ44" s="39">
        <v>0</v>
      </c>
      <c r="BK44" s="36" t="s">
        <v>501</v>
      </c>
      <c r="BL44" s="36" t="s">
        <v>102</v>
      </c>
      <c r="BM44" s="39">
        <f t="shared" si="31"/>
        <v>0</v>
      </c>
      <c r="BN44" s="39">
        <v>0</v>
      </c>
      <c r="BO44" s="39">
        <v>0</v>
      </c>
      <c r="BP44" s="39">
        <v>0</v>
      </c>
      <c r="BQ44" s="36" t="s">
        <v>501</v>
      </c>
      <c r="BR44" s="36" t="s">
        <v>102</v>
      </c>
      <c r="BS44" s="39">
        <f t="shared" si="32"/>
        <v>0</v>
      </c>
      <c r="BT44" s="39">
        <v>0</v>
      </c>
      <c r="BU44" s="39">
        <v>0</v>
      </c>
      <c r="BV44" s="36" t="s">
        <v>501</v>
      </c>
      <c r="BW44" s="36" t="s">
        <v>102</v>
      </c>
      <c r="BX44" s="39">
        <f t="shared" si="33"/>
        <v>0</v>
      </c>
      <c r="BY44" s="39">
        <v>0</v>
      </c>
      <c r="BZ44" s="39">
        <v>0</v>
      </c>
      <c r="CA44" s="36" t="s">
        <v>501</v>
      </c>
      <c r="CB44" s="36" t="s">
        <v>102</v>
      </c>
      <c r="CC44" s="39">
        <f t="shared" si="34"/>
        <v>0</v>
      </c>
      <c r="CD44" s="39">
        <v>0</v>
      </c>
      <c r="CE44" s="39">
        <v>0</v>
      </c>
      <c r="CF44" s="39">
        <v>0</v>
      </c>
      <c r="CG44" s="36" t="s">
        <v>501</v>
      </c>
      <c r="CH44" s="36" t="s">
        <v>102</v>
      </c>
      <c r="CI44" s="39">
        <f t="shared" si="35"/>
        <v>0</v>
      </c>
      <c r="CJ44" s="39">
        <v>0</v>
      </c>
      <c r="CK44" s="39">
        <v>0</v>
      </c>
      <c r="CL44" s="39">
        <v>0</v>
      </c>
      <c r="CM44" s="39">
        <v>0</v>
      </c>
      <c r="CN44" s="36" t="s">
        <v>501</v>
      </c>
      <c r="CO44" s="36"/>
      <c r="CP44" s="39">
        <f t="shared" si="36"/>
        <v>0</v>
      </c>
      <c r="CQ44" s="39">
        <v>0</v>
      </c>
      <c r="CR44" s="39">
        <v>0</v>
      </c>
      <c r="CS44" s="39">
        <v>0</v>
      </c>
      <c r="CT44" s="39">
        <v>0</v>
      </c>
      <c r="CU44" s="36" t="s">
        <v>501</v>
      </c>
      <c r="CV44" s="36" t="s">
        <v>102</v>
      </c>
      <c r="CW44" s="39">
        <f t="shared" si="37"/>
        <v>20</v>
      </c>
      <c r="CX44" s="39">
        <v>20</v>
      </c>
      <c r="CY44" s="39">
        <v>0</v>
      </c>
      <c r="CZ44" s="39">
        <v>0</v>
      </c>
      <c r="DA44" s="39">
        <v>0</v>
      </c>
      <c r="DB44" s="39">
        <v>0</v>
      </c>
      <c r="DC44" s="36" t="s">
        <v>1390</v>
      </c>
      <c r="DD44" s="36" t="s">
        <v>617</v>
      </c>
      <c r="DE44" s="39">
        <f t="shared" si="38"/>
        <v>10</v>
      </c>
      <c r="DF44" s="39">
        <v>0</v>
      </c>
      <c r="DG44" s="39">
        <v>10</v>
      </c>
      <c r="DH44" s="39">
        <v>0</v>
      </c>
      <c r="DI44" s="39">
        <v>0</v>
      </c>
      <c r="DJ44" s="39">
        <v>0</v>
      </c>
      <c r="DK44" s="195" t="s">
        <v>2293</v>
      </c>
      <c r="DL44" s="195" t="s">
        <v>2294</v>
      </c>
      <c r="DM44" s="39">
        <f t="shared" si="39"/>
        <v>0</v>
      </c>
      <c r="DN44" s="39">
        <v>0</v>
      </c>
      <c r="DO44" s="39">
        <v>0</v>
      </c>
      <c r="DP44" s="39">
        <v>0</v>
      </c>
      <c r="DQ44" s="39">
        <v>0</v>
      </c>
      <c r="DR44" s="39">
        <v>0</v>
      </c>
      <c r="DS44" s="36" t="s">
        <v>518</v>
      </c>
      <c r="DT44" s="36" t="s">
        <v>102</v>
      </c>
      <c r="DU44" s="66">
        <f t="shared" si="40"/>
        <v>0</v>
      </c>
      <c r="DV44" s="39">
        <v>0</v>
      </c>
      <c r="DW44" s="39">
        <v>0</v>
      </c>
      <c r="DX44" s="39">
        <v>0</v>
      </c>
      <c r="DY44" s="39">
        <v>0</v>
      </c>
      <c r="DZ44" s="36" t="s">
        <v>1580</v>
      </c>
      <c r="EA44" s="36" t="s">
        <v>622</v>
      </c>
      <c r="EB44" s="39">
        <v>0</v>
      </c>
      <c r="EC44" s="39">
        <f t="shared" si="20"/>
        <v>0</v>
      </c>
      <c r="ED44" s="39">
        <v>0</v>
      </c>
      <c r="EE44" s="39">
        <v>0</v>
      </c>
      <c r="EF44" s="36" t="s">
        <v>1391</v>
      </c>
      <c r="EG44" s="49" t="s">
        <v>623</v>
      </c>
      <c r="EH44" s="39" t="s">
        <v>102</v>
      </c>
      <c r="EI44" s="39" t="s">
        <v>102</v>
      </c>
      <c r="EJ44" s="39" t="s">
        <v>102</v>
      </c>
      <c r="EK44" s="39" t="s">
        <v>102</v>
      </c>
      <c r="EL44" s="39" t="s">
        <v>102</v>
      </c>
      <c r="EM44" s="39" t="s">
        <v>102</v>
      </c>
      <c r="EN44" s="39" t="s">
        <v>102</v>
      </c>
      <c r="EO44" s="39" t="s">
        <v>102</v>
      </c>
      <c r="EP44" s="39" t="s">
        <v>102</v>
      </c>
      <c r="EQ44" s="39" t="s">
        <v>102</v>
      </c>
      <c r="ER44" s="39" t="s">
        <v>102</v>
      </c>
      <c r="ES44" s="39" t="s">
        <v>102</v>
      </c>
      <c r="ET44" s="39" t="s">
        <v>102</v>
      </c>
      <c r="EU44" s="39" t="s">
        <v>102</v>
      </c>
      <c r="EV44" s="39" t="s">
        <v>102</v>
      </c>
      <c r="EW44" s="39" t="s">
        <v>102</v>
      </c>
      <c r="EX44" s="39" t="s">
        <v>102</v>
      </c>
      <c r="EY44" s="39" t="s">
        <v>102</v>
      </c>
    </row>
    <row r="45" spans="1:155" s="104" customFormat="1">
      <c r="A45" s="255" t="s">
        <v>154</v>
      </c>
      <c r="B45" s="64">
        <v>22.272470000000002</v>
      </c>
      <c r="C45" s="36" t="s">
        <v>63</v>
      </c>
      <c r="D45" s="105" t="s">
        <v>205</v>
      </c>
      <c r="E45" s="69">
        <v>2018</v>
      </c>
      <c r="F45" s="61" t="s">
        <v>49</v>
      </c>
      <c r="G45" s="36"/>
      <c r="H45" s="39">
        <f t="shared" si="21"/>
        <v>100</v>
      </c>
      <c r="I45" s="106">
        <v>100</v>
      </c>
      <c r="J45" s="36" t="s">
        <v>574</v>
      </c>
      <c r="K45" s="36" t="s">
        <v>564</v>
      </c>
      <c r="L45" s="39">
        <f t="shared" si="22"/>
        <v>0</v>
      </c>
      <c r="M45" s="39">
        <v>0</v>
      </c>
      <c r="N45" s="39">
        <v>0</v>
      </c>
      <c r="O45" s="39">
        <v>0</v>
      </c>
      <c r="P45" s="39">
        <v>0</v>
      </c>
      <c r="Q45" s="39">
        <v>0</v>
      </c>
      <c r="R45" s="195" t="s">
        <v>2021</v>
      </c>
      <c r="S45" s="36" t="s">
        <v>578</v>
      </c>
      <c r="T45" s="39">
        <f t="shared" si="23"/>
        <v>0</v>
      </c>
      <c r="U45" s="39">
        <v>0</v>
      </c>
      <c r="V45" s="39">
        <v>0</v>
      </c>
      <c r="W45" s="36" t="s">
        <v>584</v>
      </c>
      <c r="X45" s="36" t="s">
        <v>585</v>
      </c>
      <c r="Y45" s="39">
        <f t="shared" si="24"/>
        <v>0</v>
      </c>
      <c r="Z45" s="39">
        <v>0</v>
      </c>
      <c r="AA45" s="39">
        <v>0</v>
      </c>
      <c r="AB45" s="39">
        <v>0</v>
      </c>
      <c r="AC45" s="36" t="s">
        <v>593</v>
      </c>
      <c r="AD45" s="36" t="s">
        <v>564</v>
      </c>
      <c r="AE45" s="39">
        <f t="shared" si="25"/>
        <v>25</v>
      </c>
      <c r="AF45" s="39">
        <v>0</v>
      </c>
      <c r="AG45" s="39">
        <v>25</v>
      </c>
      <c r="AH45" s="36" t="s">
        <v>1942</v>
      </c>
      <c r="AI45" s="36" t="s">
        <v>1943</v>
      </c>
      <c r="AJ45" s="66">
        <f t="shared" si="26"/>
        <v>50</v>
      </c>
      <c r="AK45" s="39">
        <v>0</v>
      </c>
      <c r="AL45" s="39">
        <v>25</v>
      </c>
      <c r="AM45" s="39">
        <v>25</v>
      </c>
      <c r="AN45" s="39">
        <v>0</v>
      </c>
      <c r="AO45" s="36" t="s">
        <v>600</v>
      </c>
      <c r="AP45" s="36" t="s">
        <v>601</v>
      </c>
      <c r="AQ45" s="39">
        <f t="shared" si="27"/>
        <v>0</v>
      </c>
      <c r="AR45" s="39">
        <v>0</v>
      </c>
      <c r="AS45" s="39">
        <v>0</v>
      </c>
      <c r="AT45" s="36" t="s">
        <v>501</v>
      </c>
      <c r="AU45" s="36" t="s">
        <v>102</v>
      </c>
      <c r="AV45" s="39">
        <f t="shared" si="28"/>
        <v>12.5</v>
      </c>
      <c r="AW45" s="194">
        <v>12.5</v>
      </c>
      <c r="AX45" s="39">
        <v>0</v>
      </c>
      <c r="AY45" s="39">
        <v>0</v>
      </c>
      <c r="AZ45" s="39">
        <v>0</v>
      </c>
      <c r="BA45" s="195" t="s">
        <v>2110</v>
      </c>
      <c r="BB45" s="36" t="s">
        <v>1957</v>
      </c>
      <c r="BC45" s="39">
        <f t="shared" si="29"/>
        <v>0</v>
      </c>
      <c r="BD45" s="39">
        <v>0</v>
      </c>
      <c r="BE45" s="36" t="s">
        <v>1534</v>
      </c>
      <c r="BF45" s="36" t="s">
        <v>1963</v>
      </c>
      <c r="BG45" s="39">
        <f t="shared" si="30"/>
        <v>15</v>
      </c>
      <c r="BH45" s="39">
        <v>15</v>
      </c>
      <c r="BI45" s="39">
        <v>0</v>
      </c>
      <c r="BJ45" s="39">
        <v>0</v>
      </c>
      <c r="BK45" s="36" t="s">
        <v>615</v>
      </c>
      <c r="BL45" s="36" t="s">
        <v>616</v>
      </c>
      <c r="BM45" s="39">
        <f t="shared" si="31"/>
        <v>0</v>
      </c>
      <c r="BN45" s="39">
        <v>0</v>
      </c>
      <c r="BO45" s="39">
        <v>0</v>
      </c>
      <c r="BP45" s="39">
        <v>0</v>
      </c>
      <c r="BQ45" s="36" t="s">
        <v>501</v>
      </c>
      <c r="BR45" s="36" t="s">
        <v>102</v>
      </c>
      <c r="BS45" s="39">
        <f t="shared" si="32"/>
        <v>0</v>
      </c>
      <c r="BT45" s="39">
        <v>0</v>
      </c>
      <c r="BU45" s="39">
        <v>0</v>
      </c>
      <c r="BV45" s="36" t="s">
        <v>501</v>
      </c>
      <c r="BW45" s="36" t="s">
        <v>102</v>
      </c>
      <c r="BX45" s="39">
        <f t="shared" si="33"/>
        <v>0</v>
      </c>
      <c r="BY45" s="39">
        <v>0</v>
      </c>
      <c r="BZ45" s="39">
        <v>0</v>
      </c>
      <c r="CA45" s="36" t="s">
        <v>501</v>
      </c>
      <c r="CB45" s="36" t="s">
        <v>102</v>
      </c>
      <c r="CC45" s="39">
        <f t="shared" si="34"/>
        <v>0</v>
      </c>
      <c r="CD45" s="39">
        <v>0</v>
      </c>
      <c r="CE45" s="39">
        <v>0</v>
      </c>
      <c r="CF45" s="39">
        <v>0</v>
      </c>
      <c r="CG45" s="36" t="s">
        <v>501</v>
      </c>
      <c r="CH45" s="36" t="s">
        <v>102</v>
      </c>
      <c r="CI45" s="39">
        <f t="shared" si="35"/>
        <v>0</v>
      </c>
      <c r="CJ45" s="39">
        <v>0</v>
      </c>
      <c r="CK45" s="39">
        <v>0</v>
      </c>
      <c r="CL45" s="39">
        <v>0</v>
      </c>
      <c r="CM45" s="39">
        <v>0</v>
      </c>
      <c r="CN45" s="36" t="s">
        <v>501</v>
      </c>
      <c r="CO45" s="36" t="s">
        <v>102</v>
      </c>
      <c r="CP45" s="39">
        <f t="shared" si="36"/>
        <v>0</v>
      </c>
      <c r="CQ45" s="39">
        <v>0</v>
      </c>
      <c r="CR45" s="39">
        <v>0</v>
      </c>
      <c r="CS45" s="39">
        <v>0</v>
      </c>
      <c r="CT45" s="39">
        <v>0</v>
      </c>
      <c r="CU45" s="36" t="s">
        <v>501</v>
      </c>
      <c r="CV45" s="36" t="s">
        <v>102</v>
      </c>
      <c r="CW45" s="39">
        <f t="shared" si="37"/>
        <v>0</v>
      </c>
      <c r="CX45" s="39">
        <v>0</v>
      </c>
      <c r="CY45" s="39">
        <v>0</v>
      </c>
      <c r="CZ45" s="39">
        <v>0</v>
      </c>
      <c r="DA45" s="39">
        <v>0</v>
      </c>
      <c r="DB45" s="39">
        <v>0</v>
      </c>
      <c r="DC45" s="36" t="s">
        <v>620</v>
      </c>
      <c r="DD45" s="36" t="s">
        <v>621</v>
      </c>
      <c r="DE45" s="39">
        <f t="shared" si="38"/>
        <v>10</v>
      </c>
      <c r="DF45" s="39">
        <v>0</v>
      </c>
      <c r="DG45" s="39">
        <v>10</v>
      </c>
      <c r="DH45" s="39">
        <v>0</v>
      </c>
      <c r="DI45" s="39">
        <v>0</v>
      </c>
      <c r="DJ45" s="39">
        <v>0</v>
      </c>
      <c r="DK45" s="195" t="s">
        <v>2315</v>
      </c>
      <c r="DL45" s="195" t="s">
        <v>2316</v>
      </c>
      <c r="DM45" s="39">
        <f t="shared" si="39"/>
        <v>0</v>
      </c>
      <c r="DN45" s="39">
        <v>0</v>
      </c>
      <c r="DO45" s="39">
        <v>0</v>
      </c>
      <c r="DP45" s="39">
        <v>0</v>
      </c>
      <c r="DQ45" s="39">
        <v>0</v>
      </c>
      <c r="DR45" s="39">
        <v>0</v>
      </c>
      <c r="DS45" s="36" t="s">
        <v>501</v>
      </c>
      <c r="DT45" s="36" t="s">
        <v>102</v>
      </c>
      <c r="DU45" s="66">
        <f t="shared" si="40"/>
        <v>0</v>
      </c>
      <c r="DV45" s="39">
        <v>0</v>
      </c>
      <c r="DW45" s="39">
        <v>0</v>
      </c>
      <c r="DX45" s="39">
        <v>0</v>
      </c>
      <c r="DY45" s="39">
        <v>0</v>
      </c>
      <c r="DZ45" s="36" t="s">
        <v>501</v>
      </c>
      <c r="EA45" s="36" t="s">
        <v>102</v>
      </c>
      <c r="EB45" s="39">
        <v>0</v>
      </c>
      <c r="EC45" s="39">
        <f t="shared" si="20"/>
        <v>0</v>
      </c>
      <c r="ED45" s="39">
        <v>0</v>
      </c>
      <c r="EE45" s="39">
        <v>0</v>
      </c>
      <c r="EF45" s="36" t="s">
        <v>501</v>
      </c>
      <c r="EG45" s="49" t="s">
        <v>102</v>
      </c>
      <c r="EH45" s="39" t="s">
        <v>102</v>
      </c>
      <c r="EI45" s="39" t="s">
        <v>102</v>
      </c>
      <c r="EJ45" s="39" t="s">
        <v>102</v>
      </c>
      <c r="EK45" s="39" t="s">
        <v>102</v>
      </c>
      <c r="EL45" s="39" t="s">
        <v>102</v>
      </c>
      <c r="EM45" s="39" t="s">
        <v>102</v>
      </c>
      <c r="EN45" s="39" t="s">
        <v>102</v>
      </c>
      <c r="EO45" s="39" t="s">
        <v>102</v>
      </c>
      <c r="EP45" s="39" t="s">
        <v>102</v>
      </c>
      <c r="EQ45" s="39" t="s">
        <v>102</v>
      </c>
      <c r="ER45" s="39" t="s">
        <v>102</v>
      </c>
      <c r="ES45" s="39" t="s">
        <v>102</v>
      </c>
      <c r="ET45" s="39" t="s">
        <v>102</v>
      </c>
      <c r="EU45" s="39" t="s">
        <v>102</v>
      </c>
      <c r="EV45" s="39" t="s">
        <v>102</v>
      </c>
      <c r="EW45" s="39" t="s">
        <v>102</v>
      </c>
      <c r="EX45" s="39" t="s">
        <v>102</v>
      </c>
      <c r="EY45" s="39" t="s">
        <v>102</v>
      </c>
    </row>
    <row r="46" spans="1:155" s="104" customFormat="1">
      <c r="A46" s="255" t="s">
        <v>167</v>
      </c>
      <c r="B46" s="64">
        <v>21.49945</v>
      </c>
      <c r="C46" s="36" t="s">
        <v>66</v>
      </c>
      <c r="D46" s="105" t="s">
        <v>194</v>
      </c>
      <c r="E46" s="39">
        <v>2020</v>
      </c>
      <c r="F46" s="61" t="s">
        <v>49</v>
      </c>
      <c r="G46" s="36"/>
      <c r="H46" s="39">
        <f t="shared" si="21"/>
        <v>100</v>
      </c>
      <c r="I46" s="39">
        <v>100</v>
      </c>
      <c r="J46" s="36" t="s">
        <v>1298</v>
      </c>
      <c r="K46" s="36" t="s">
        <v>1299</v>
      </c>
      <c r="L46" s="39">
        <f t="shared" si="22"/>
        <v>10</v>
      </c>
      <c r="M46" s="106">
        <v>10</v>
      </c>
      <c r="N46" s="39">
        <v>0</v>
      </c>
      <c r="O46" s="39">
        <v>0</v>
      </c>
      <c r="P46" s="39">
        <v>0</v>
      </c>
      <c r="Q46" s="39">
        <v>0</v>
      </c>
      <c r="R46" s="36" t="s">
        <v>2028</v>
      </c>
      <c r="S46" s="36" t="s">
        <v>1304</v>
      </c>
      <c r="T46" s="39">
        <f t="shared" si="23"/>
        <v>0</v>
      </c>
      <c r="U46" s="39">
        <v>0</v>
      </c>
      <c r="V46" s="39">
        <v>0</v>
      </c>
      <c r="W46" s="36" t="s">
        <v>1361</v>
      </c>
      <c r="X46" s="36" t="s">
        <v>1305</v>
      </c>
      <c r="Y46" s="39">
        <f t="shared" si="24"/>
        <v>15</v>
      </c>
      <c r="Z46" s="194">
        <v>15</v>
      </c>
      <c r="AA46" s="39">
        <v>0</v>
      </c>
      <c r="AB46" s="39">
        <v>0</v>
      </c>
      <c r="AC46" s="195" t="s">
        <v>2047</v>
      </c>
      <c r="AD46" s="36" t="s">
        <v>1306</v>
      </c>
      <c r="AE46" s="39">
        <f t="shared" si="25"/>
        <v>0</v>
      </c>
      <c r="AF46" s="39">
        <v>0</v>
      </c>
      <c r="AG46" s="39">
        <v>0</v>
      </c>
      <c r="AH46" s="36" t="s">
        <v>701</v>
      </c>
      <c r="AI46" s="36" t="s">
        <v>102</v>
      </c>
      <c r="AJ46" s="66">
        <f t="shared" si="26"/>
        <v>0</v>
      </c>
      <c r="AK46" s="39">
        <v>0</v>
      </c>
      <c r="AL46" s="39">
        <v>0</v>
      </c>
      <c r="AM46" s="39">
        <v>0</v>
      </c>
      <c r="AN46" s="39">
        <v>0</v>
      </c>
      <c r="AO46" s="36" t="s">
        <v>1311</v>
      </c>
      <c r="AP46" s="36" t="s">
        <v>1312</v>
      </c>
      <c r="AQ46" s="39">
        <f t="shared" si="27"/>
        <v>0</v>
      </c>
      <c r="AR46" s="39">
        <v>0</v>
      </c>
      <c r="AS46" s="39">
        <v>0</v>
      </c>
      <c r="AT46" s="36" t="s">
        <v>1315</v>
      </c>
      <c r="AU46" s="36" t="s">
        <v>1316</v>
      </c>
      <c r="AV46" s="39">
        <f t="shared" si="28"/>
        <v>0</v>
      </c>
      <c r="AW46" s="39">
        <v>0</v>
      </c>
      <c r="AX46" s="39">
        <v>0</v>
      </c>
      <c r="AY46" s="39">
        <v>0</v>
      </c>
      <c r="AZ46" s="39">
        <v>0</v>
      </c>
      <c r="BA46" s="195" t="s">
        <v>2418</v>
      </c>
      <c r="BB46" s="195" t="s">
        <v>2419</v>
      </c>
      <c r="BC46" s="39">
        <f t="shared" si="29"/>
        <v>50</v>
      </c>
      <c r="BD46" s="39">
        <v>50</v>
      </c>
      <c r="BE46" s="36" t="s">
        <v>1318</v>
      </c>
      <c r="BF46" s="36" t="s">
        <v>1319</v>
      </c>
      <c r="BG46" s="39">
        <f t="shared" si="30"/>
        <v>0</v>
      </c>
      <c r="BH46" s="39">
        <v>0</v>
      </c>
      <c r="BI46" s="39">
        <v>0</v>
      </c>
      <c r="BJ46" s="39">
        <v>0</v>
      </c>
      <c r="BK46" s="36" t="s">
        <v>688</v>
      </c>
      <c r="BL46" s="36" t="s">
        <v>102</v>
      </c>
      <c r="BM46" s="39">
        <f t="shared" si="31"/>
        <v>0</v>
      </c>
      <c r="BN46" s="39">
        <v>0</v>
      </c>
      <c r="BO46" s="39">
        <v>0</v>
      </c>
      <c r="BP46" s="39">
        <v>0</v>
      </c>
      <c r="BQ46" s="36" t="s">
        <v>688</v>
      </c>
      <c r="BR46" s="36" t="s">
        <v>102</v>
      </c>
      <c r="BS46" s="39">
        <f t="shared" si="32"/>
        <v>0</v>
      </c>
      <c r="BT46" s="39">
        <v>0</v>
      </c>
      <c r="BU46" s="39">
        <v>0</v>
      </c>
      <c r="BV46" s="36" t="s">
        <v>701</v>
      </c>
      <c r="BW46" s="36" t="s">
        <v>102</v>
      </c>
      <c r="BX46" s="39">
        <f t="shared" si="33"/>
        <v>0</v>
      </c>
      <c r="BY46" s="39">
        <v>0</v>
      </c>
      <c r="BZ46" s="39">
        <v>0</v>
      </c>
      <c r="CA46" s="36" t="s">
        <v>701</v>
      </c>
      <c r="CB46" s="36" t="s">
        <v>102</v>
      </c>
      <c r="CC46" s="39">
        <f t="shared" si="34"/>
        <v>0</v>
      </c>
      <c r="CD46" s="39">
        <v>0</v>
      </c>
      <c r="CE46" s="39">
        <v>0</v>
      </c>
      <c r="CF46" s="39">
        <v>0</v>
      </c>
      <c r="CG46" s="36" t="s">
        <v>688</v>
      </c>
      <c r="CH46" s="195" t="s">
        <v>102</v>
      </c>
      <c r="CI46" s="39">
        <f t="shared" si="35"/>
        <v>0</v>
      </c>
      <c r="CJ46" s="39">
        <v>0</v>
      </c>
      <c r="CK46" s="39">
        <v>0</v>
      </c>
      <c r="CL46" s="39">
        <v>0</v>
      </c>
      <c r="CM46" s="39">
        <v>0</v>
      </c>
      <c r="CN46" s="36" t="s">
        <v>678</v>
      </c>
      <c r="CO46" s="36" t="s">
        <v>102</v>
      </c>
      <c r="CP46" s="39">
        <f t="shared" si="36"/>
        <v>0</v>
      </c>
      <c r="CQ46" s="39">
        <v>0</v>
      </c>
      <c r="CR46" s="39">
        <v>0</v>
      </c>
      <c r="CS46" s="39">
        <v>0</v>
      </c>
      <c r="CT46" s="39">
        <v>0</v>
      </c>
      <c r="CU46" s="36" t="s">
        <v>678</v>
      </c>
      <c r="CV46" s="36" t="s">
        <v>102</v>
      </c>
      <c r="CW46" s="39">
        <f t="shared" si="37"/>
        <v>0</v>
      </c>
      <c r="CX46" s="39">
        <v>0</v>
      </c>
      <c r="CY46" s="39">
        <v>0</v>
      </c>
      <c r="CZ46" s="39">
        <v>0</v>
      </c>
      <c r="DA46" s="39">
        <v>0</v>
      </c>
      <c r="DB46" s="39">
        <v>0</v>
      </c>
      <c r="DC46" s="36" t="s">
        <v>1400</v>
      </c>
      <c r="DD46" s="36" t="s">
        <v>1328</v>
      </c>
      <c r="DE46" s="39">
        <f t="shared" si="38"/>
        <v>10</v>
      </c>
      <c r="DF46" s="39">
        <v>0</v>
      </c>
      <c r="DG46" s="39">
        <v>0</v>
      </c>
      <c r="DH46" s="39">
        <v>0</v>
      </c>
      <c r="DI46" s="39">
        <v>10</v>
      </c>
      <c r="DJ46" s="39">
        <v>0</v>
      </c>
      <c r="DK46" s="36" t="s">
        <v>1550</v>
      </c>
      <c r="DL46" s="195" t="s">
        <v>2303</v>
      </c>
      <c r="DM46" s="39">
        <f t="shared" si="39"/>
        <v>0</v>
      </c>
      <c r="DN46" s="39">
        <v>0</v>
      </c>
      <c r="DO46" s="39">
        <v>0</v>
      </c>
      <c r="DP46" s="39">
        <v>0</v>
      </c>
      <c r="DQ46" s="39">
        <v>0</v>
      </c>
      <c r="DR46" s="39">
        <v>0</v>
      </c>
      <c r="DS46" s="195" t="s">
        <v>2358</v>
      </c>
      <c r="DT46" s="36" t="s">
        <v>1332</v>
      </c>
      <c r="DU46" s="39">
        <f t="shared" si="40"/>
        <v>25</v>
      </c>
      <c r="DV46" s="39">
        <v>25</v>
      </c>
      <c r="DW46" s="39">
        <v>0</v>
      </c>
      <c r="DX46" s="39">
        <v>0</v>
      </c>
      <c r="DY46" s="39">
        <v>0</v>
      </c>
      <c r="DZ46" s="36" t="s">
        <v>2394</v>
      </c>
      <c r="EA46" s="36" t="s">
        <v>1335</v>
      </c>
      <c r="EB46" s="76">
        <v>0</v>
      </c>
      <c r="EC46" s="66">
        <f t="shared" si="20"/>
        <v>0</v>
      </c>
      <c r="ED46" s="39">
        <v>0</v>
      </c>
      <c r="EE46" s="39">
        <v>0</v>
      </c>
      <c r="EF46" s="36" t="s">
        <v>501</v>
      </c>
      <c r="EG46" s="36" t="s">
        <v>102</v>
      </c>
      <c r="EH46" s="39" t="s">
        <v>102</v>
      </c>
      <c r="EI46" s="39" t="s">
        <v>102</v>
      </c>
      <c r="EJ46" s="39" t="s">
        <v>102</v>
      </c>
      <c r="EK46" s="39" t="s">
        <v>102</v>
      </c>
      <c r="EL46" s="39" t="s">
        <v>102</v>
      </c>
      <c r="EM46" s="39" t="s">
        <v>102</v>
      </c>
      <c r="EN46" s="39" t="s">
        <v>102</v>
      </c>
      <c r="EO46" s="39" t="s">
        <v>102</v>
      </c>
      <c r="EP46" s="39" t="s">
        <v>102</v>
      </c>
      <c r="EQ46" s="39" t="s">
        <v>102</v>
      </c>
      <c r="ER46" s="39" t="s">
        <v>102</v>
      </c>
      <c r="ES46" s="39" t="s">
        <v>102</v>
      </c>
      <c r="ET46" s="39" t="s">
        <v>102</v>
      </c>
      <c r="EU46" s="39" t="s">
        <v>102</v>
      </c>
      <c r="EV46" s="39" t="s">
        <v>102</v>
      </c>
      <c r="EW46" s="39" t="s">
        <v>102</v>
      </c>
      <c r="EX46" s="39" t="s">
        <v>102</v>
      </c>
      <c r="EY46" s="39" t="s">
        <v>102</v>
      </c>
    </row>
    <row r="47" spans="1:155" s="104" customFormat="1">
      <c r="A47" s="255" t="s">
        <v>150</v>
      </c>
      <c r="B47" s="64">
        <v>19.340310000000002</v>
      </c>
      <c r="C47" s="36" t="s">
        <v>65</v>
      </c>
      <c r="D47" s="105" t="s">
        <v>197</v>
      </c>
      <c r="E47" s="69">
        <v>2018</v>
      </c>
      <c r="F47" s="61" t="s">
        <v>49</v>
      </c>
      <c r="G47" s="36"/>
      <c r="H47" s="39">
        <f t="shared" si="21"/>
        <v>100</v>
      </c>
      <c r="I47" s="39">
        <v>100</v>
      </c>
      <c r="J47" s="36" t="s">
        <v>571</v>
      </c>
      <c r="K47" s="36" t="s">
        <v>562</v>
      </c>
      <c r="L47" s="39">
        <f t="shared" si="22"/>
        <v>60</v>
      </c>
      <c r="M47" s="39">
        <v>10</v>
      </c>
      <c r="N47" s="39">
        <v>20</v>
      </c>
      <c r="O47" s="39">
        <v>0</v>
      </c>
      <c r="P47" s="106">
        <v>10</v>
      </c>
      <c r="Q47" s="39">
        <v>20</v>
      </c>
      <c r="R47" s="269" t="s">
        <v>2144</v>
      </c>
      <c r="S47" s="36" t="s">
        <v>576</v>
      </c>
      <c r="T47" s="39">
        <f t="shared" si="23"/>
        <v>25</v>
      </c>
      <c r="U47" s="39">
        <v>25</v>
      </c>
      <c r="V47" s="39">
        <v>0</v>
      </c>
      <c r="W47" s="36" t="s">
        <v>581</v>
      </c>
      <c r="X47" s="36" t="s">
        <v>582</v>
      </c>
      <c r="Y47" s="39">
        <f t="shared" si="24"/>
        <v>30</v>
      </c>
      <c r="Z47" s="39">
        <v>30</v>
      </c>
      <c r="AA47" s="39">
        <v>0</v>
      </c>
      <c r="AB47" s="39">
        <v>0</v>
      </c>
      <c r="AC47" s="36" t="s">
        <v>589</v>
      </c>
      <c r="AD47" s="36" t="s">
        <v>590</v>
      </c>
      <c r="AE47" s="39">
        <f t="shared" si="25"/>
        <v>0</v>
      </c>
      <c r="AF47" s="39">
        <v>0</v>
      </c>
      <c r="AG47" s="39">
        <v>0</v>
      </c>
      <c r="AH47" s="36" t="s">
        <v>501</v>
      </c>
      <c r="AI47" s="36" t="s">
        <v>102</v>
      </c>
      <c r="AJ47" s="66">
        <f t="shared" si="26"/>
        <v>0</v>
      </c>
      <c r="AK47" s="39">
        <v>0</v>
      </c>
      <c r="AL47" s="39">
        <v>0</v>
      </c>
      <c r="AM47" s="39">
        <v>0</v>
      </c>
      <c r="AN47" s="39">
        <v>0</v>
      </c>
      <c r="AO47" s="36" t="s">
        <v>501</v>
      </c>
      <c r="AP47" s="36" t="s">
        <v>102</v>
      </c>
      <c r="AQ47" s="39">
        <f t="shared" si="27"/>
        <v>0</v>
      </c>
      <c r="AR47" s="39">
        <v>0</v>
      </c>
      <c r="AS47" s="39">
        <v>0</v>
      </c>
      <c r="AT47" s="36" t="s">
        <v>604</v>
      </c>
      <c r="AU47" s="36" t="s">
        <v>605</v>
      </c>
      <c r="AV47" s="39">
        <f t="shared" si="28"/>
        <v>0</v>
      </c>
      <c r="AW47" s="39">
        <v>0</v>
      </c>
      <c r="AX47" s="39">
        <v>0</v>
      </c>
      <c r="AY47" s="39">
        <v>0</v>
      </c>
      <c r="AZ47" s="39">
        <v>0</v>
      </c>
      <c r="BA47" s="222" t="s">
        <v>501</v>
      </c>
      <c r="BB47" s="195" t="s">
        <v>2417</v>
      </c>
      <c r="BC47" s="39">
        <f t="shared" si="29"/>
        <v>50</v>
      </c>
      <c r="BD47" s="39">
        <v>50</v>
      </c>
      <c r="BE47" s="36" t="s">
        <v>610</v>
      </c>
      <c r="BF47" s="36" t="s">
        <v>562</v>
      </c>
      <c r="BG47" s="39">
        <f t="shared" si="30"/>
        <v>15</v>
      </c>
      <c r="BH47" s="106">
        <v>15</v>
      </c>
      <c r="BI47" s="39">
        <v>0</v>
      </c>
      <c r="BJ47" s="39">
        <v>0</v>
      </c>
      <c r="BK47" s="36" t="s">
        <v>1504</v>
      </c>
      <c r="BL47" s="36" t="s">
        <v>562</v>
      </c>
      <c r="BM47" s="39">
        <f t="shared" si="31"/>
        <v>0</v>
      </c>
      <c r="BN47" s="39">
        <v>0</v>
      </c>
      <c r="BO47" s="39">
        <v>0</v>
      </c>
      <c r="BP47" s="39">
        <v>0</v>
      </c>
      <c r="BQ47" s="36" t="s">
        <v>501</v>
      </c>
      <c r="BR47" s="36" t="s">
        <v>102</v>
      </c>
      <c r="BS47" s="39">
        <f t="shared" si="32"/>
        <v>0</v>
      </c>
      <c r="BT47" s="39">
        <v>0</v>
      </c>
      <c r="BU47" s="39">
        <v>0</v>
      </c>
      <c r="BV47" s="36" t="s">
        <v>501</v>
      </c>
      <c r="BW47" s="36" t="s">
        <v>102</v>
      </c>
      <c r="BX47" s="39">
        <f t="shared" si="33"/>
        <v>0</v>
      </c>
      <c r="BY47" s="39">
        <v>0</v>
      </c>
      <c r="BZ47" s="39">
        <v>0</v>
      </c>
      <c r="CA47" s="36" t="s">
        <v>501</v>
      </c>
      <c r="CB47" s="36" t="s">
        <v>102</v>
      </c>
      <c r="CC47" s="39">
        <f t="shared" si="34"/>
        <v>0</v>
      </c>
      <c r="CD47" s="39">
        <v>0</v>
      </c>
      <c r="CE47" s="39">
        <v>0</v>
      </c>
      <c r="CF47" s="39">
        <v>0</v>
      </c>
      <c r="CG47" s="36" t="s">
        <v>501</v>
      </c>
      <c r="CH47" s="36" t="s">
        <v>102</v>
      </c>
      <c r="CI47" s="39">
        <f t="shared" si="35"/>
        <v>0</v>
      </c>
      <c r="CJ47" s="39">
        <v>0</v>
      </c>
      <c r="CK47" s="39">
        <v>0</v>
      </c>
      <c r="CL47" s="39">
        <v>0</v>
      </c>
      <c r="CM47" s="39">
        <v>0</v>
      </c>
      <c r="CN47" s="36" t="s">
        <v>501</v>
      </c>
      <c r="CO47" s="36"/>
      <c r="CP47" s="39">
        <f t="shared" si="36"/>
        <v>0</v>
      </c>
      <c r="CQ47" s="39">
        <v>0</v>
      </c>
      <c r="CR47" s="39">
        <v>0</v>
      </c>
      <c r="CS47" s="39">
        <v>0</v>
      </c>
      <c r="CT47" s="39">
        <v>0</v>
      </c>
      <c r="CU47" s="36" t="s">
        <v>501</v>
      </c>
      <c r="CV47" s="36" t="s">
        <v>102</v>
      </c>
      <c r="CW47" s="39">
        <f t="shared" si="37"/>
        <v>20</v>
      </c>
      <c r="CX47" s="39">
        <v>20</v>
      </c>
      <c r="CY47" s="39">
        <v>0</v>
      </c>
      <c r="CZ47" s="39">
        <v>0</v>
      </c>
      <c r="DA47" s="39">
        <v>0</v>
      </c>
      <c r="DB47" s="39">
        <v>0</v>
      </c>
      <c r="DC47" s="36" t="s">
        <v>1388</v>
      </c>
      <c r="DD47" s="36" t="s">
        <v>618</v>
      </c>
      <c r="DE47" s="39">
        <f t="shared" si="38"/>
        <v>10</v>
      </c>
      <c r="DF47" s="39">
        <v>0</v>
      </c>
      <c r="DG47" s="39">
        <v>10</v>
      </c>
      <c r="DH47" s="39">
        <v>0</v>
      </c>
      <c r="DI47" s="39">
        <v>0</v>
      </c>
      <c r="DJ47" s="39">
        <v>0</v>
      </c>
      <c r="DK47" s="36" t="s">
        <v>1552</v>
      </c>
      <c r="DL47" s="195" t="s">
        <v>2305</v>
      </c>
      <c r="DM47" s="39">
        <f t="shared" si="39"/>
        <v>0</v>
      </c>
      <c r="DN47" s="39">
        <v>0</v>
      </c>
      <c r="DO47" s="39">
        <v>0</v>
      </c>
      <c r="DP47" s="39">
        <v>0</v>
      </c>
      <c r="DQ47" s="39">
        <v>0</v>
      </c>
      <c r="DR47" s="39">
        <v>0</v>
      </c>
      <c r="DS47" s="36" t="s">
        <v>501</v>
      </c>
      <c r="DT47" s="36" t="s">
        <v>102</v>
      </c>
      <c r="DU47" s="66">
        <f t="shared" si="40"/>
        <v>0</v>
      </c>
      <c r="DV47" s="39">
        <v>0</v>
      </c>
      <c r="DW47" s="39">
        <v>0</v>
      </c>
      <c r="DX47" s="39">
        <v>0</v>
      </c>
      <c r="DY47" s="39">
        <v>0</v>
      </c>
      <c r="DZ47" s="36" t="s">
        <v>1581</v>
      </c>
      <c r="EA47" s="36" t="s">
        <v>605</v>
      </c>
      <c r="EB47" s="39">
        <v>0</v>
      </c>
      <c r="EC47" s="39">
        <f t="shared" si="20"/>
        <v>25</v>
      </c>
      <c r="ED47" s="39">
        <v>25</v>
      </c>
      <c r="EE47" s="39">
        <v>0</v>
      </c>
      <c r="EF47" s="36" t="s">
        <v>1389</v>
      </c>
      <c r="EG47" s="49" t="s">
        <v>590</v>
      </c>
      <c r="EH47" s="39" t="s">
        <v>102</v>
      </c>
      <c r="EI47" s="39" t="s">
        <v>102</v>
      </c>
      <c r="EJ47" s="39" t="s">
        <v>102</v>
      </c>
      <c r="EK47" s="39" t="s">
        <v>102</v>
      </c>
      <c r="EL47" s="39" t="s">
        <v>102</v>
      </c>
      <c r="EM47" s="39" t="s">
        <v>102</v>
      </c>
      <c r="EN47" s="39" t="s">
        <v>102</v>
      </c>
      <c r="EO47" s="39" t="s">
        <v>102</v>
      </c>
      <c r="EP47" s="39" t="s">
        <v>102</v>
      </c>
      <c r="EQ47" s="39" t="s">
        <v>102</v>
      </c>
      <c r="ER47" s="39" t="s">
        <v>102</v>
      </c>
      <c r="ES47" s="39" t="s">
        <v>102</v>
      </c>
      <c r="ET47" s="39" t="s">
        <v>102</v>
      </c>
      <c r="EU47" s="39" t="s">
        <v>102</v>
      </c>
      <c r="EV47" s="39" t="s">
        <v>102</v>
      </c>
      <c r="EW47" s="39" t="s">
        <v>102</v>
      </c>
      <c r="EX47" s="39" t="s">
        <v>102</v>
      </c>
      <c r="EY47" s="39" t="s">
        <v>102</v>
      </c>
    </row>
    <row r="48" spans="1:155" s="104" customFormat="1">
      <c r="A48" s="255" t="s">
        <v>145</v>
      </c>
      <c r="B48" s="64">
        <v>28.326310000000003</v>
      </c>
      <c r="C48" s="36" t="s">
        <v>63</v>
      </c>
      <c r="D48" s="105" t="s">
        <v>180</v>
      </c>
      <c r="E48" s="69">
        <v>2018</v>
      </c>
      <c r="F48" s="61" t="s">
        <v>49</v>
      </c>
      <c r="G48" s="49"/>
      <c r="H48" s="39">
        <f t="shared" si="21"/>
        <v>100</v>
      </c>
      <c r="I48" s="39">
        <v>100</v>
      </c>
      <c r="J48" s="49" t="s">
        <v>1039</v>
      </c>
      <c r="K48" s="49" t="s">
        <v>1034</v>
      </c>
      <c r="L48" s="39">
        <f t="shared" si="22"/>
        <v>50</v>
      </c>
      <c r="M48" s="39">
        <v>10</v>
      </c>
      <c r="N48" s="39">
        <v>20</v>
      </c>
      <c r="O48" s="39">
        <v>0</v>
      </c>
      <c r="P48" s="39">
        <v>0</v>
      </c>
      <c r="Q48" s="39">
        <v>20</v>
      </c>
      <c r="R48" s="49" t="s">
        <v>1458</v>
      </c>
      <c r="S48" s="273" t="s">
        <v>2493</v>
      </c>
      <c r="T48" s="39">
        <f t="shared" si="23"/>
        <v>25</v>
      </c>
      <c r="U48" s="39">
        <v>0</v>
      </c>
      <c r="V48" s="39">
        <v>25</v>
      </c>
      <c r="W48" s="49" t="s">
        <v>1360</v>
      </c>
      <c r="X48" s="49" t="s">
        <v>1046</v>
      </c>
      <c r="Y48" s="39">
        <f t="shared" si="24"/>
        <v>0</v>
      </c>
      <c r="Z48" s="39">
        <v>0</v>
      </c>
      <c r="AA48" s="39">
        <v>0</v>
      </c>
      <c r="AB48" s="39">
        <v>0</v>
      </c>
      <c r="AC48" s="49" t="s">
        <v>1051</v>
      </c>
      <c r="AD48" s="49" t="s">
        <v>1052</v>
      </c>
      <c r="AE48" s="39">
        <f t="shared" si="25"/>
        <v>25</v>
      </c>
      <c r="AF48" s="39">
        <v>0</v>
      </c>
      <c r="AG48" s="39">
        <v>25</v>
      </c>
      <c r="AH48" s="49" t="s">
        <v>1055</v>
      </c>
      <c r="AI48" s="49" t="s">
        <v>1034</v>
      </c>
      <c r="AJ48" s="66">
        <f t="shared" si="26"/>
        <v>50</v>
      </c>
      <c r="AK48" s="39">
        <v>0</v>
      </c>
      <c r="AL48" s="39">
        <v>25</v>
      </c>
      <c r="AM48" s="39">
        <v>25</v>
      </c>
      <c r="AN48" s="39">
        <v>0</v>
      </c>
      <c r="AO48" s="49" t="s">
        <v>1474</v>
      </c>
      <c r="AP48" s="49" t="s">
        <v>1056</v>
      </c>
      <c r="AQ48" s="39">
        <f t="shared" si="27"/>
        <v>0</v>
      </c>
      <c r="AR48" s="39">
        <v>0</v>
      </c>
      <c r="AS48" s="39">
        <v>0</v>
      </c>
      <c r="AT48" s="49" t="s">
        <v>972</v>
      </c>
      <c r="AU48" s="49" t="s">
        <v>102</v>
      </c>
      <c r="AV48" s="39">
        <f t="shared" si="28"/>
        <v>12.5</v>
      </c>
      <c r="AW48" s="188">
        <v>12.5</v>
      </c>
      <c r="AX48" s="39">
        <v>0</v>
      </c>
      <c r="AY48" s="39">
        <v>0</v>
      </c>
      <c r="AZ48" s="39">
        <v>0</v>
      </c>
      <c r="BA48" s="196" t="s">
        <v>2432</v>
      </c>
      <c r="BB48" s="196" t="s">
        <v>2413</v>
      </c>
      <c r="BC48" s="39">
        <f t="shared" si="29"/>
        <v>0</v>
      </c>
      <c r="BD48" s="39">
        <v>0</v>
      </c>
      <c r="BE48" s="49" t="s">
        <v>501</v>
      </c>
      <c r="BF48" s="49" t="s">
        <v>102</v>
      </c>
      <c r="BG48" s="39">
        <f t="shared" si="30"/>
        <v>0</v>
      </c>
      <c r="BH48" s="39">
        <v>0</v>
      </c>
      <c r="BI48" s="39">
        <v>0</v>
      </c>
      <c r="BJ48" s="39">
        <v>0</v>
      </c>
      <c r="BK48" s="49" t="s">
        <v>1061</v>
      </c>
      <c r="BL48" s="49" t="s">
        <v>1062</v>
      </c>
      <c r="BM48" s="39">
        <f t="shared" si="31"/>
        <v>0</v>
      </c>
      <c r="BN48" s="39">
        <v>0</v>
      </c>
      <c r="BO48" s="39">
        <v>0</v>
      </c>
      <c r="BP48" s="39">
        <v>0</v>
      </c>
      <c r="BQ48" s="49" t="s">
        <v>688</v>
      </c>
      <c r="BR48" s="49" t="s">
        <v>102</v>
      </c>
      <c r="BS48" s="39">
        <f t="shared" si="32"/>
        <v>75</v>
      </c>
      <c r="BT48" s="39">
        <v>50</v>
      </c>
      <c r="BU48" s="39">
        <v>25</v>
      </c>
      <c r="BV48" s="49" t="s">
        <v>1065</v>
      </c>
      <c r="BW48" s="49" t="s">
        <v>1066</v>
      </c>
      <c r="BX48" s="39">
        <f t="shared" si="33"/>
        <v>0</v>
      </c>
      <c r="BY48" s="39">
        <v>0</v>
      </c>
      <c r="BZ48" s="39">
        <v>0</v>
      </c>
      <c r="CA48" s="49" t="s">
        <v>701</v>
      </c>
      <c r="CB48" s="49" t="s">
        <v>102</v>
      </c>
      <c r="CC48" s="39">
        <f t="shared" si="34"/>
        <v>30</v>
      </c>
      <c r="CD48" s="39">
        <v>15</v>
      </c>
      <c r="CE48" s="39">
        <v>15</v>
      </c>
      <c r="CF48" s="39">
        <v>0</v>
      </c>
      <c r="CG48" s="49" t="s">
        <v>1069</v>
      </c>
      <c r="CH48" s="49" t="s">
        <v>1066</v>
      </c>
      <c r="CI48" s="39">
        <f t="shared" si="35"/>
        <v>12.5</v>
      </c>
      <c r="CJ48" s="194">
        <v>12.5</v>
      </c>
      <c r="CK48" s="39">
        <v>0</v>
      </c>
      <c r="CL48" s="39">
        <v>0</v>
      </c>
      <c r="CM48" s="39">
        <v>0</v>
      </c>
      <c r="CN48" s="196" t="s">
        <v>2199</v>
      </c>
      <c r="CO48" s="196" t="s">
        <v>2099</v>
      </c>
      <c r="CP48" s="39">
        <f t="shared" si="36"/>
        <v>0</v>
      </c>
      <c r="CQ48" s="39">
        <v>0</v>
      </c>
      <c r="CR48" s="39">
        <v>0</v>
      </c>
      <c r="CS48" s="39">
        <v>0</v>
      </c>
      <c r="CT48" s="39">
        <v>0</v>
      </c>
      <c r="CU48" s="49" t="s">
        <v>501</v>
      </c>
      <c r="CV48" s="49" t="s">
        <v>102</v>
      </c>
      <c r="CW48" s="39">
        <f t="shared" si="37"/>
        <v>10</v>
      </c>
      <c r="CX48" s="39">
        <v>10</v>
      </c>
      <c r="CY48" s="39">
        <v>0</v>
      </c>
      <c r="CZ48" s="39">
        <v>0</v>
      </c>
      <c r="DA48" s="39">
        <v>0</v>
      </c>
      <c r="DB48" s="39">
        <v>0</v>
      </c>
      <c r="DC48" s="196" t="s">
        <v>2208</v>
      </c>
      <c r="DD48" s="49" t="s">
        <v>1071</v>
      </c>
      <c r="DE48" s="39">
        <f t="shared" si="38"/>
        <v>0</v>
      </c>
      <c r="DF48" s="39">
        <v>0</v>
      </c>
      <c r="DG48" s="39">
        <v>0</v>
      </c>
      <c r="DH48" s="39">
        <v>0</v>
      </c>
      <c r="DI48" s="39">
        <v>0</v>
      </c>
      <c r="DJ48" s="39">
        <v>0</v>
      </c>
      <c r="DK48" s="196" t="s">
        <v>2278</v>
      </c>
      <c r="DL48" s="196" t="s">
        <v>2279</v>
      </c>
      <c r="DM48" s="39">
        <f t="shared" si="39"/>
        <v>0</v>
      </c>
      <c r="DN48" s="39">
        <v>0</v>
      </c>
      <c r="DO48" s="39">
        <v>0</v>
      </c>
      <c r="DP48" s="39">
        <v>0</v>
      </c>
      <c r="DQ48" s="39">
        <v>0</v>
      </c>
      <c r="DR48" s="39">
        <v>0</v>
      </c>
      <c r="DS48" s="49" t="s">
        <v>1073</v>
      </c>
      <c r="DT48" s="49" t="s">
        <v>102</v>
      </c>
      <c r="DU48" s="66">
        <f t="shared" si="40"/>
        <v>12.5</v>
      </c>
      <c r="DV48" s="194">
        <v>12.5</v>
      </c>
      <c r="DW48" s="39">
        <v>0</v>
      </c>
      <c r="DX48" s="39">
        <v>0</v>
      </c>
      <c r="DY48" s="39">
        <v>0</v>
      </c>
      <c r="DZ48" s="196" t="s">
        <v>2219</v>
      </c>
      <c r="EA48" s="196" t="s">
        <v>2384</v>
      </c>
      <c r="EB48" s="39">
        <v>0</v>
      </c>
      <c r="EC48" s="39">
        <f t="shared" si="20"/>
        <v>0</v>
      </c>
      <c r="ED48" s="39">
        <v>0</v>
      </c>
      <c r="EE48" s="39">
        <v>0</v>
      </c>
      <c r="EF48" s="49" t="s">
        <v>501</v>
      </c>
      <c r="EG48" s="49" t="s">
        <v>102</v>
      </c>
      <c r="EH48" s="39" t="s">
        <v>102</v>
      </c>
      <c r="EI48" s="39" t="s">
        <v>102</v>
      </c>
      <c r="EJ48" s="39" t="s">
        <v>102</v>
      </c>
      <c r="EK48" s="39" t="s">
        <v>102</v>
      </c>
      <c r="EL48" s="39" t="s">
        <v>102</v>
      </c>
      <c r="EM48" s="39" t="s">
        <v>102</v>
      </c>
      <c r="EN48" s="39" t="s">
        <v>102</v>
      </c>
      <c r="EO48" s="39" t="s">
        <v>102</v>
      </c>
      <c r="EP48" s="39" t="s">
        <v>102</v>
      </c>
      <c r="EQ48" s="39" t="s">
        <v>102</v>
      </c>
      <c r="ER48" s="39" t="s">
        <v>102</v>
      </c>
      <c r="ES48" s="39" t="s">
        <v>102</v>
      </c>
      <c r="ET48" s="39" t="s">
        <v>102</v>
      </c>
      <c r="EU48" s="39" t="s">
        <v>102</v>
      </c>
      <c r="EV48" s="39" t="s">
        <v>102</v>
      </c>
      <c r="EW48" s="39" t="s">
        <v>102</v>
      </c>
      <c r="EX48" s="39" t="s">
        <v>102</v>
      </c>
      <c r="EY48" s="39" t="s">
        <v>102</v>
      </c>
    </row>
    <row r="49" spans="1:155" s="104" customFormat="1">
      <c r="A49" s="255" t="s">
        <v>151</v>
      </c>
      <c r="B49" s="64">
        <v>24.401799999999998</v>
      </c>
      <c r="C49" s="36" t="s">
        <v>65</v>
      </c>
      <c r="D49" s="105" t="s">
        <v>202</v>
      </c>
      <c r="E49" s="65">
        <v>2018</v>
      </c>
      <c r="F49" s="61" t="s">
        <v>49</v>
      </c>
      <c r="G49" s="36"/>
      <c r="H49" s="39">
        <f t="shared" si="21"/>
        <v>100</v>
      </c>
      <c r="I49" s="39">
        <v>100</v>
      </c>
      <c r="J49" s="49" t="s">
        <v>507</v>
      </c>
      <c r="K49" s="204" t="s">
        <v>2020</v>
      </c>
      <c r="L49" s="39">
        <f t="shared" si="22"/>
        <v>70</v>
      </c>
      <c r="M49" s="39">
        <v>10</v>
      </c>
      <c r="N49" s="106">
        <v>20</v>
      </c>
      <c r="O49" s="39">
        <v>20</v>
      </c>
      <c r="P49" s="106">
        <v>0</v>
      </c>
      <c r="Q49" s="39">
        <v>20</v>
      </c>
      <c r="R49" s="108" t="s">
        <v>510</v>
      </c>
      <c r="S49" s="205" t="s">
        <v>511</v>
      </c>
      <c r="T49" s="39">
        <f t="shared" si="23"/>
        <v>0</v>
      </c>
      <c r="U49" s="39">
        <v>0</v>
      </c>
      <c r="V49" s="39">
        <v>0</v>
      </c>
      <c r="W49" s="108" t="s">
        <v>2039</v>
      </c>
      <c r="X49" s="205" t="s">
        <v>512</v>
      </c>
      <c r="Y49" s="39">
        <f t="shared" si="24"/>
        <v>0</v>
      </c>
      <c r="Z49" s="39">
        <v>0</v>
      </c>
      <c r="AA49" s="106">
        <v>0</v>
      </c>
      <c r="AB49" s="39">
        <v>0</v>
      </c>
      <c r="AC49" s="196" t="s">
        <v>2053</v>
      </c>
      <c r="AD49" s="206" t="s">
        <v>513</v>
      </c>
      <c r="AE49" s="39">
        <f t="shared" si="25"/>
        <v>0</v>
      </c>
      <c r="AF49" s="39">
        <v>0</v>
      </c>
      <c r="AG49" s="39">
        <v>0</v>
      </c>
      <c r="AH49" s="196" t="s">
        <v>2058</v>
      </c>
      <c r="AI49" s="49" t="s">
        <v>514</v>
      </c>
      <c r="AJ49" s="66">
        <f t="shared" si="26"/>
        <v>50</v>
      </c>
      <c r="AK49" s="39">
        <v>0</v>
      </c>
      <c r="AL49" s="39">
        <v>25</v>
      </c>
      <c r="AM49" s="39">
        <v>25</v>
      </c>
      <c r="AN49" s="39">
        <v>0</v>
      </c>
      <c r="AO49" s="196" t="s">
        <v>2063</v>
      </c>
      <c r="AP49" s="49" t="s">
        <v>515</v>
      </c>
      <c r="AQ49" s="39">
        <f t="shared" si="27"/>
        <v>0</v>
      </c>
      <c r="AR49" s="39">
        <v>0</v>
      </c>
      <c r="AS49" s="39">
        <v>0</v>
      </c>
      <c r="AT49" s="49" t="s">
        <v>1487</v>
      </c>
      <c r="AU49" s="49" t="s">
        <v>516</v>
      </c>
      <c r="AV49" s="39">
        <f t="shared" si="28"/>
        <v>12.5</v>
      </c>
      <c r="AW49" s="188">
        <v>12.5</v>
      </c>
      <c r="AX49" s="39">
        <v>0</v>
      </c>
      <c r="AY49" s="39">
        <v>0</v>
      </c>
      <c r="AZ49" s="39">
        <v>0</v>
      </c>
      <c r="BA49" s="196" t="s">
        <v>2428</v>
      </c>
      <c r="BB49" s="196" t="s">
        <v>2420</v>
      </c>
      <c r="BC49" s="39">
        <f t="shared" si="29"/>
        <v>0</v>
      </c>
      <c r="BD49" s="39">
        <v>0</v>
      </c>
      <c r="BE49" s="49" t="s">
        <v>518</v>
      </c>
      <c r="BF49" s="49" t="s">
        <v>519</v>
      </c>
      <c r="BG49" s="39">
        <f t="shared" si="30"/>
        <v>0</v>
      </c>
      <c r="BH49" s="39">
        <v>0</v>
      </c>
      <c r="BI49" s="39">
        <v>0</v>
      </c>
      <c r="BJ49" s="106">
        <v>0</v>
      </c>
      <c r="BK49" s="108" t="s">
        <v>520</v>
      </c>
      <c r="BL49" s="49" t="s">
        <v>521</v>
      </c>
      <c r="BM49" s="39">
        <f t="shared" si="31"/>
        <v>0</v>
      </c>
      <c r="BN49" s="39">
        <v>0</v>
      </c>
      <c r="BO49" s="39">
        <v>0</v>
      </c>
      <c r="BP49" s="39">
        <v>0</v>
      </c>
      <c r="BQ49" s="49" t="s">
        <v>520</v>
      </c>
      <c r="BR49" s="49" t="s">
        <v>522</v>
      </c>
      <c r="BS49" s="39">
        <f t="shared" si="32"/>
        <v>25</v>
      </c>
      <c r="BT49" s="194">
        <v>25</v>
      </c>
      <c r="BU49" s="39">
        <v>0</v>
      </c>
      <c r="BV49" s="196" t="s">
        <v>2221</v>
      </c>
      <c r="BW49" s="49" t="s">
        <v>523</v>
      </c>
      <c r="BX49" s="39">
        <f t="shared" si="33"/>
        <v>0</v>
      </c>
      <c r="BY49" s="39">
        <v>0</v>
      </c>
      <c r="BZ49" s="39">
        <v>0</v>
      </c>
      <c r="CA49" s="49" t="s">
        <v>524</v>
      </c>
      <c r="CB49" s="49" t="s">
        <v>525</v>
      </c>
      <c r="CC49" s="39">
        <f t="shared" si="34"/>
        <v>15</v>
      </c>
      <c r="CD49" s="39">
        <v>0</v>
      </c>
      <c r="CE49" s="39">
        <v>15</v>
      </c>
      <c r="CF49" s="39">
        <v>0</v>
      </c>
      <c r="CG49" s="108" t="s">
        <v>1523</v>
      </c>
      <c r="CH49" s="49" t="s">
        <v>526</v>
      </c>
      <c r="CI49" s="39">
        <f t="shared" si="35"/>
        <v>0</v>
      </c>
      <c r="CJ49" s="39">
        <v>0</v>
      </c>
      <c r="CK49" s="39">
        <v>0</v>
      </c>
      <c r="CL49" s="39">
        <v>0</v>
      </c>
      <c r="CM49" s="39">
        <v>0</v>
      </c>
      <c r="CN49" s="49" t="s">
        <v>712</v>
      </c>
      <c r="CO49" s="49" t="s">
        <v>528</v>
      </c>
      <c r="CP49" s="39">
        <f t="shared" si="36"/>
        <v>0</v>
      </c>
      <c r="CQ49" s="106">
        <v>0</v>
      </c>
      <c r="CR49" s="39">
        <v>0</v>
      </c>
      <c r="CS49" s="39">
        <v>0</v>
      </c>
      <c r="CT49" s="39">
        <v>0</v>
      </c>
      <c r="CU49" s="108" t="s">
        <v>527</v>
      </c>
      <c r="CV49" s="49" t="s">
        <v>528</v>
      </c>
      <c r="CW49" s="39">
        <f t="shared" si="37"/>
        <v>0</v>
      </c>
      <c r="CX49" s="39">
        <v>0</v>
      </c>
      <c r="CY49" s="39">
        <v>0</v>
      </c>
      <c r="CZ49" s="39">
        <v>0</v>
      </c>
      <c r="DA49" s="39">
        <v>0</v>
      </c>
      <c r="DB49" s="39">
        <v>0</v>
      </c>
      <c r="DC49" s="196" t="s">
        <v>2210</v>
      </c>
      <c r="DD49" s="49" t="s">
        <v>530</v>
      </c>
      <c r="DE49" s="39">
        <f t="shared" si="38"/>
        <v>0</v>
      </c>
      <c r="DF49" s="39">
        <v>0</v>
      </c>
      <c r="DG49" s="39">
        <v>0</v>
      </c>
      <c r="DH49" s="39">
        <v>0</v>
      </c>
      <c r="DI49" s="39">
        <v>0</v>
      </c>
      <c r="DJ49" s="39">
        <v>0</v>
      </c>
      <c r="DK49" s="49" t="s">
        <v>1554</v>
      </c>
      <c r="DL49" s="196" t="s">
        <v>2313</v>
      </c>
      <c r="DM49" s="39">
        <f t="shared" si="39"/>
        <v>0</v>
      </c>
      <c r="DN49" s="39">
        <v>0</v>
      </c>
      <c r="DO49" s="39">
        <v>0</v>
      </c>
      <c r="DP49" s="39">
        <v>0</v>
      </c>
      <c r="DQ49" s="39">
        <v>0</v>
      </c>
      <c r="DR49" s="39">
        <v>0</v>
      </c>
      <c r="DS49" s="49" t="s">
        <v>708</v>
      </c>
      <c r="DT49" s="49" t="s">
        <v>531</v>
      </c>
      <c r="DU49" s="66">
        <f t="shared" si="40"/>
        <v>0</v>
      </c>
      <c r="DV49" s="39">
        <v>0</v>
      </c>
      <c r="DW49" s="39">
        <v>0</v>
      </c>
      <c r="DX49" s="39">
        <v>0</v>
      </c>
      <c r="DY49" s="39">
        <v>0</v>
      </c>
      <c r="DZ49" s="49" t="s">
        <v>1583</v>
      </c>
      <c r="EA49" s="49" t="s">
        <v>1584</v>
      </c>
      <c r="EB49" s="39">
        <v>0</v>
      </c>
      <c r="EC49" s="39">
        <f t="shared" si="20"/>
        <v>0</v>
      </c>
      <c r="ED49" s="39">
        <v>0</v>
      </c>
      <c r="EE49" s="106">
        <v>0</v>
      </c>
      <c r="EF49" s="49" t="s">
        <v>501</v>
      </c>
      <c r="EG49" s="49" t="s">
        <v>532</v>
      </c>
      <c r="EH49" s="39" t="s">
        <v>102</v>
      </c>
      <c r="EI49" s="39" t="s">
        <v>102</v>
      </c>
      <c r="EJ49" s="39" t="s">
        <v>102</v>
      </c>
      <c r="EK49" s="39" t="s">
        <v>102</v>
      </c>
      <c r="EL49" s="39" t="s">
        <v>102</v>
      </c>
      <c r="EM49" s="39" t="s">
        <v>102</v>
      </c>
      <c r="EN49" s="39" t="s">
        <v>102</v>
      </c>
      <c r="EO49" s="39" t="s">
        <v>102</v>
      </c>
      <c r="EP49" s="39" t="s">
        <v>102</v>
      </c>
      <c r="EQ49" s="39" t="s">
        <v>102</v>
      </c>
      <c r="ER49" s="39" t="s">
        <v>102</v>
      </c>
      <c r="ES49" s="39" t="s">
        <v>102</v>
      </c>
      <c r="ET49" s="39" t="s">
        <v>102</v>
      </c>
      <c r="EU49" s="39" t="s">
        <v>102</v>
      </c>
      <c r="EV49" s="39" t="s">
        <v>102</v>
      </c>
      <c r="EW49" s="39" t="s">
        <v>102</v>
      </c>
      <c r="EX49" s="39" t="s">
        <v>102</v>
      </c>
      <c r="EY49" s="39" t="s">
        <v>102</v>
      </c>
    </row>
    <row r="50" spans="1:155" s="42" customFormat="1">
      <c r="A50" s="255" t="s">
        <v>166</v>
      </c>
      <c r="B50" s="64">
        <v>58.566609999999997</v>
      </c>
      <c r="C50" s="36" t="s">
        <v>64</v>
      </c>
      <c r="D50" s="105" t="s">
        <v>192</v>
      </c>
      <c r="E50" s="39">
        <v>2020</v>
      </c>
      <c r="F50" s="61" t="s">
        <v>49</v>
      </c>
      <c r="G50" s="36"/>
      <c r="H50" s="39">
        <f t="shared" si="21"/>
        <v>100</v>
      </c>
      <c r="I50" s="39">
        <v>100</v>
      </c>
      <c r="J50" s="36" t="s">
        <v>750</v>
      </c>
      <c r="K50" s="36" t="s">
        <v>751</v>
      </c>
      <c r="L50" s="39">
        <f t="shared" si="22"/>
        <v>0</v>
      </c>
      <c r="M50" s="39">
        <v>0</v>
      </c>
      <c r="N50" s="39">
        <v>0</v>
      </c>
      <c r="O50" s="39">
        <v>0</v>
      </c>
      <c r="P50" s="39">
        <v>0</v>
      </c>
      <c r="Q50" s="39">
        <v>0</v>
      </c>
      <c r="R50" s="36" t="s">
        <v>752</v>
      </c>
      <c r="S50" s="36" t="s">
        <v>102</v>
      </c>
      <c r="T50" s="39">
        <f t="shared" si="23"/>
        <v>0</v>
      </c>
      <c r="U50" s="39">
        <v>0</v>
      </c>
      <c r="V50" s="39">
        <v>0</v>
      </c>
      <c r="W50" s="36" t="s">
        <v>754</v>
      </c>
      <c r="X50" s="36" t="s">
        <v>102</v>
      </c>
      <c r="Y50" s="39">
        <f t="shared" si="24"/>
        <v>0</v>
      </c>
      <c r="Z50" s="39">
        <v>0</v>
      </c>
      <c r="AA50" s="39">
        <v>0</v>
      </c>
      <c r="AB50" s="39">
        <v>0</v>
      </c>
      <c r="AC50" s="36" t="s">
        <v>755</v>
      </c>
      <c r="AD50" s="36" t="s">
        <v>756</v>
      </c>
      <c r="AE50" s="39">
        <f t="shared" si="25"/>
        <v>0</v>
      </c>
      <c r="AF50" s="39">
        <v>0</v>
      </c>
      <c r="AG50" s="39">
        <v>0</v>
      </c>
      <c r="AH50" s="36" t="s">
        <v>501</v>
      </c>
      <c r="AI50" s="36" t="s">
        <v>102</v>
      </c>
      <c r="AJ50" s="66">
        <f t="shared" si="26"/>
        <v>0</v>
      </c>
      <c r="AK50" s="39">
        <v>0</v>
      </c>
      <c r="AL50" s="39">
        <v>0</v>
      </c>
      <c r="AM50" s="39">
        <v>0</v>
      </c>
      <c r="AN50" s="39">
        <v>0</v>
      </c>
      <c r="AO50" s="36" t="s">
        <v>757</v>
      </c>
      <c r="AP50" s="36" t="s">
        <v>758</v>
      </c>
      <c r="AQ50" s="39">
        <f t="shared" si="27"/>
        <v>0</v>
      </c>
      <c r="AR50" s="39">
        <v>0</v>
      </c>
      <c r="AS50" s="39">
        <v>0</v>
      </c>
      <c r="AT50" s="36" t="s">
        <v>501</v>
      </c>
      <c r="AU50" s="36" t="s">
        <v>102</v>
      </c>
      <c r="AV50" s="39">
        <f t="shared" si="28"/>
        <v>0</v>
      </c>
      <c r="AW50" s="39">
        <v>0</v>
      </c>
      <c r="AX50" s="39">
        <v>0</v>
      </c>
      <c r="AY50" s="106">
        <v>0</v>
      </c>
      <c r="AZ50" s="39">
        <v>0</v>
      </c>
      <c r="BA50" s="195" t="s">
        <v>2416</v>
      </c>
      <c r="BB50" s="36" t="s">
        <v>759</v>
      </c>
      <c r="BC50" s="39">
        <f t="shared" si="29"/>
        <v>0</v>
      </c>
      <c r="BD50" s="39">
        <v>0</v>
      </c>
      <c r="BE50" s="36" t="s">
        <v>760</v>
      </c>
      <c r="BF50" s="36" t="s">
        <v>758</v>
      </c>
      <c r="BG50" s="39">
        <f t="shared" si="30"/>
        <v>0</v>
      </c>
      <c r="BH50" s="39">
        <v>0</v>
      </c>
      <c r="BI50" s="39">
        <v>0</v>
      </c>
      <c r="BJ50" s="39">
        <v>0</v>
      </c>
      <c r="BK50" s="36" t="s">
        <v>761</v>
      </c>
      <c r="BL50" s="36" t="s">
        <v>762</v>
      </c>
      <c r="BM50" s="39">
        <f t="shared" si="31"/>
        <v>0</v>
      </c>
      <c r="BN50" s="39">
        <v>0</v>
      </c>
      <c r="BO50" s="39">
        <v>0</v>
      </c>
      <c r="BP50" s="39">
        <v>0</v>
      </c>
      <c r="BQ50" s="36" t="s">
        <v>501</v>
      </c>
      <c r="BR50" s="36" t="s">
        <v>102</v>
      </c>
      <c r="BS50" s="39">
        <f t="shared" si="32"/>
        <v>0</v>
      </c>
      <c r="BT50" s="39">
        <v>0</v>
      </c>
      <c r="BU50" s="39">
        <v>0</v>
      </c>
      <c r="BV50" s="36" t="s">
        <v>501</v>
      </c>
      <c r="BW50" s="36" t="s">
        <v>102</v>
      </c>
      <c r="BX50" s="39">
        <f t="shared" si="33"/>
        <v>0</v>
      </c>
      <c r="BY50" s="39">
        <v>0</v>
      </c>
      <c r="BZ50" s="39">
        <v>0</v>
      </c>
      <c r="CA50" s="36" t="s">
        <v>501</v>
      </c>
      <c r="CB50" s="36" t="s">
        <v>102</v>
      </c>
      <c r="CC50" s="39">
        <f t="shared" si="34"/>
        <v>0</v>
      </c>
      <c r="CD50" s="39">
        <v>0</v>
      </c>
      <c r="CE50" s="39">
        <v>0</v>
      </c>
      <c r="CF50" s="39">
        <v>0</v>
      </c>
      <c r="CG50" s="36" t="s">
        <v>518</v>
      </c>
      <c r="CH50" s="36" t="s">
        <v>102</v>
      </c>
      <c r="CI50" s="39">
        <f t="shared" si="35"/>
        <v>0</v>
      </c>
      <c r="CJ50" s="39">
        <v>0</v>
      </c>
      <c r="CK50" s="39">
        <v>0</v>
      </c>
      <c r="CL50" s="39">
        <v>0</v>
      </c>
      <c r="CM50" s="39">
        <v>0</v>
      </c>
      <c r="CN50" s="36" t="s">
        <v>501</v>
      </c>
      <c r="CO50" s="36" t="s">
        <v>102</v>
      </c>
      <c r="CP50" s="39">
        <f t="shared" si="36"/>
        <v>0</v>
      </c>
      <c r="CQ50" s="39">
        <v>0</v>
      </c>
      <c r="CR50" s="39">
        <v>0</v>
      </c>
      <c r="CS50" s="39">
        <v>0</v>
      </c>
      <c r="CT50" s="39">
        <v>0</v>
      </c>
      <c r="CU50" s="36" t="s">
        <v>766</v>
      </c>
      <c r="CV50" s="36" t="s">
        <v>751</v>
      </c>
      <c r="CW50" s="39">
        <f t="shared" si="37"/>
        <v>0</v>
      </c>
      <c r="CX50" s="39">
        <v>0</v>
      </c>
      <c r="CY50" s="39">
        <v>0</v>
      </c>
      <c r="CZ50" s="39">
        <v>0</v>
      </c>
      <c r="DA50" s="39">
        <v>0</v>
      </c>
      <c r="DB50" s="39">
        <v>0</v>
      </c>
      <c r="DC50" s="36" t="s">
        <v>768</v>
      </c>
      <c r="DD50" s="36" t="s">
        <v>769</v>
      </c>
      <c r="DE50" s="39">
        <f t="shared" si="38"/>
        <v>0</v>
      </c>
      <c r="DF50" s="39">
        <v>0</v>
      </c>
      <c r="DG50" s="39">
        <v>0</v>
      </c>
      <c r="DH50" s="39">
        <v>0</v>
      </c>
      <c r="DI50" s="39">
        <v>0</v>
      </c>
      <c r="DJ50" s="39">
        <v>0</v>
      </c>
      <c r="DK50" s="49" t="s">
        <v>1549</v>
      </c>
      <c r="DL50" s="195" t="s">
        <v>2300</v>
      </c>
      <c r="DM50" s="39">
        <f t="shared" si="39"/>
        <v>0</v>
      </c>
      <c r="DN50" s="39">
        <v>0</v>
      </c>
      <c r="DO50" s="39">
        <v>0</v>
      </c>
      <c r="DP50" s="39">
        <v>0</v>
      </c>
      <c r="DQ50" s="39">
        <v>0</v>
      </c>
      <c r="DR50" s="39">
        <v>0</v>
      </c>
      <c r="DS50" s="36" t="s">
        <v>501</v>
      </c>
      <c r="DT50" s="36" t="s">
        <v>102</v>
      </c>
      <c r="DU50" s="39">
        <f t="shared" si="40"/>
        <v>0</v>
      </c>
      <c r="DV50" s="39">
        <v>0</v>
      </c>
      <c r="DW50" s="39">
        <v>0</v>
      </c>
      <c r="DX50" s="39">
        <v>0</v>
      </c>
      <c r="DY50" s="39">
        <v>0</v>
      </c>
      <c r="DZ50" s="36" t="s">
        <v>501</v>
      </c>
      <c r="EA50" s="36" t="s">
        <v>102</v>
      </c>
      <c r="EB50" s="76">
        <v>0</v>
      </c>
      <c r="EC50" s="66">
        <f t="shared" si="20"/>
        <v>0</v>
      </c>
      <c r="ED50" s="39">
        <v>0</v>
      </c>
      <c r="EE50" s="76">
        <v>0</v>
      </c>
      <c r="EF50" s="36" t="s">
        <v>501</v>
      </c>
      <c r="EG50" s="36" t="s">
        <v>102</v>
      </c>
      <c r="EH50" s="39" t="s">
        <v>102</v>
      </c>
      <c r="EI50" s="39" t="s">
        <v>102</v>
      </c>
      <c r="EJ50" s="39" t="s">
        <v>102</v>
      </c>
      <c r="EK50" s="39" t="s">
        <v>102</v>
      </c>
      <c r="EL50" s="39" t="s">
        <v>102</v>
      </c>
      <c r="EM50" s="39" t="s">
        <v>102</v>
      </c>
      <c r="EN50" s="39" t="s">
        <v>102</v>
      </c>
      <c r="EO50" s="39" t="s">
        <v>102</v>
      </c>
      <c r="EP50" s="39" t="s">
        <v>102</v>
      </c>
      <c r="EQ50" s="39" t="s">
        <v>102</v>
      </c>
      <c r="ER50" s="39" t="s">
        <v>102</v>
      </c>
      <c r="ES50" s="39" t="s">
        <v>102</v>
      </c>
      <c r="ET50" s="39" t="s">
        <v>102</v>
      </c>
      <c r="EU50" s="39" t="s">
        <v>102</v>
      </c>
      <c r="EV50" s="39" t="s">
        <v>102</v>
      </c>
      <c r="EW50" s="39" t="s">
        <v>102</v>
      </c>
      <c r="EX50" s="39" t="s">
        <v>102</v>
      </c>
      <c r="EY50" s="39" t="s">
        <v>102</v>
      </c>
    </row>
    <row r="51" spans="1:155" s="68" customFormat="1">
      <c r="A51" s="255" t="s">
        <v>139</v>
      </c>
      <c r="B51" s="64">
        <v>73.72563000000001</v>
      </c>
      <c r="C51" s="36" t="s">
        <v>65</v>
      </c>
      <c r="D51" s="105" t="s">
        <v>201</v>
      </c>
      <c r="E51" s="69">
        <v>2016</v>
      </c>
      <c r="F51" s="61" t="s">
        <v>49</v>
      </c>
      <c r="G51" s="36"/>
      <c r="H51" s="39">
        <f t="shared" si="21"/>
        <v>100</v>
      </c>
      <c r="I51" s="39">
        <v>100</v>
      </c>
      <c r="J51" s="36" t="s">
        <v>732</v>
      </c>
      <c r="K51" s="36" t="s">
        <v>733</v>
      </c>
      <c r="L51" s="39">
        <f t="shared" si="22"/>
        <v>40</v>
      </c>
      <c r="M51" s="39">
        <v>10</v>
      </c>
      <c r="N51" s="39">
        <v>20</v>
      </c>
      <c r="O51" s="39">
        <v>0</v>
      </c>
      <c r="P51" s="106">
        <v>10</v>
      </c>
      <c r="Q51" s="106">
        <v>0</v>
      </c>
      <c r="R51" s="36" t="s">
        <v>1462</v>
      </c>
      <c r="S51" s="36" t="s">
        <v>734</v>
      </c>
      <c r="T51" s="39">
        <f t="shared" si="23"/>
        <v>25</v>
      </c>
      <c r="U51" s="39">
        <v>0</v>
      </c>
      <c r="V51" s="39">
        <v>25</v>
      </c>
      <c r="W51" s="36" t="s">
        <v>1362</v>
      </c>
      <c r="X51" s="36" t="s">
        <v>735</v>
      </c>
      <c r="Y51" s="39">
        <f t="shared" si="24"/>
        <v>0</v>
      </c>
      <c r="Z51" s="39">
        <v>0</v>
      </c>
      <c r="AA51" s="39">
        <v>0</v>
      </c>
      <c r="AB51" s="39">
        <v>0</v>
      </c>
      <c r="AC51" s="36" t="s">
        <v>736</v>
      </c>
      <c r="AD51" s="36" t="s">
        <v>737</v>
      </c>
      <c r="AE51" s="39">
        <f t="shared" si="25"/>
        <v>0</v>
      </c>
      <c r="AF51" s="39">
        <v>0</v>
      </c>
      <c r="AG51" s="39">
        <v>0</v>
      </c>
      <c r="AH51" s="36" t="s">
        <v>501</v>
      </c>
      <c r="AI51" s="36" t="s">
        <v>102</v>
      </c>
      <c r="AJ51" s="66">
        <f t="shared" si="26"/>
        <v>12.5</v>
      </c>
      <c r="AK51" s="39">
        <v>0</v>
      </c>
      <c r="AL51" s="39">
        <v>0</v>
      </c>
      <c r="AM51" s="39">
        <v>12.5</v>
      </c>
      <c r="AN51" s="39">
        <v>0</v>
      </c>
      <c r="AO51" s="36" t="s">
        <v>738</v>
      </c>
      <c r="AP51" s="36" t="s">
        <v>739</v>
      </c>
      <c r="AQ51" s="39">
        <f t="shared" si="27"/>
        <v>0</v>
      </c>
      <c r="AR51" s="39">
        <v>0</v>
      </c>
      <c r="AS51" s="39">
        <v>0</v>
      </c>
      <c r="AT51" s="36" t="s">
        <v>740</v>
      </c>
      <c r="AU51" s="36" t="s">
        <v>741</v>
      </c>
      <c r="AV51" s="39">
        <f t="shared" si="28"/>
        <v>0</v>
      </c>
      <c r="AW51" s="39">
        <v>0</v>
      </c>
      <c r="AX51" s="39">
        <v>0</v>
      </c>
      <c r="AY51" s="39">
        <v>0</v>
      </c>
      <c r="AZ51" s="39">
        <v>0</v>
      </c>
      <c r="BA51" s="36" t="s">
        <v>742</v>
      </c>
      <c r="BB51" s="36" t="s">
        <v>739</v>
      </c>
      <c r="BC51" s="39">
        <f t="shared" si="29"/>
        <v>0</v>
      </c>
      <c r="BD51" s="39">
        <v>0</v>
      </c>
      <c r="BE51" s="36" t="s">
        <v>501</v>
      </c>
      <c r="BF51" s="36" t="s">
        <v>102</v>
      </c>
      <c r="BG51" s="39">
        <f t="shared" si="30"/>
        <v>0</v>
      </c>
      <c r="BH51" s="106">
        <v>0</v>
      </c>
      <c r="BI51" s="39">
        <v>0</v>
      </c>
      <c r="BJ51" s="39">
        <v>0</v>
      </c>
      <c r="BK51" s="36" t="s">
        <v>743</v>
      </c>
      <c r="BL51" s="36" t="s">
        <v>741</v>
      </c>
      <c r="BM51" s="39">
        <f t="shared" si="31"/>
        <v>0</v>
      </c>
      <c r="BN51" s="39">
        <v>0</v>
      </c>
      <c r="BO51" s="39">
        <v>0</v>
      </c>
      <c r="BP51" s="39">
        <v>0</v>
      </c>
      <c r="BQ51" s="36" t="s">
        <v>501</v>
      </c>
      <c r="BR51" s="36" t="s">
        <v>102</v>
      </c>
      <c r="BS51" s="39">
        <f t="shared" si="32"/>
        <v>0</v>
      </c>
      <c r="BT51" s="39">
        <v>0</v>
      </c>
      <c r="BU51" s="39">
        <v>0</v>
      </c>
      <c r="BV51" s="36" t="s">
        <v>501</v>
      </c>
      <c r="BW51" s="36" t="s">
        <v>102</v>
      </c>
      <c r="BX51" s="39">
        <f t="shared" si="33"/>
        <v>0</v>
      </c>
      <c r="BY51" s="39">
        <v>0</v>
      </c>
      <c r="BZ51" s="39">
        <v>0</v>
      </c>
      <c r="CA51" s="36" t="s">
        <v>501</v>
      </c>
      <c r="CB51" s="36" t="s">
        <v>102</v>
      </c>
      <c r="CC51" s="39">
        <f t="shared" si="34"/>
        <v>0</v>
      </c>
      <c r="CD51" s="39">
        <v>0</v>
      </c>
      <c r="CE51" s="39">
        <v>0</v>
      </c>
      <c r="CF51" s="39">
        <v>0</v>
      </c>
      <c r="CG51" s="36" t="s">
        <v>501</v>
      </c>
      <c r="CH51" s="36" t="s">
        <v>102</v>
      </c>
      <c r="CI51" s="39">
        <f t="shared" si="35"/>
        <v>0</v>
      </c>
      <c r="CJ51" s="39">
        <v>0</v>
      </c>
      <c r="CK51" s="39">
        <v>0</v>
      </c>
      <c r="CL51" s="39">
        <v>0</v>
      </c>
      <c r="CM51" s="39">
        <v>0</v>
      </c>
      <c r="CN51" s="36" t="s">
        <v>501</v>
      </c>
      <c r="CO51" s="36" t="s">
        <v>102</v>
      </c>
      <c r="CP51" s="39">
        <f t="shared" si="36"/>
        <v>0</v>
      </c>
      <c r="CQ51" s="39">
        <v>0</v>
      </c>
      <c r="CR51" s="39">
        <v>0</v>
      </c>
      <c r="CS51" s="39">
        <v>0</v>
      </c>
      <c r="CT51" s="39">
        <v>0</v>
      </c>
      <c r="CU51" s="36" t="s">
        <v>501</v>
      </c>
      <c r="CV51" s="36" t="s">
        <v>102</v>
      </c>
      <c r="CW51" s="39">
        <f t="shared" si="37"/>
        <v>0</v>
      </c>
      <c r="CX51" s="39">
        <v>0</v>
      </c>
      <c r="CY51" s="39">
        <v>0</v>
      </c>
      <c r="CZ51" s="39">
        <v>0</v>
      </c>
      <c r="DA51" s="39">
        <v>0</v>
      </c>
      <c r="DB51" s="39">
        <v>0</v>
      </c>
      <c r="DC51" s="36" t="s">
        <v>501</v>
      </c>
      <c r="DD51" s="36" t="s">
        <v>102</v>
      </c>
      <c r="DE51" s="39">
        <f t="shared" si="38"/>
        <v>0</v>
      </c>
      <c r="DF51" s="39">
        <v>0</v>
      </c>
      <c r="DG51" s="39">
        <v>0</v>
      </c>
      <c r="DH51" s="39">
        <v>0</v>
      </c>
      <c r="DI51" s="39">
        <v>0</v>
      </c>
      <c r="DJ51" s="39">
        <v>0</v>
      </c>
      <c r="DK51" s="195" t="s">
        <v>2311</v>
      </c>
      <c r="DL51" s="195" t="s">
        <v>2312</v>
      </c>
      <c r="DM51" s="39">
        <f t="shared" si="39"/>
        <v>0</v>
      </c>
      <c r="DN51" s="39">
        <v>0</v>
      </c>
      <c r="DO51" s="39">
        <v>0</v>
      </c>
      <c r="DP51" s="39">
        <v>0</v>
      </c>
      <c r="DQ51" s="39">
        <v>0</v>
      </c>
      <c r="DR51" s="39">
        <v>0</v>
      </c>
      <c r="DS51" s="36" t="s">
        <v>501</v>
      </c>
      <c r="DT51" s="36" t="s">
        <v>102</v>
      </c>
      <c r="DU51" s="66">
        <f t="shared" si="40"/>
        <v>0</v>
      </c>
      <c r="DV51" s="39">
        <v>0</v>
      </c>
      <c r="DW51" s="39">
        <v>0</v>
      </c>
      <c r="DX51" s="39">
        <v>0</v>
      </c>
      <c r="DY51" s="39">
        <v>0</v>
      </c>
      <c r="DZ51" s="36" t="s">
        <v>501</v>
      </c>
      <c r="EA51" s="36" t="s">
        <v>102</v>
      </c>
      <c r="EB51" s="39">
        <v>0</v>
      </c>
      <c r="EC51" s="39">
        <f t="shared" si="20"/>
        <v>0</v>
      </c>
      <c r="ED51" s="39">
        <v>0</v>
      </c>
      <c r="EE51" s="39">
        <v>0</v>
      </c>
      <c r="EF51" s="36" t="s">
        <v>501</v>
      </c>
      <c r="EG51" s="49" t="s">
        <v>102</v>
      </c>
      <c r="EH51" s="39" t="s">
        <v>102</v>
      </c>
      <c r="EI51" s="39" t="s">
        <v>102</v>
      </c>
      <c r="EJ51" s="39" t="s">
        <v>102</v>
      </c>
      <c r="EK51" s="39" t="s">
        <v>102</v>
      </c>
      <c r="EL51" s="39" t="s">
        <v>102</v>
      </c>
      <c r="EM51" s="39" t="s">
        <v>102</v>
      </c>
      <c r="EN51" s="39" t="s">
        <v>102</v>
      </c>
      <c r="EO51" s="39" t="s">
        <v>102</v>
      </c>
      <c r="EP51" s="39" t="s">
        <v>102</v>
      </c>
      <c r="EQ51" s="39" t="s">
        <v>102</v>
      </c>
      <c r="ER51" s="39" t="s">
        <v>102</v>
      </c>
      <c r="ES51" s="39" t="s">
        <v>102</v>
      </c>
      <c r="ET51" s="39" t="s">
        <v>102</v>
      </c>
      <c r="EU51" s="39" t="s">
        <v>102</v>
      </c>
      <c r="EV51" s="39" t="s">
        <v>102</v>
      </c>
      <c r="EW51" s="39" t="s">
        <v>102</v>
      </c>
      <c r="EX51" s="39" t="s">
        <v>102</v>
      </c>
      <c r="EY51" s="39" t="s">
        <v>102</v>
      </c>
    </row>
    <row r="52" spans="1:155" s="42" customFormat="1">
      <c r="A52" s="255" t="s">
        <v>153</v>
      </c>
      <c r="B52" s="64">
        <v>18.419150000000002</v>
      </c>
      <c r="C52" s="36" t="s">
        <v>67</v>
      </c>
      <c r="D52" s="105" t="s">
        <v>204</v>
      </c>
      <c r="E52" s="65">
        <v>2018</v>
      </c>
      <c r="F52" s="61" t="s">
        <v>49</v>
      </c>
      <c r="G52" s="36"/>
      <c r="H52" s="39">
        <f t="shared" si="21"/>
        <v>100</v>
      </c>
      <c r="I52" s="106">
        <v>100</v>
      </c>
      <c r="J52" s="36" t="s">
        <v>572</v>
      </c>
      <c r="K52" s="36" t="s">
        <v>573</v>
      </c>
      <c r="L52" s="39">
        <f t="shared" si="22"/>
        <v>0</v>
      </c>
      <c r="M52" s="106">
        <v>0</v>
      </c>
      <c r="N52" s="39">
        <v>0</v>
      </c>
      <c r="O52" s="39">
        <v>0</v>
      </c>
      <c r="P52" s="39">
        <v>0</v>
      </c>
      <c r="Q52" s="39">
        <v>0</v>
      </c>
      <c r="R52" s="195" t="s">
        <v>2025</v>
      </c>
      <c r="S52" s="36" t="s">
        <v>577</v>
      </c>
      <c r="T52" s="39">
        <f t="shared" si="23"/>
        <v>0</v>
      </c>
      <c r="U52" s="39">
        <v>0</v>
      </c>
      <c r="V52" s="39">
        <v>0</v>
      </c>
      <c r="W52" s="36" t="s">
        <v>1354</v>
      </c>
      <c r="X52" s="36" t="s">
        <v>583</v>
      </c>
      <c r="Y52" s="39">
        <f t="shared" si="24"/>
        <v>0</v>
      </c>
      <c r="Z52" s="39">
        <v>0</v>
      </c>
      <c r="AA52" s="39">
        <v>0</v>
      </c>
      <c r="AB52" s="39">
        <v>0</v>
      </c>
      <c r="AC52" s="36" t="s">
        <v>591</v>
      </c>
      <c r="AD52" s="36" t="s">
        <v>592</v>
      </c>
      <c r="AE52" s="39">
        <f t="shared" si="25"/>
        <v>0</v>
      </c>
      <c r="AF52" s="39">
        <v>0</v>
      </c>
      <c r="AG52" s="39">
        <v>0</v>
      </c>
      <c r="AH52" s="36" t="s">
        <v>501</v>
      </c>
      <c r="AI52" s="36" t="s">
        <v>102</v>
      </c>
      <c r="AJ52" s="66">
        <f t="shared" si="26"/>
        <v>0</v>
      </c>
      <c r="AK52" s="39">
        <v>0</v>
      </c>
      <c r="AL52" s="39">
        <v>0</v>
      </c>
      <c r="AM52" s="39">
        <v>0</v>
      </c>
      <c r="AN52" s="39">
        <v>0</v>
      </c>
      <c r="AO52" s="254" t="s">
        <v>598</v>
      </c>
      <c r="AP52" s="36" t="s">
        <v>599</v>
      </c>
      <c r="AQ52" s="39">
        <f t="shared" si="27"/>
        <v>0</v>
      </c>
      <c r="AR52" s="39">
        <v>0</v>
      </c>
      <c r="AS52" s="39">
        <v>0</v>
      </c>
      <c r="AT52" s="36" t="s">
        <v>606</v>
      </c>
      <c r="AU52" s="36" t="s">
        <v>102</v>
      </c>
      <c r="AV52" s="39">
        <f t="shared" si="28"/>
        <v>0</v>
      </c>
      <c r="AW52" s="39">
        <v>0</v>
      </c>
      <c r="AX52" s="39">
        <v>0</v>
      </c>
      <c r="AY52" s="39">
        <v>0</v>
      </c>
      <c r="AZ52" s="39">
        <v>0</v>
      </c>
      <c r="BA52" s="36" t="s">
        <v>607</v>
      </c>
      <c r="BB52" s="36" t="s">
        <v>599</v>
      </c>
      <c r="BC52" s="39">
        <f t="shared" si="29"/>
        <v>0</v>
      </c>
      <c r="BD52" s="39">
        <v>0</v>
      </c>
      <c r="BE52" s="36" t="s">
        <v>611</v>
      </c>
      <c r="BF52" s="36" t="s">
        <v>612</v>
      </c>
      <c r="BG52" s="39">
        <f t="shared" si="30"/>
        <v>0</v>
      </c>
      <c r="BH52" s="39">
        <v>0</v>
      </c>
      <c r="BI52" s="39">
        <v>0</v>
      </c>
      <c r="BJ52" s="39">
        <v>0</v>
      </c>
      <c r="BK52" s="36" t="s">
        <v>614</v>
      </c>
      <c r="BL52" s="36" t="s">
        <v>612</v>
      </c>
      <c r="BM52" s="39">
        <f t="shared" si="31"/>
        <v>0</v>
      </c>
      <c r="BN52" s="39">
        <v>0</v>
      </c>
      <c r="BO52" s="39">
        <v>0</v>
      </c>
      <c r="BP52" s="39">
        <v>0</v>
      </c>
      <c r="BQ52" s="36" t="s">
        <v>501</v>
      </c>
      <c r="BR52" s="36" t="s">
        <v>102</v>
      </c>
      <c r="BS52" s="39">
        <f t="shared" si="32"/>
        <v>0</v>
      </c>
      <c r="BT52" s="39">
        <v>0</v>
      </c>
      <c r="BU52" s="39">
        <v>0</v>
      </c>
      <c r="BV52" s="36" t="s">
        <v>501</v>
      </c>
      <c r="BW52" s="36" t="s">
        <v>102</v>
      </c>
      <c r="BX52" s="39">
        <f t="shared" si="33"/>
        <v>0</v>
      </c>
      <c r="BY52" s="39">
        <v>0</v>
      </c>
      <c r="BZ52" s="39">
        <v>0</v>
      </c>
      <c r="CA52" s="36" t="s">
        <v>501</v>
      </c>
      <c r="CB52" s="36" t="s">
        <v>102</v>
      </c>
      <c r="CC52" s="39">
        <f t="shared" si="34"/>
        <v>0</v>
      </c>
      <c r="CD52" s="39">
        <v>0</v>
      </c>
      <c r="CE52" s="39">
        <v>0</v>
      </c>
      <c r="CF52" s="39">
        <v>0</v>
      </c>
      <c r="CG52" s="36" t="s">
        <v>501</v>
      </c>
      <c r="CH52" s="36" t="s">
        <v>102</v>
      </c>
      <c r="CI52" s="39">
        <f t="shared" si="35"/>
        <v>0</v>
      </c>
      <c r="CJ52" s="39">
        <v>0</v>
      </c>
      <c r="CK52" s="39">
        <v>0</v>
      </c>
      <c r="CL52" s="39">
        <v>0</v>
      </c>
      <c r="CM52" s="39">
        <v>0</v>
      </c>
      <c r="CN52" s="36" t="s">
        <v>501</v>
      </c>
      <c r="CO52" s="36"/>
      <c r="CP52" s="39">
        <f t="shared" si="36"/>
        <v>0</v>
      </c>
      <c r="CQ52" s="39">
        <v>0</v>
      </c>
      <c r="CR52" s="39">
        <v>0</v>
      </c>
      <c r="CS52" s="39">
        <v>0</v>
      </c>
      <c r="CT52" s="39">
        <v>0</v>
      </c>
      <c r="CU52" s="36" t="s">
        <v>501</v>
      </c>
      <c r="CV52" s="36" t="s">
        <v>102</v>
      </c>
      <c r="CW52" s="39">
        <f t="shared" si="37"/>
        <v>0</v>
      </c>
      <c r="CX52" s="39">
        <v>0</v>
      </c>
      <c r="CY52" s="39">
        <v>0</v>
      </c>
      <c r="CZ52" s="39">
        <v>0</v>
      </c>
      <c r="DA52" s="39">
        <v>0</v>
      </c>
      <c r="DB52" s="39">
        <v>0</v>
      </c>
      <c r="DC52" s="195" t="s">
        <v>2212</v>
      </c>
      <c r="DD52" s="36" t="s">
        <v>619</v>
      </c>
      <c r="DE52" s="39">
        <f t="shared" si="38"/>
        <v>0</v>
      </c>
      <c r="DF52" s="39">
        <v>0</v>
      </c>
      <c r="DG52" s="39">
        <v>0</v>
      </c>
      <c r="DH52" s="39">
        <v>0</v>
      </c>
      <c r="DI52" s="39">
        <v>0</v>
      </c>
      <c r="DJ52" s="39">
        <v>0</v>
      </c>
      <c r="DK52" s="36" t="s">
        <v>1556</v>
      </c>
      <c r="DL52" s="36" t="s">
        <v>102</v>
      </c>
      <c r="DM52" s="39">
        <f t="shared" si="39"/>
        <v>0</v>
      </c>
      <c r="DN52" s="39">
        <v>0</v>
      </c>
      <c r="DO52" s="39">
        <v>0</v>
      </c>
      <c r="DP52" s="39">
        <v>0</v>
      </c>
      <c r="DQ52" s="39">
        <v>0</v>
      </c>
      <c r="DR52" s="39">
        <v>0</v>
      </c>
      <c r="DS52" s="36" t="s">
        <v>501</v>
      </c>
      <c r="DT52" s="36" t="s">
        <v>102</v>
      </c>
      <c r="DU52" s="39">
        <f t="shared" si="40"/>
        <v>0</v>
      </c>
      <c r="DV52" s="39">
        <v>0</v>
      </c>
      <c r="DW52" s="39">
        <v>0</v>
      </c>
      <c r="DX52" s="39">
        <v>0</v>
      </c>
      <c r="DY52" s="39">
        <v>0</v>
      </c>
      <c r="DZ52" s="36" t="s">
        <v>501</v>
      </c>
      <c r="EA52" s="36" t="s">
        <v>102</v>
      </c>
      <c r="EB52" s="39">
        <v>0</v>
      </c>
      <c r="EC52" s="66">
        <f t="shared" si="20"/>
        <v>0</v>
      </c>
      <c r="ED52" s="39">
        <v>0</v>
      </c>
      <c r="EE52" s="39">
        <v>0</v>
      </c>
      <c r="EF52" s="36" t="s">
        <v>501</v>
      </c>
      <c r="EG52" s="49" t="s">
        <v>102</v>
      </c>
      <c r="EH52" s="39" t="s">
        <v>102</v>
      </c>
      <c r="EI52" s="39" t="s">
        <v>102</v>
      </c>
      <c r="EJ52" s="39" t="s">
        <v>102</v>
      </c>
      <c r="EK52" s="39" t="s">
        <v>102</v>
      </c>
      <c r="EL52" s="39" t="s">
        <v>102</v>
      </c>
      <c r="EM52" s="39" t="s">
        <v>102</v>
      </c>
      <c r="EN52" s="39" t="s">
        <v>102</v>
      </c>
      <c r="EO52" s="39" t="s">
        <v>102</v>
      </c>
      <c r="EP52" s="39" t="s">
        <v>102</v>
      </c>
      <c r="EQ52" s="39" t="s">
        <v>102</v>
      </c>
      <c r="ER52" s="39" t="s">
        <v>102</v>
      </c>
      <c r="ES52" s="39" t="s">
        <v>102</v>
      </c>
      <c r="ET52" s="39" t="s">
        <v>102</v>
      </c>
      <c r="EU52" s="39" t="s">
        <v>102</v>
      </c>
      <c r="EV52" s="39" t="s">
        <v>102</v>
      </c>
      <c r="EW52" s="39" t="s">
        <v>102</v>
      </c>
      <c r="EX52" s="39" t="s">
        <v>102</v>
      </c>
      <c r="EY52" s="39" t="s">
        <v>102</v>
      </c>
    </row>
    <row r="53" spans="1:155" s="104" customFormat="1">
      <c r="A53" s="255" t="s">
        <v>171</v>
      </c>
      <c r="B53" s="64">
        <v>37.439</v>
      </c>
      <c r="C53" s="36" t="s">
        <v>64</v>
      </c>
      <c r="D53" s="105" t="s">
        <v>226</v>
      </c>
      <c r="E53" s="39">
        <v>2020</v>
      </c>
      <c r="F53" s="61" t="s">
        <v>49</v>
      </c>
      <c r="G53" s="36"/>
      <c r="H53" s="39">
        <f t="shared" si="21"/>
        <v>0</v>
      </c>
      <c r="I53" s="39">
        <v>0</v>
      </c>
      <c r="J53" s="36" t="s">
        <v>1302</v>
      </c>
      <c r="K53" s="36" t="s">
        <v>1303</v>
      </c>
      <c r="L53" s="39">
        <f t="shared" si="22"/>
        <v>0</v>
      </c>
      <c r="M53" s="39">
        <v>0</v>
      </c>
      <c r="N53" s="39">
        <v>0</v>
      </c>
      <c r="O53" s="39">
        <v>0</v>
      </c>
      <c r="P53" s="39">
        <v>0</v>
      </c>
      <c r="Q53" s="39">
        <v>0</v>
      </c>
      <c r="R53" s="36" t="s">
        <v>708</v>
      </c>
      <c r="S53" s="36" t="s">
        <v>102</v>
      </c>
      <c r="T53" s="39">
        <f t="shared" si="23"/>
        <v>0</v>
      </c>
      <c r="U53" s="39">
        <v>0</v>
      </c>
      <c r="V53" s="39">
        <v>0</v>
      </c>
      <c r="W53" s="36" t="s">
        <v>972</v>
      </c>
      <c r="X53" s="36" t="s">
        <v>102</v>
      </c>
      <c r="Y53" s="39">
        <f t="shared" si="24"/>
        <v>0</v>
      </c>
      <c r="Z53" s="39">
        <v>0</v>
      </c>
      <c r="AA53" s="39">
        <v>0</v>
      </c>
      <c r="AB53" s="39">
        <v>0</v>
      </c>
      <c r="AC53" s="36" t="s">
        <v>995</v>
      </c>
      <c r="AD53" s="36" t="s">
        <v>102</v>
      </c>
      <c r="AE53" s="39">
        <f t="shared" si="25"/>
        <v>0</v>
      </c>
      <c r="AF53" s="39">
        <v>0</v>
      </c>
      <c r="AG53" s="39">
        <v>0</v>
      </c>
      <c r="AH53" s="36" t="s">
        <v>701</v>
      </c>
      <c r="AI53" s="36" t="s">
        <v>102</v>
      </c>
      <c r="AJ53" s="66">
        <f t="shared" si="26"/>
        <v>0</v>
      </c>
      <c r="AK53" s="39">
        <v>0</v>
      </c>
      <c r="AL53" s="39">
        <v>0</v>
      </c>
      <c r="AM53" s="39">
        <v>0</v>
      </c>
      <c r="AN53" s="39">
        <v>0</v>
      </c>
      <c r="AO53" s="36" t="s">
        <v>678</v>
      </c>
      <c r="AP53" s="36" t="s">
        <v>102</v>
      </c>
      <c r="AQ53" s="39">
        <f t="shared" si="27"/>
        <v>0</v>
      </c>
      <c r="AR53" s="39">
        <v>0</v>
      </c>
      <c r="AS53" s="39">
        <v>0</v>
      </c>
      <c r="AT53" s="36" t="s">
        <v>701</v>
      </c>
      <c r="AU53" s="36" t="s">
        <v>102</v>
      </c>
      <c r="AV53" s="39">
        <f t="shared" si="28"/>
        <v>0</v>
      </c>
      <c r="AW53" s="39">
        <v>0</v>
      </c>
      <c r="AX53" s="39">
        <v>0</v>
      </c>
      <c r="AY53" s="39">
        <v>0</v>
      </c>
      <c r="AZ53" s="39">
        <v>0</v>
      </c>
      <c r="BA53" s="222" t="s">
        <v>678</v>
      </c>
      <c r="BB53" s="36" t="s">
        <v>102</v>
      </c>
      <c r="BC53" s="39">
        <f t="shared" si="29"/>
        <v>0</v>
      </c>
      <c r="BD53" s="39">
        <v>0</v>
      </c>
      <c r="BE53" s="36" t="s">
        <v>501</v>
      </c>
      <c r="BF53" s="36" t="s">
        <v>102</v>
      </c>
      <c r="BG53" s="39">
        <f t="shared" si="30"/>
        <v>0</v>
      </c>
      <c r="BH53" s="39">
        <v>0</v>
      </c>
      <c r="BI53" s="39">
        <v>0</v>
      </c>
      <c r="BJ53" s="39">
        <v>0</v>
      </c>
      <c r="BK53" s="36" t="s">
        <v>688</v>
      </c>
      <c r="BL53" s="36" t="s">
        <v>102</v>
      </c>
      <c r="BM53" s="39">
        <f t="shared" si="31"/>
        <v>0</v>
      </c>
      <c r="BN53" s="39">
        <v>0</v>
      </c>
      <c r="BO53" s="39">
        <v>0</v>
      </c>
      <c r="BP53" s="39">
        <v>0</v>
      </c>
      <c r="BQ53" s="36" t="s">
        <v>688</v>
      </c>
      <c r="BR53" s="36" t="s">
        <v>102</v>
      </c>
      <c r="BS53" s="39">
        <f t="shared" si="32"/>
        <v>0</v>
      </c>
      <c r="BT53" s="39">
        <v>0</v>
      </c>
      <c r="BU53" s="39">
        <v>0</v>
      </c>
      <c r="BV53" s="36" t="s">
        <v>701</v>
      </c>
      <c r="BW53" s="36" t="s">
        <v>102</v>
      </c>
      <c r="BX53" s="39">
        <f t="shared" si="33"/>
        <v>0</v>
      </c>
      <c r="BY53" s="39">
        <v>0</v>
      </c>
      <c r="BZ53" s="39">
        <v>0</v>
      </c>
      <c r="CA53" s="36" t="s">
        <v>701</v>
      </c>
      <c r="CB53" s="36" t="s">
        <v>102</v>
      </c>
      <c r="CC53" s="39">
        <f t="shared" si="34"/>
        <v>0</v>
      </c>
      <c r="CD53" s="39">
        <v>0</v>
      </c>
      <c r="CE53" s="39">
        <v>0</v>
      </c>
      <c r="CF53" s="39">
        <v>0</v>
      </c>
      <c r="CG53" s="222" t="s">
        <v>688</v>
      </c>
      <c r="CH53" s="105"/>
      <c r="CI53" s="39">
        <f t="shared" si="35"/>
        <v>0</v>
      </c>
      <c r="CJ53" s="39">
        <v>0</v>
      </c>
      <c r="CK53" s="39">
        <v>0</v>
      </c>
      <c r="CL53" s="39">
        <v>0</v>
      </c>
      <c r="CM53" s="39">
        <v>0</v>
      </c>
      <c r="CN53" s="36" t="s">
        <v>678</v>
      </c>
      <c r="CO53" s="36" t="s">
        <v>102</v>
      </c>
      <c r="CP53" s="39">
        <f t="shared" si="36"/>
        <v>0</v>
      </c>
      <c r="CQ53" s="39">
        <v>0</v>
      </c>
      <c r="CR53" s="39">
        <v>0</v>
      </c>
      <c r="CS53" s="39">
        <v>0</v>
      </c>
      <c r="CT53" s="39">
        <v>0</v>
      </c>
      <c r="CU53" s="36" t="s">
        <v>678</v>
      </c>
      <c r="CV53" s="36" t="s">
        <v>102</v>
      </c>
      <c r="CW53" s="39">
        <f t="shared" si="37"/>
        <v>0</v>
      </c>
      <c r="CX53" s="39">
        <v>0</v>
      </c>
      <c r="CY53" s="39">
        <v>0</v>
      </c>
      <c r="CZ53" s="39">
        <v>0</v>
      </c>
      <c r="DA53" s="39">
        <v>0</v>
      </c>
      <c r="DB53" s="39">
        <v>0</v>
      </c>
      <c r="DC53" s="103" t="s">
        <v>1330</v>
      </c>
      <c r="DD53" s="36" t="s">
        <v>1331</v>
      </c>
      <c r="DE53" s="39">
        <f t="shared" si="38"/>
        <v>0</v>
      </c>
      <c r="DF53" s="39">
        <v>0</v>
      </c>
      <c r="DG53" s="39">
        <v>0</v>
      </c>
      <c r="DH53" s="39">
        <v>0</v>
      </c>
      <c r="DI53" s="39">
        <v>0</v>
      </c>
      <c r="DJ53" s="39">
        <v>0</v>
      </c>
      <c r="DK53" s="36" t="s">
        <v>708</v>
      </c>
      <c r="DL53" s="36" t="s">
        <v>102</v>
      </c>
      <c r="DM53" s="39">
        <f t="shared" si="39"/>
        <v>0</v>
      </c>
      <c r="DN53" s="39">
        <v>0</v>
      </c>
      <c r="DO53" s="39">
        <v>0</v>
      </c>
      <c r="DP53" s="39">
        <v>0</v>
      </c>
      <c r="DQ53" s="39">
        <v>0</v>
      </c>
      <c r="DR53" s="39">
        <v>0</v>
      </c>
      <c r="DS53" s="36" t="s">
        <v>1073</v>
      </c>
      <c r="DT53" s="36" t="s">
        <v>102</v>
      </c>
      <c r="DU53" s="39">
        <f t="shared" si="40"/>
        <v>0</v>
      </c>
      <c r="DV53" s="39">
        <v>0</v>
      </c>
      <c r="DW53" s="39">
        <v>0</v>
      </c>
      <c r="DX53" s="39">
        <v>0</v>
      </c>
      <c r="DY53" s="39">
        <v>0</v>
      </c>
      <c r="DZ53" s="222" t="s">
        <v>678</v>
      </c>
      <c r="EA53" s="36" t="s">
        <v>102</v>
      </c>
      <c r="EB53" s="76">
        <v>0</v>
      </c>
      <c r="EC53" s="66">
        <f t="shared" si="20"/>
        <v>0</v>
      </c>
      <c r="ED53" s="39">
        <v>0</v>
      </c>
      <c r="EE53" s="39">
        <v>0</v>
      </c>
      <c r="EF53" s="36" t="s">
        <v>501</v>
      </c>
      <c r="EG53" s="36" t="s">
        <v>102</v>
      </c>
      <c r="EH53" s="39" t="s">
        <v>102</v>
      </c>
      <c r="EI53" s="39" t="s">
        <v>102</v>
      </c>
      <c r="EJ53" s="39" t="s">
        <v>102</v>
      </c>
      <c r="EK53" s="39" t="s">
        <v>102</v>
      </c>
      <c r="EL53" s="39" t="s">
        <v>102</v>
      </c>
      <c r="EM53" s="39" t="s">
        <v>102</v>
      </c>
      <c r="EN53" s="39" t="s">
        <v>102</v>
      </c>
      <c r="EO53" s="39" t="s">
        <v>102</v>
      </c>
      <c r="EP53" s="39" t="s">
        <v>102</v>
      </c>
      <c r="EQ53" s="39" t="s">
        <v>102</v>
      </c>
      <c r="ER53" s="39" t="s">
        <v>102</v>
      </c>
      <c r="ES53" s="39" t="s">
        <v>102</v>
      </c>
      <c r="ET53" s="39" t="s">
        <v>102</v>
      </c>
      <c r="EU53" s="39" t="s">
        <v>102</v>
      </c>
      <c r="EV53" s="39" t="s">
        <v>102</v>
      </c>
      <c r="EW53" s="39" t="s">
        <v>102</v>
      </c>
      <c r="EX53" s="39" t="s">
        <v>102</v>
      </c>
      <c r="EY53" s="39" t="s">
        <v>102</v>
      </c>
    </row>
    <row r="54" spans="1:155">
      <c r="A54" s="208"/>
      <c r="B54" s="16"/>
      <c r="C54" s="9"/>
      <c r="G54" s="9"/>
      <c r="H54" s="17"/>
      <c r="I54" s="17"/>
      <c r="L54" s="17"/>
      <c r="R54" s="45"/>
      <c r="T54" s="17"/>
      <c r="Y54" s="17"/>
      <c r="AE54" s="17"/>
      <c r="AJ54" s="17"/>
      <c r="AQ54" s="17"/>
      <c r="AV54" s="17"/>
      <c r="BC54" s="17"/>
      <c r="BG54" s="17"/>
      <c r="BM54" s="17"/>
      <c r="BS54" s="17"/>
      <c r="BX54" s="17"/>
      <c r="CC54" s="17"/>
      <c r="CG54" s="27"/>
      <c r="CI54" s="17"/>
      <c r="CP54" s="17"/>
      <c r="CW54" s="17"/>
      <c r="DE54" s="17"/>
      <c r="DL54" s="27" t="s">
        <v>2078</v>
      </c>
      <c r="DM54" s="17"/>
      <c r="DU54" s="17"/>
      <c r="ER54" s="45"/>
    </row>
    <row r="55" spans="1:155">
      <c r="A55" s="208"/>
      <c r="B55" s="16"/>
      <c r="C55" s="9"/>
      <c r="G55" s="9"/>
      <c r="H55" s="17"/>
      <c r="I55" s="17"/>
      <c r="L55" s="17"/>
      <c r="R55" s="45"/>
      <c r="T55" s="17"/>
      <c r="Y55" s="17"/>
      <c r="AE55" s="17"/>
      <c r="AJ55" s="17"/>
      <c r="AQ55" s="17"/>
      <c r="AV55" s="17"/>
      <c r="BC55" s="17"/>
      <c r="BG55" s="17"/>
      <c r="BM55" s="17"/>
      <c r="BS55" s="17"/>
      <c r="BX55" s="17"/>
      <c r="CC55" s="17"/>
      <c r="CG55" s="27"/>
      <c r="CI55" s="17"/>
      <c r="CP55" s="17"/>
      <c r="CW55" s="17"/>
      <c r="DE55" s="17"/>
      <c r="DM55" s="17"/>
      <c r="DU55" s="17"/>
      <c r="ER55" s="45"/>
    </row>
    <row r="56" spans="1:155">
      <c r="A56" s="208"/>
      <c r="B56" s="16"/>
      <c r="C56" s="9"/>
      <c r="G56" s="9"/>
      <c r="H56" s="17"/>
      <c r="I56" s="17"/>
      <c r="L56" s="17"/>
      <c r="T56" s="17"/>
      <c r="Y56" s="17"/>
      <c r="AE56" s="17"/>
      <c r="AJ56" s="17"/>
      <c r="AQ56" s="17"/>
      <c r="AV56" s="17"/>
      <c r="BC56" s="17"/>
      <c r="BG56" s="17"/>
      <c r="BM56" s="17"/>
      <c r="BS56" s="17"/>
      <c r="BX56" s="17"/>
      <c r="CC56" s="17"/>
      <c r="CI56" s="17"/>
      <c r="CP56" s="17"/>
      <c r="CW56" s="17"/>
      <c r="DE56" s="17"/>
      <c r="DM56" s="17"/>
      <c r="DU56" s="17"/>
      <c r="EB56" s="17">
        <f>SUM(EB5:EB54)</f>
        <v>18</v>
      </c>
    </row>
    <row r="57" spans="1:155">
      <c r="A57" s="209" t="s">
        <v>243</v>
      </c>
      <c r="H57" s="115">
        <f>AVERAGEIF($F$5:$F$53,"Yes",H5:H53)</f>
        <v>95.91836734693878</v>
      </c>
      <c r="I57" s="115">
        <f>AVERAGEIF($F$5:$F$53,"Yes",I5:I53)</f>
        <v>95.91836734693878</v>
      </c>
      <c r="J57" s="115"/>
      <c r="K57" s="115"/>
      <c r="L57" s="115">
        <f t="shared" ref="L57:Q57" si="41">AVERAGEIF($F$5:$F$53,"Yes",L5:L53)</f>
        <v>69.795918367346943</v>
      </c>
      <c r="M57" s="115">
        <f t="shared" si="41"/>
        <v>9.795918367346939</v>
      </c>
      <c r="N57" s="115">
        <f t="shared" si="41"/>
        <v>16.326530612244898</v>
      </c>
      <c r="O57" s="115">
        <f t="shared" si="41"/>
        <v>14.285714285714286</v>
      </c>
      <c r="P57" s="115">
        <f t="shared" si="41"/>
        <v>13.673469387755102</v>
      </c>
      <c r="Q57" s="115">
        <f t="shared" si="41"/>
        <v>15.714285714285714</v>
      </c>
      <c r="R57" s="223"/>
      <c r="S57" s="115"/>
      <c r="T57" s="115">
        <f>AVERAGEIF($F$5:$F$53,"Yes",T5:T53)</f>
        <v>41.326530612244895</v>
      </c>
      <c r="U57" s="115">
        <f>AVERAGEIF($F$5:$F$53,"Yes",U5:U53)</f>
        <v>29.591836734693878</v>
      </c>
      <c r="V57" s="115">
        <f>AVERAGEIF($F$5:$F$53,"Yes",V5:V53)</f>
        <v>11.73469387755102</v>
      </c>
      <c r="W57" s="223"/>
      <c r="X57" s="115"/>
      <c r="Y57" s="115">
        <f>AVERAGEIF($F$5:$F$53,"Yes",Y5:Y53)</f>
        <v>33.775510204081634</v>
      </c>
      <c r="Z57" s="115">
        <f>AVERAGEIF($F$5:$F$53,"Yes",Z5:Z53)</f>
        <v>19.591836734693878</v>
      </c>
      <c r="AA57" s="115">
        <f>AVERAGEIF($F$5:$F$53,"Yes",AA5:AA53)</f>
        <v>9.387755102040817</v>
      </c>
      <c r="AB57" s="115">
        <f>AVERAGEIF($F$5:$F$53,"Yes",AB5:AB53)</f>
        <v>4.795918367346939</v>
      </c>
      <c r="AC57" s="223"/>
      <c r="AD57" s="115"/>
      <c r="AE57" s="115">
        <f>AVERAGEIF($F$5:$F$53,"Yes",AE5:AE53)</f>
        <v>31.122448979591837</v>
      </c>
      <c r="AF57" s="115">
        <f>AVERAGEIF($F$5:$F$53,"Yes",AF5:AF53)</f>
        <v>6.1224489795918364</v>
      </c>
      <c r="AG57" s="115">
        <f>AVERAGEIF($F$5:$F$53,"Yes",AG5:AG53)</f>
        <v>25</v>
      </c>
      <c r="AH57" s="223"/>
      <c r="AI57" s="115"/>
      <c r="AJ57" s="115">
        <f>AVERAGEIF($F$5:$F$53,"Yes",AJ5:AJ53)</f>
        <v>40.561224489795919</v>
      </c>
      <c r="AK57" s="115">
        <f>AVERAGEIF($F$5:$F$53,"Yes",AK5:AK53)</f>
        <v>5.1020408163265305</v>
      </c>
      <c r="AL57" s="115">
        <f>AVERAGEIF($F$5:$F$53,"Yes",AL5:AL53)</f>
        <v>16.071428571428573</v>
      </c>
      <c r="AM57" s="115">
        <f>AVERAGEIF($F$5:$F$53,"Yes",AM5:AM53)</f>
        <v>15.306122448979592</v>
      </c>
      <c r="AN57" s="115">
        <f>AVERAGEIF($F$5:$F$53,"Yes",AN5:AN53)</f>
        <v>4.0816326530612246</v>
      </c>
      <c r="AO57" s="115"/>
      <c r="AP57" s="115"/>
      <c r="AQ57" s="115">
        <f>AVERAGEIF($F$5:$F$53,"Yes",AQ5:AQ53)</f>
        <v>31.122448979591837</v>
      </c>
      <c r="AR57" s="115">
        <f>AVERAGEIF($F$5:$F$53,"Yes",AR5:AR53)</f>
        <v>18.877551020408163</v>
      </c>
      <c r="AS57" s="115">
        <f>AVERAGEIF($F$5:$F$53,"Yes",AS5:AS53)</f>
        <v>12.244897959183673</v>
      </c>
      <c r="AT57" s="115"/>
      <c r="AU57" s="115"/>
      <c r="AV57" s="115">
        <f>AVERAGEIF($F$5:$F$53,"Yes",AV5:AV53)</f>
        <v>18.877551020408163</v>
      </c>
      <c r="AW57" s="115">
        <f>AVERAGEIF($F$5:$F$53,"Yes",AW5:AW53)</f>
        <v>10.459183673469388</v>
      </c>
      <c r="AX57" s="115">
        <f>AVERAGEIF($F$5:$F$53,"Yes",AX5:AX53)</f>
        <v>3.0612244897959182</v>
      </c>
      <c r="AY57" s="115">
        <f>AVERAGEIF($F$5:$F$53,"Yes",AY5:AY53)</f>
        <v>4.0816326530612246</v>
      </c>
      <c r="AZ57" s="115">
        <f>AVERAGEIF($F$5:$F$53,"Yes",AZ5:AZ53)</f>
        <v>1.2755102040816326</v>
      </c>
      <c r="BA57" s="223"/>
      <c r="BB57" s="115"/>
      <c r="BC57" s="115">
        <f>AVERAGEIF($F$5:$F$53,"Yes",BC5:BC53)</f>
        <v>32.653061224489797</v>
      </c>
      <c r="BD57" s="115">
        <f>AVERAGEIF($F$5:$F$53,"Yes",BD5:BD53)</f>
        <v>32.653061224489797</v>
      </c>
      <c r="BE57" s="223"/>
      <c r="BF57" s="115"/>
      <c r="BG57" s="115">
        <f>AVERAGEIF($F$5:$F$53,"Yes",BG5:BG53)</f>
        <v>12.244897959183673</v>
      </c>
      <c r="BH57" s="115">
        <f>AVERAGEIF($F$5:$F$53,"Yes",BH5:BH53)</f>
        <v>9.183673469387756</v>
      </c>
      <c r="BI57" s="115">
        <f>AVERAGEIF($F$5:$F$53,"Yes",BI5:BI53)</f>
        <v>1.8367346938775511</v>
      </c>
      <c r="BJ57" s="115">
        <f>AVERAGEIF($F$5:$F$53,"Yes",BJ5:BJ53)</f>
        <v>1.2244897959183674</v>
      </c>
      <c r="BK57" s="223"/>
      <c r="BL57" s="199"/>
      <c r="BM57" s="115">
        <f>AVERAGEIF($F$5:$F$53,"Yes",BM5:BM53)</f>
        <v>7.3469387755102042</v>
      </c>
      <c r="BN57" s="115">
        <f>AVERAGEIF($F$5:$F$53,"Yes",BN5:BN53)</f>
        <v>2.1428571428571428</v>
      </c>
      <c r="BO57" s="115">
        <f>AVERAGEIF($F$5:$F$53,"Yes",BO5:BO53)</f>
        <v>3.6734693877551021</v>
      </c>
      <c r="BP57" s="115">
        <f>AVERAGEIF($F$5:$F$53,"Yes",BP5:BP53)</f>
        <v>1.5306122448979591</v>
      </c>
      <c r="BQ57" s="223"/>
      <c r="BR57" s="115"/>
      <c r="BS57" s="115">
        <f>AVERAGEIF($F$5:$F$53,"Yes",BS5:BS53)</f>
        <v>57.653061224489797</v>
      </c>
      <c r="BT57" s="115">
        <f>AVERAGEIF($F$5:$F$53,"Yes",BT5:BT53)</f>
        <v>34.183673469387756</v>
      </c>
      <c r="BU57" s="115">
        <f>AVERAGEIF($F$5:$F$53,"Yes",BU5:BU53)</f>
        <v>23.469387755102041</v>
      </c>
      <c r="BV57" s="223"/>
      <c r="BW57" s="223"/>
      <c r="BX57" s="115">
        <f>AVERAGEIF($F$5:$F$53,"Yes",BX5:BX53)</f>
        <v>17.346938775510203</v>
      </c>
      <c r="BY57" s="115">
        <f>AVERAGEIF($F$5:$F$53,"Yes",BY5:BY53)</f>
        <v>7.1428571428571432</v>
      </c>
      <c r="BZ57" s="115">
        <f>AVERAGEIF($F$5:$F$53,"Yes",BZ5:BZ53)</f>
        <v>10.204081632653061</v>
      </c>
      <c r="CA57" s="223"/>
      <c r="CB57" s="223"/>
      <c r="CC57" s="115">
        <f>AVERAGEIF($F$5:$F$53,"Yes",CC5:CC53)</f>
        <v>26.938775510204081</v>
      </c>
      <c r="CD57" s="115">
        <f>AVERAGEIF($F$5:$F$53,"Yes",CD5:CD53)</f>
        <v>11.938775510204081</v>
      </c>
      <c r="CE57" s="115">
        <f>AVERAGEIF($F$5:$F$53,"Yes",CE5:CE53)</f>
        <v>14.387755102040817</v>
      </c>
      <c r="CF57" s="115">
        <f>AVERAGEIF($F$5:$F$53,"Yes",CF5:CF53)</f>
        <v>0.61224489795918369</v>
      </c>
      <c r="CG57" s="115"/>
      <c r="CH57" s="223"/>
      <c r="CI57" s="115">
        <f>AVERAGEIF($F$5:$F$53,"Yes",CI5:CI53)</f>
        <v>16.326530612244898</v>
      </c>
      <c r="CJ57" s="115">
        <f>AVERAGEIF($F$5:$F$53,"Yes",CJ5:CJ53)</f>
        <v>10.204081632653061</v>
      </c>
      <c r="CK57" s="115">
        <f>AVERAGEIF($F$5:$F$53,"Yes",CK5:CK53)</f>
        <v>3.5714285714285716</v>
      </c>
      <c r="CL57" s="115">
        <f>AVERAGEIF($F$5:$F$53,"Yes",CL5:CL53)</f>
        <v>1.5306122448979591</v>
      </c>
      <c r="CM57" s="115">
        <f>AVERAGEIF($F$5:$F$53,"Yes",CM5:CM53)</f>
        <v>1.0204081632653061</v>
      </c>
      <c r="CN57" s="115"/>
      <c r="CO57" s="115"/>
      <c r="CP57" s="115">
        <f>AVERAGEIF($F$5:$F$53,"Yes",CP5:CP53)</f>
        <v>0</v>
      </c>
      <c r="CQ57" s="115">
        <f>AVERAGEIF($F$5:$F$53,"Yes",CQ5:CQ53)</f>
        <v>0</v>
      </c>
      <c r="CR57" s="115">
        <f>AVERAGEIF($F$5:$F$53,"Yes",CR5:CR53)</f>
        <v>0</v>
      </c>
      <c r="CS57" s="115">
        <f>AVERAGEIF($F$5:$F$53,"Yes",CS5:CS53)</f>
        <v>0</v>
      </c>
      <c r="CT57" s="115">
        <f>AVERAGEIF($F$5:$F$53,"Yes",CT5:CT53)</f>
        <v>0</v>
      </c>
      <c r="CU57" s="223"/>
      <c r="CV57" s="115"/>
      <c r="CW57" s="115">
        <f t="shared" ref="CW57:DB57" si="42">AVERAGEIF($F$5:$F$53,"Yes",CW5:CW53)</f>
        <v>21.224489795918366</v>
      </c>
      <c r="CX57" s="115">
        <f t="shared" si="42"/>
        <v>12.448979591836734</v>
      </c>
      <c r="CY57" s="115">
        <f t="shared" si="42"/>
        <v>4.6938775510204085</v>
      </c>
      <c r="CZ57" s="115">
        <f t="shared" si="42"/>
        <v>1.0204081632653061</v>
      </c>
      <c r="DA57" s="115">
        <f t="shared" si="42"/>
        <v>2.0408163265306123</v>
      </c>
      <c r="DB57" s="115">
        <f t="shared" si="42"/>
        <v>1.0204081632653061</v>
      </c>
      <c r="DC57" s="238"/>
      <c r="DD57" s="223"/>
      <c r="DE57" s="115">
        <f t="shared" ref="DE57:DJ57" si="43">AVERAGEIF($F$5:$F$53,"Yes",DE5:DE53)</f>
        <v>35.918367346938773</v>
      </c>
      <c r="DF57" s="115">
        <f t="shared" si="43"/>
        <v>5.1020408163265305</v>
      </c>
      <c r="DG57" s="115">
        <f t="shared" si="43"/>
        <v>10.204081632653061</v>
      </c>
      <c r="DH57" s="115">
        <f t="shared" si="43"/>
        <v>5.3061224489795915</v>
      </c>
      <c r="DI57" s="115">
        <f t="shared" si="43"/>
        <v>9.591836734693878</v>
      </c>
      <c r="DJ57" s="115">
        <f t="shared" si="43"/>
        <v>5.7142857142857144</v>
      </c>
      <c r="DK57" s="223"/>
      <c r="DL57" s="223"/>
      <c r="DM57" s="115">
        <f t="shared" ref="DM57:DR57" si="44">AVERAGEIF($F$5:$F$53,"Yes",DM5:DM53)</f>
        <v>25.306122448979593</v>
      </c>
      <c r="DN57" s="115">
        <f t="shared" si="44"/>
        <v>4.2857142857142856</v>
      </c>
      <c r="DO57" s="115">
        <f t="shared" si="44"/>
        <v>0.40816326530612246</v>
      </c>
      <c r="DP57" s="115">
        <f t="shared" si="44"/>
        <v>6.1224489795918364</v>
      </c>
      <c r="DQ57" s="115">
        <f t="shared" si="44"/>
        <v>7.7551020408163263</v>
      </c>
      <c r="DR57" s="115">
        <f t="shared" si="44"/>
        <v>6.7346938775510203</v>
      </c>
      <c r="DS57" s="223"/>
      <c r="DT57" s="115"/>
      <c r="DU57" s="115">
        <f>AVERAGEIF($F$5:$F$53,"Yes",DU5:DU53)</f>
        <v>46.428571428571431</v>
      </c>
      <c r="DV57" s="115">
        <f>AVERAGEIF($F$5:$F$53,"Yes",DV5:DV53)</f>
        <v>15.306122448979592</v>
      </c>
      <c r="DW57" s="115">
        <f>AVERAGEIF($F$5:$F$53,"Yes",DW5:DW53)</f>
        <v>13.26530612244898</v>
      </c>
      <c r="DX57" s="115">
        <f>AVERAGEIF($F$5:$F$53,"Yes",DX5:DX53)</f>
        <v>11.224489795918368</v>
      </c>
      <c r="DY57" s="115">
        <f>AVERAGEIF($F$5:$F$53,"Yes",DY5:DY53)</f>
        <v>6.6326530612244898</v>
      </c>
      <c r="DZ57" s="223"/>
      <c r="EA57" s="223"/>
      <c r="EC57" s="115">
        <f>AVERAGEIF($F$5:$F$53,"Yes",EC5:EC53)</f>
        <v>12.627551020408163</v>
      </c>
      <c r="ED57" s="115">
        <f>AVERAGEIF($F$5:$F$53,"Yes",ED5:ED53)</f>
        <v>6.1224489795918364</v>
      </c>
      <c r="EE57" s="115">
        <f>AVERAGEIF($F$5:$F$53,"Yes",EE5:EE53)</f>
        <v>7.1428571428571432</v>
      </c>
      <c r="EF57" s="223"/>
      <c r="EG57" s="223"/>
      <c r="EH57" s="246"/>
      <c r="EI57" s="115">
        <f>AVERAGEIF($F$5:$F$53,"Yes",EI5:EI53)</f>
        <v>0</v>
      </c>
      <c r="EJ57" s="115">
        <f>AVERAGEIF($F$5:$F$53,"Yes",EJ5:EJ53)</f>
        <v>4.4642857142857144</v>
      </c>
      <c r="EK57" s="115">
        <f>AVERAGEIF($F$5:$F$53,"Yes",EK5:EK53)</f>
        <v>0.8928571428571429</v>
      </c>
      <c r="EL57" s="223"/>
      <c r="EM57" s="223"/>
    </row>
    <row r="58" spans="1:155" s="210" customFormat="1">
      <c r="A58" s="209" t="s">
        <v>370</v>
      </c>
      <c r="E58" s="51"/>
      <c r="F58" s="51"/>
      <c r="H58" s="210">
        <f>COUNTIF(H5:H53, "&gt;0")</f>
        <v>47</v>
      </c>
      <c r="I58" s="210">
        <f>COUNTIF(I5:I53, "&gt;0")</f>
        <v>47</v>
      </c>
      <c r="L58" s="210">
        <f t="shared" ref="L58:Q58" si="45">COUNTIF(L5:L53, "&gt;0")</f>
        <v>45</v>
      </c>
      <c r="M58" s="210">
        <f t="shared" si="45"/>
        <v>45</v>
      </c>
      <c r="N58" s="210">
        <f t="shared" si="45"/>
        <v>40</v>
      </c>
      <c r="O58" s="210">
        <f t="shared" si="45"/>
        <v>37</v>
      </c>
      <c r="P58" s="210">
        <f t="shared" si="45"/>
        <v>38</v>
      </c>
      <c r="Q58" s="210">
        <f t="shared" si="45"/>
        <v>40</v>
      </c>
      <c r="R58" s="242"/>
      <c r="T58" s="210">
        <f>COUNTIF(T5:T53, "&gt;0")</f>
        <v>37</v>
      </c>
      <c r="U58" s="210">
        <f>COUNTIF(U5:U53, "&gt;0")</f>
        <v>34</v>
      </c>
      <c r="V58" s="210">
        <f>COUNTIF(V5:V53, "&gt;0")</f>
        <v>20</v>
      </c>
      <c r="W58" s="223"/>
      <c r="X58" s="115"/>
      <c r="Y58" s="210">
        <f>COUNTIF(Y5:Y53, "&gt;0")</f>
        <v>39</v>
      </c>
      <c r="Z58" s="210">
        <f>COUNTIF(Z5:Z53, "&gt;0")</f>
        <v>39</v>
      </c>
      <c r="AA58" s="210">
        <f>COUNTIF(AA5:AA53, "&gt;0")</f>
        <v>25</v>
      </c>
      <c r="AB58" s="210">
        <f>COUNTIF(AB5:AB53, "&gt;0")</f>
        <v>9</v>
      </c>
      <c r="AC58" s="223"/>
      <c r="AD58" s="115"/>
      <c r="AE58" s="210">
        <f>COUNTIF(AE5:AE53, "&gt;0")</f>
        <v>35</v>
      </c>
      <c r="AF58" s="210">
        <f>COUNTIF(AF5:AF53, "&gt;0")</f>
        <v>7</v>
      </c>
      <c r="AG58" s="210">
        <f>COUNTIF(AG5:AG53, "&gt;0")</f>
        <v>35</v>
      </c>
      <c r="AH58" s="223"/>
      <c r="AI58" s="115"/>
      <c r="AJ58" s="210">
        <f>COUNTIF(AJ5:AJ53, "&gt;0")</f>
        <v>37</v>
      </c>
      <c r="AK58" s="210">
        <f>COUNTIF(AK5:AK53, "&gt;0")</f>
        <v>14</v>
      </c>
      <c r="AL58" s="210">
        <f>COUNTIF(AL5:AL53, "&gt;0")</f>
        <v>32</v>
      </c>
      <c r="AM58" s="210">
        <f>COUNTIF(AM5:AM53, "&gt;0")</f>
        <v>37</v>
      </c>
      <c r="AN58" s="210">
        <f>COUNTIF(AN5:AN53, "&gt;0")</f>
        <v>11</v>
      </c>
      <c r="AO58" s="115"/>
      <c r="AP58" s="115"/>
      <c r="AQ58" s="210">
        <f>COUNTIF(AQ5:AQ53, "&gt;0")</f>
        <v>23</v>
      </c>
      <c r="AR58" s="210">
        <f>COUNTIF(AR5:AR53, "&gt;0")</f>
        <v>22</v>
      </c>
      <c r="AS58" s="210">
        <f>COUNTIF(AS5:AS53, "&gt;0")</f>
        <v>19</v>
      </c>
      <c r="AT58" s="115"/>
      <c r="AU58" s="115"/>
      <c r="AV58" s="210">
        <f>COUNTIF(AV5:AV53, "&gt;0")</f>
        <v>39</v>
      </c>
      <c r="AW58" s="210">
        <f>COUNTIF(AW5:AW53, "&gt;0")</f>
        <v>38</v>
      </c>
      <c r="AX58" s="210">
        <f>COUNTIF(AX5:AX53, "&gt;0")</f>
        <v>8</v>
      </c>
      <c r="AY58" s="210">
        <f>COUNTIF(AY5:AY53, "&gt;0")</f>
        <v>12</v>
      </c>
      <c r="AZ58" s="210">
        <f>COUNTIF(AZ5:AZ53, "&gt;0")</f>
        <v>3</v>
      </c>
      <c r="BA58" s="223"/>
      <c r="BB58" s="115"/>
      <c r="BC58" s="210">
        <f>COUNTIF(BC5:BC53, "&gt;0")</f>
        <v>29</v>
      </c>
      <c r="BD58" s="210">
        <f>COUNTIF(BD5:BD53, "&gt;0")</f>
        <v>29</v>
      </c>
      <c r="BE58" s="223"/>
      <c r="BF58" s="115"/>
      <c r="BG58" s="210">
        <f>COUNTIF(BG5:BG53, "&gt;0")</f>
        <v>27</v>
      </c>
      <c r="BH58" s="210">
        <f>COUNTIF(BH5:BH53, "&gt;0")</f>
        <v>27</v>
      </c>
      <c r="BI58" s="210">
        <f>COUNTIF(BI5:BI53, "&gt;0")</f>
        <v>6</v>
      </c>
      <c r="BJ58" s="210">
        <f>COUNTIF(BJ5:BJ53, "&gt;0")</f>
        <v>4</v>
      </c>
      <c r="BK58" s="223"/>
      <c r="BL58" s="199"/>
      <c r="BM58" s="210">
        <f>COUNTIF(BM5:BM53, "&gt;0")</f>
        <v>12</v>
      </c>
      <c r="BN58" s="210">
        <f>COUNTIF(BN5:BN53, "&gt;0")</f>
        <v>5</v>
      </c>
      <c r="BO58" s="210">
        <f>COUNTIF(BO5:BO53, "&gt;0")</f>
        <v>11</v>
      </c>
      <c r="BP58" s="210">
        <f>COUNTIF(BP5:BP53, "&gt;0")</f>
        <v>5</v>
      </c>
      <c r="BQ58" s="223"/>
      <c r="BR58" s="115"/>
      <c r="BS58" s="210">
        <f>COUNTIF(BS5:BS53, "&gt;0")</f>
        <v>36</v>
      </c>
      <c r="BT58" s="210">
        <f>COUNTIF(BT5:BT53, "&gt;0")</f>
        <v>36</v>
      </c>
      <c r="BU58" s="210">
        <f>COUNTIF(BU5:BU53, "&gt;0")</f>
        <v>33</v>
      </c>
      <c r="BV58" s="223"/>
      <c r="BW58" s="223"/>
      <c r="BX58" s="210">
        <f>COUNTIF(BX5:BX53, "&gt;0")</f>
        <v>15</v>
      </c>
      <c r="BY58" s="210">
        <f>COUNTIF(BY5:BY53, "&gt;0")</f>
        <v>13</v>
      </c>
      <c r="BZ58" s="210">
        <f>COUNTIF(BZ5:BZ53, "&gt;0")</f>
        <v>10</v>
      </c>
      <c r="CA58" s="223"/>
      <c r="CB58" s="223"/>
      <c r="CC58" s="210">
        <f>COUNTIF(CC5:CC53, "&gt;0")</f>
        <v>37</v>
      </c>
      <c r="CD58" s="210">
        <f>COUNTIF(CD5:CD53, "&gt;0")</f>
        <v>33</v>
      </c>
      <c r="CE58" s="210">
        <f>COUNTIF(CE5:CE53, "&gt;0")</f>
        <v>37</v>
      </c>
      <c r="CF58" s="210">
        <f>COUNTIF(CF5:CF53, "&gt;0")</f>
        <v>2</v>
      </c>
      <c r="CG58" s="45"/>
      <c r="CH58" s="27"/>
      <c r="CI58" s="210">
        <f>COUNTIF(CI5:CI53, "&gt;0")</f>
        <v>32</v>
      </c>
      <c r="CJ58" s="210">
        <f>COUNTIF(CJ5:CJ53, "&gt;0")</f>
        <v>31</v>
      </c>
      <c r="CK58" s="210">
        <f>COUNTIF(CK5:CK53, "&gt;0")</f>
        <v>9</v>
      </c>
      <c r="CL58" s="210">
        <f>COUNTIF(CL5:CL53, "&gt;0")</f>
        <v>3</v>
      </c>
      <c r="CM58" s="210">
        <f>COUNTIF(CM5:CM53, "&gt;0")</f>
        <v>2</v>
      </c>
      <c r="CN58" s="115"/>
      <c r="CO58" s="115"/>
      <c r="CP58" s="210">
        <f>COUNTIF(CP5:CP53, "&gt;0")</f>
        <v>0</v>
      </c>
      <c r="CQ58" s="210">
        <f>COUNTIF(CQ5:CQ53, "&gt;0")</f>
        <v>0</v>
      </c>
      <c r="CR58" s="210">
        <f>COUNTIF(CR5:CR53, "&gt;0")</f>
        <v>0</v>
      </c>
      <c r="CS58" s="210">
        <f>COUNTIF(CS5:CS53, "&gt;0")</f>
        <v>0</v>
      </c>
      <c r="CT58" s="210">
        <f>COUNTIF(CT5:CT53, "&gt;0")</f>
        <v>0</v>
      </c>
      <c r="CU58" s="223"/>
      <c r="CV58" s="115"/>
      <c r="CW58" s="210">
        <f t="shared" ref="CW58:DB58" si="46">COUNTIF(CW5:CW53, "&gt;0")</f>
        <v>36</v>
      </c>
      <c r="CX58" s="210">
        <f t="shared" si="46"/>
        <v>36</v>
      </c>
      <c r="CY58" s="210">
        <f t="shared" si="46"/>
        <v>16</v>
      </c>
      <c r="CZ58" s="210">
        <f t="shared" si="46"/>
        <v>3</v>
      </c>
      <c r="DA58" s="210">
        <f t="shared" si="46"/>
        <v>5</v>
      </c>
      <c r="DB58" s="210">
        <f t="shared" si="46"/>
        <v>5</v>
      </c>
      <c r="DC58" s="238"/>
      <c r="DD58" s="223"/>
      <c r="DE58" s="210">
        <f>COUNTIF(DE5:DE53, "&gt;0")</f>
        <v>39</v>
      </c>
      <c r="DF58" s="210">
        <f t="shared" ref="DF58:DJ58" si="47">COUNTIF(DF5:DF53, "&gt;0")</f>
        <v>14</v>
      </c>
      <c r="DG58" s="210">
        <f t="shared" si="47"/>
        <v>32</v>
      </c>
      <c r="DH58" s="210">
        <f t="shared" si="47"/>
        <v>24</v>
      </c>
      <c r="DI58" s="210">
        <f t="shared" si="47"/>
        <v>26</v>
      </c>
      <c r="DJ58" s="210">
        <f t="shared" si="47"/>
        <v>14</v>
      </c>
      <c r="DK58" s="223"/>
      <c r="DL58" s="223"/>
      <c r="DM58" s="210">
        <f t="shared" ref="DM58:DR58" si="48">COUNTIF(DM5:DM53, "&gt;0")</f>
        <v>30</v>
      </c>
      <c r="DN58" s="210">
        <f t="shared" si="48"/>
        <v>12</v>
      </c>
      <c r="DO58" s="210">
        <f t="shared" si="48"/>
        <v>1</v>
      </c>
      <c r="DP58" s="210">
        <f t="shared" si="48"/>
        <v>16</v>
      </c>
      <c r="DQ58" s="210">
        <f t="shared" si="48"/>
        <v>25</v>
      </c>
      <c r="DR58" s="210">
        <f t="shared" si="48"/>
        <v>20</v>
      </c>
      <c r="DS58" s="223"/>
      <c r="DT58" s="115"/>
      <c r="DU58" s="210">
        <f>COUNTIF(DU5:DU53, "&gt;0")</f>
        <v>36</v>
      </c>
      <c r="DV58" s="210">
        <f>COUNTIF(DV5:DV53, "&gt;0")</f>
        <v>36</v>
      </c>
      <c r="DW58" s="210">
        <f>COUNTIF(DW5:DW53, "&gt;0")</f>
        <v>26</v>
      </c>
      <c r="DX58" s="210">
        <f>COUNTIF(DX5:DX53, "&gt;0")</f>
        <v>22</v>
      </c>
      <c r="DY58" s="210">
        <f>COUNTIF(DY5:DY53, "&gt;0")</f>
        <v>15</v>
      </c>
      <c r="DZ58" s="223"/>
      <c r="EA58" s="223"/>
      <c r="EB58" s="9"/>
      <c r="EC58" s="210">
        <f>COUNTIF(EC5:EC53, "&gt;0")</f>
        <v>16</v>
      </c>
      <c r="ED58" s="210">
        <f>COUNTIF(ED5:ED53, "&gt;0")</f>
        <v>12</v>
      </c>
      <c r="EE58" s="210">
        <f>COUNTIF(EE5:EE53, "&gt;0")+3</f>
        <v>9</v>
      </c>
      <c r="EF58" s="242"/>
      <c r="EG58" s="242"/>
      <c r="EH58" s="246"/>
      <c r="EI58" s="210">
        <f>COUNTIF(EI5:EI53, "&gt;0")</f>
        <v>0</v>
      </c>
      <c r="EJ58" s="210">
        <f>COUNTIF(EJ5:EJ53, "&gt;0")</f>
        <v>3</v>
      </c>
      <c r="EK58" s="210">
        <f>COUNTIF(EK5:EK53, "&gt;0")</f>
        <v>1</v>
      </c>
      <c r="EL58" s="223"/>
      <c r="EM58" s="223"/>
      <c r="EN58" s="242"/>
      <c r="ER58" s="242"/>
    </row>
    <row r="59" spans="1:155" s="280" customFormat="1">
      <c r="A59" s="279" t="s">
        <v>2503</v>
      </c>
      <c r="E59" s="281"/>
      <c r="F59" s="281"/>
      <c r="H59" s="282">
        <f>H58/60</f>
        <v>0.78333333333333333</v>
      </c>
      <c r="I59" s="282">
        <f t="shared" ref="I59:BT59" si="49">I58/60</f>
        <v>0.78333333333333333</v>
      </c>
      <c r="J59" s="282"/>
      <c r="K59" s="282"/>
      <c r="L59" s="282">
        <f t="shared" si="49"/>
        <v>0.75</v>
      </c>
      <c r="M59" s="282">
        <f t="shared" si="49"/>
        <v>0.75</v>
      </c>
      <c r="N59" s="282">
        <f t="shared" si="49"/>
        <v>0.66666666666666663</v>
      </c>
      <c r="O59" s="282">
        <f t="shared" si="49"/>
        <v>0.6166666666666667</v>
      </c>
      <c r="P59" s="282">
        <f t="shared" si="49"/>
        <v>0.6333333333333333</v>
      </c>
      <c r="Q59" s="282">
        <f t="shared" si="49"/>
        <v>0.66666666666666663</v>
      </c>
      <c r="R59" s="283"/>
      <c r="S59" s="282"/>
      <c r="T59" s="282">
        <f t="shared" si="49"/>
        <v>0.6166666666666667</v>
      </c>
      <c r="U59" s="282">
        <f t="shared" si="49"/>
        <v>0.56666666666666665</v>
      </c>
      <c r="V59" s="282">
        <f t="shared" si="49"/>
        <v>0.33333333333333331</v>
      </c>
      <c r="W59" s="284"/>
      <c r="X59" s="285"/>
      <c r="Y59" s="282">
        <f t="shared" si="49"/>
        <v>0.65</v>
      </c>
      <c r="Z59" s="282">
        <f t="shared" si="49"/>
        <v>0.65</v>
      </c>
      <c r="AA59" s="282">
        <f t="shared" si="49"/>
        <v>0.41666666666666669</v>
      </c>
      <c r="AB59" s="282">
        <f t="shared" si="49"/>
        <v>0.15</v>
      </c>
      <c r="AC59" s="284"/>
      <c r="AD59" s="285"/>
      <c r="AE59" s="282">
        <f t="shared" si="49"/>
        <v>0.58333333333333337</v>
      </c>
      <c r="AF59" s="282">
        <f t="shared" si="49"/>
        <v>0.11666666666666667</v>
      </c>
      <c r="AG59" s="282">
        <f t="shared" si="49"/>
        <v>0.58333333333333337</v>
      </c>
      <c r="AH59" s="284"/>
      <c r="AI59" s="285"/>
      <c r="AJ59" s="282">
        <f t="shared" si="49"/>
        <v>0.6166666666666667</v>
      </c>
      <c r="AK59" s="282">
        <f t="shared" si="49"/>
        <v>0.23333333333333334</v>
      </c>
      <c r="AL59" s="282">
        <f t="shared" si="49"/>
        <v>0.53333333333333333</v>
      </c>
      <c r="AM59" s="282">
        <f t="shared" si="49"/>
        <v>0.6166666666666667</v>
      </c>
      <c r="AN59" s="282">
        <f t="shared" si="49"/>
        <v>0.18333333333333332</v>
      </c>
      <c r="AO59" s="285"/>
      <c r="AP59" s="285"/>
      <c r="AQ59" s="282">
        <f t="shared" si="49"/>
        <v>0.38333333333333336</v>
      </c>
      <c r="AR59" s="282">
        <f t="shared" si="49"/>
        <v>0.36666666666666664</v>
      </c>
      <c r="AS59" s="282">
        <f t="shared" si="49"/>
        <v>0.31666666666666665</v>
      </c>
      <c r="AT59" s="285"/>
      <c r="AU59" s="285"/>
      <c r="AV59" s="282">
        <f t="shared" si="49"/>
        <v>0.65</v>
      </c>
      <c r="AW59" s="282">
        <f t="shared" si="49"/>
        <v>0.6333333333333333</v>
      </c>
      <c r="AX59" s="282">
        <f t="shared" si="49"/>
        <v>0.13333333333333333</v>
      </c>
      <c r="AY59" s="282">
        <f t="shared" si="49"/>
        <v>0.2</v>
      </c>
      <c r="AZ59" s="282">
        <f t="shared" si="49"/>
        <v>0.05</v>
      </c>
      <c r="BA59" s="284"/>
      <c r="BB59" s="285"/>
      <c r="BC59" s="282">
        <f t="shared" si="49"/>
        <v>0.48333333333333334</v>
      </c>
      <c r="BD59" s="282">
        <f t="shared" si="49"/>
        <v>0.48333333333333334</v>
      </c>
      <c r="BE59" s="284"/>
      <c r="BF59" s="285"/>
      <c r="BG59" s="282">
        <f t="shared" si="49"/>
        <v>0.45</v>
      </c>
      <c r="BH59" s="282">
        <f t="shared" si="49"/>
        <v>0.45</v>
      </c>
      <c r="BI59" s="282">
        <f t="shared" si="49"/>
        <v>0.1</v>
      </c>
      <c r="BJ59" s="282">
        <f t="shared" si="49"/>
        <v>6.6666666666666666E-2</v>
      </c>
      <c r="BK59" s="284"/>
      <c r="BL59" s="286"/>
      <c r="BM59" s="282">
        <f t="shared" si="49"/>
        <v>0.2</v>
      </c>
      <c r="BN59" s="282">
        <f t="shared" si="49"/>
        <v>8.3333333333333329E-2</v>
      </c>
      <c r="BO59" s="282">
        <f t="shared" si="49"/>
        <v>0.18333333333333332</v>
      </c>
      <c r="BP59" s="282">
        <f t="shared" si="49"/>
        <v>8.3333333333333329E-2</v>
      </c>
      <c r="BQ59" s="284"/>
      <c r="BR59" s="285"/>
      <c r="BS59" s="282">
        <f t="shared" si="49"/>
        <v>0.6</v>
      </c>
      <c r="BT59" s="282">
        <f t="shared" si="49"/>
        <v>0.6</v>
      </c>
      <c r="BU59" s="282">
        <f t="shared" ref="BU59:EE59" si="50">BU58/60</f>
        <v>0.55000000000000004</v>
      </c>
      <c r="BV59" s="284"/>
      <c r="BW59" s="284"/>
      <c r="BX59" s="282">
        <f t="shared" si="50"/>
        <v>0.25</v>
      </c>
      <c r="BY59" s="282">
        <f t="shared" si="50"/>
        <v>0.21666666666666667</v>
      </c>
      <c r="BZ59" s="282">
        <f t="shared" si="50"/>
        <v>0.16666666666666666</v>
      </c>
      <c r="CA59" s="284"/>
      <c r="CB59" s="284"/>
      <c r="CC59" s="282">
        <f t="shared" si="50"/>
        <v>0.6166666666666667</v>
      </c>
      <c r="CD59" s="282">
        <f t="shared" si="50"/>
        <v>0.55000000000000004</v>
      </c>
      <c r="CE59" s="282">
        <f t="shared" si="50"/>
        <v>0.6166666666666667</v>
      </c>
      <c r="CF59" s="282">
        <f t="shared" si="50"/>
        <v>3.3333333333333333E-2</v>
      </c>
      <c r="CG59" s="287"/>
      <c r="CH59" s="288"/>
      <c r="CI59" s="282">
        <f t="shared" si="50"/>
        <v>0.53333333333333333</v>
      </c>
      <c r="CJ59" s="282">
        <f t="shared" si="50"/>
        <v>0.51666666666666672</v>
      </c>
      <c r="CK59" s="282">
        <f t="shared" si="50"/>
        <v>0.15</v>
      </c>
      <c r="CL59" s="282">
        <f t="shared" si="50"/>
        <v>0.05</v>
      </c>
      <c r="CM59" s="282">
        <f t="shared" si="50"/>
        <v>3.3333333333333333E-2</v>
      </c>
      <c r="CN59" s="285"/>
      <c r="CO59" s="285"/>
      <c r="CP59" s="282">
        <f t="shared" si="50"/>
        <v>0</v>
      </c>
      <c r="CQ59" s="282">
        <f t="shared" si="50"/>
        <v>0</v>
      </c>
      <c r="CR59" s="282">
        <f t="shared" si="50"/>
        <v>0</v>
      </c>
      <c r="CS59" s="282">
        <f t="shared" si="50"/>
        <v>0</v>
      </c>
      <c r="CT59" s="282">
        <f>CT58/60</f>
        <v>0</v>
      </c>
      <c r="CU59" s="284"/>
      <c r="CV59" s="285"/>
      <c r="CW59" s="282">
        <f t="shared" si="50"/>
        <v>0.6</v>
      </c>
      <c r="CX59" s="282">
        <f>CX58</f>
        <v>36</v>
      </c>
      <c r="CY59" s="282">
        <f t="shared" si="50"/>
        <v>0.26666666666666666</v>
      </c>
      <c r="CZ59" s="282">
        <f t="shared" si="50"/>
        <v>0.05</v>
      </c>
      <c r="DA59" s="282">
        <f t="shared" si="50"/>
        <v>8.3333333333333329E-2</v>
      </c>
      <c r="DB59" s="282">
        <f t="shared" si="50"/>
        <v>8.3333333333333329E-2</v>
      </c>
      <c r="DC59" s="289"/>
      <c r="DD59" s="284"/>
      <c r="DE59" s="293">
        <f>DE58/$B$72</f>
        <v>0.79591836734693877</v>
      </c>
      <c r="DF59" s="293">
        <f t="shared" ref="DF59:DJ59" si="51">DF58/$B$72</f>
        <v>0.2857142857142857</v>
      </c>
      <c r="DG59" s="293">
        <f t="shared" si="51"/>
        <v>0.65306122448979587</v>
      </c>
      <c r="DH59" s="293">
        <f t="shared" si="51"/>
        <v>0.48979591836734693</v>
      </c>
      <c r="DI59" s="293">
        <f t="shared" si="51"/>
        <v>0.53061224489795922</v>
      </c>
      <c r="DJ59" s="293">
        <f t="shared" si="51"/>
        <v>0.2857142857142857</v>
      </c>
      <c r="DK59" s="294"/>
      <c r="DL59" s="294"/>
      <c r="DM59" s="293">
        <f>DM58/$B$72</f>
        <v>0.61224489795918369</v>
      </c>
      <c r="DN59" s="293">
        <f t="shared" ref="DN59:DR59" si="52">DN58/$B$72</f>
        <v>0.24489795918367346</v>
      </c>
      <c r="DO59" s="293">
        <f t="shared" si="52"/>
        <v>2.0408163265306121E-2</v>
      </c>
      <c r="DP59" s="293">
        <f t="shared" si="52"/>
        <v>0.32653061224489793</v>
      </c>
      <c r="DQ59" s="293">
        <f t="shared" si="52"/>
        <v>0.51020408163265307</v>
      </c>
      <c r="DR59" s="293">
        <f t="shared" si="52"/>
        <v>0.40816326530612246</v>
      </c>
      <c r="DS59" s="294"/>
      <c r="DT59" s="295"/>
      <c r="DU59" s="282">
        <f t="shared" si="50"/>
        <v>0.6</v>
      </c>
      <c r="DV59" s="282">
        <f t="shared" si="50"/>
        <v>0.6</v>
      </c>
      <c r="DW59" s="282">
        <f t="shared" si="50"/>
        <v>0.43333333333333335</v>
      </c>
      <c r="DX59" s="282">
        <f t="shared" si="50"/>
        <v>0.36666666666666664</v>
      </c>
      <c r="DY59" s="282">
        <f t="shared" si="50"/>
        <v>0.25</v>
      </c>
      <c r="DZ59" s="284"/>
      <c r="EA59" s="284"/>
      <c r="EB59" s="290"/>
      <c r="EC59" s="282">
        <f t="shared" si="50"/>
        <v>0.26666666666666666</v>
      </c>
      <c r="ED59" s="282">
        <f t="shared" si="50"/>
        <v>0.2</v>
      </c>
      <c r="EE59" s="282">
        <f t="shared" si="50"/>
        <v>0.15</v>
      </c>
      <c r="EF59" s="283"/>
      <c r="EG59" s="283"/>
      <c r="EH59" s="291"/>
      <c r="EI59" s="282">
        <f t="shared" ref="EI59:EK59" si="53">EI58/60</f>
        <v>0</v>
      </c>
      <c r="EJ59" s="282">
        <f t="shared" si="53"/>
        <v>0.05</v>
      </c>
      <c r="EK59" s="282">
        <f t="shared" si="53"/>
        <v>1.6666666666666666E-2</v>
      </c>
      <c r="EL59" s="284"/>
      <c r="EM59" s="284"/>
      <c r="EN59" s="292"/>
      <c r="ER59" s="292"/>
    </row>
    <row r="60" spans="1:155" s="197" customFormat="1">
      <c r="A60" s="240" t="s">
        <v>2109</v>
      </c>
      <c r="E60" s="51"/>
      <c r="F60" s="51"/>
      <c r="H60" s="198"/>
      <c r="I60" s="198"/>
      <c r="J60" s="198"/>
      <c r="K60" s="198"/>
      <c r="L60" s="198"/>
      <c r="M60" s="198"/>
      <c r="N60" s="198"/>
      <c r="O60" s="198"/>
      <c r="P60" s="198"/>
      <c r="Q60" s="198"/>
      <c r="R60" s="243"/>
      <c r="S60" s="198"/>
      <c r="T60" s="198"/>
      <c r="U60" s="198"/>
      <c r="V60" s="198"/>
      <c r="W60" s="224"/>
      <c r="X60" s="199"/>
      <c r="Y60" s="198"/>
      <c r="Z60" s="198"/>
      <c r="AA60" s="198"/>
      <c r="AB60" s="198"/>
      <c r="AC60" s="224"/>
      <c r="AD60" s="199"/>
      <c r="AE60" s="198"/>
      <c r="AF60" s="198"/>
      <c r="AG60" s="198"/>
      <c r="AH60" s="224"/>
      <c r="AI60" s="199"/>
      <c r="AJ60" s="210">
        <f>COUNTIF(AJ5:AJ53,100)</f>
        <v>2</v>
      </c>
      <c r="AK60" s="210">
        <f>COUNTIF(AK5:AK53,25)</f>
        <v>6</v>
      </c>
      <c r="AL60" s="210">
        <f>COUNTIF(AL5:AL53,25)</f>
        <v>31</v>
      </c>
      <c r="AM60" s="210">
        <f>COUNTIF(AM5:AM53,25)</f>
        <v>23</v>
      </c>
      <c r="AN60" s="210">
        <f>COUNTIF(AN5:AN53,25)</f>
        <v>5</v>
      </c>
      <c r="AO60" s="199"/>
      <c r="AP60" s="199"/>
      <c r="AQ60" s="210">
        <f>COUNTIF(AQ5:AQ53,100)</f>
        <v>5</v>
      </c>
      <c r="AR60" s="210">
        <f>COUNTIF(AR5:AR53,50)</f>
        <v>15</v>
      </c>
      <c r="AS60" s="210">
        <f>COUNTIF(AS5:AS53,50)</f>
        <v>5</v>
      </c>
      <c r="AT60" s="199"/>
      <c r="AU60" s="199"/>
      <c r="AV60" s="210">
        <f>COUNTIF(AV5:AV53,100)</f>
        <v>0</v>
      </c>
      <c r="AW60" s="210">
        <f>COUNTIF(AW5:AW53, 25)</f>
        <v>3</v>
      </c>
      <c r="AX60" s="210">
        <f>COUNTIF(AX5:AX53,25)</f>
        <v>4</v>
      </c>
      <c r="AY60" s="210">
        <f>COUNTIF(AY5:AY53,25)</f>
        <v>4</v>
      </c>
      <c r="AZ60" s="210">
        <f>COUNTIF(AZ5:AZ53,25)</f>
        <v>2</v>
      </c>
      <c r="BA60" s="224"/>
      <c r="BB60" s="199"/>
      <c r="BC60" s="198"/>
      <c r="BD60" s="198"/>
      <c r="BE60" s="224"/>
      <c r="BF60" s="199"/>
      <c r="BG60" s="198"/>
      <c r="BH60" s="198"/>
      <c r="BI60" s="198"/>
      <c r="BJ60" s="198"/>
      <c r="BK60" s="224"/>
      <c r="BL60" s="199"/>
      <c r="BM60" s="198"/>
      <c r="BN60" s="198"/>
      <c r="BO60" s="198"/>
      <c r="BP60" s="198"/>
      <c r="BQ60" s="224"/>
      <c r="BR60" s="199"/>
      <c r="BS60" s="200">
        <f>COUNTIF(BS5:BS53,100)</f>
        <v>12</v>
      </c>
      <c r="BT60" s="200">
        <f>COUNTIF(BT5:BT53,50)</f>
        <v>31</v>
      </c>
      <c r="BU60" s="200">
        <f>COUNTIF(BU5:BU53,50)</f>
        <v>13</v>
      </c>
      <c r="BV60" s="224"/>
      <c r="BW60" s="224"/>
      <c r="BX60" s="198"/>
      <c r="BY60" s="198"/>
      <c r="BZ60" s="198"/>
      <c r="CA60" s="224"/>
      <c r="CB60" s="224"/>
      <c r="CC60" s="198"/>
      <c r="CD60" s="198"/>
      <c r="CE60" s="198"/>
      <c r="CF60" s="198"/>
      <c r="CG60" s="9"/>
      <c r="CH60" s="225"/>
      <c r="CI60" s="198"/>
      <c r="CJ60" s="198"/>
      <c r="CK60" s="198"/>
      <c r="CL60" s="198"/>
      <c r="CM60" s="198"/>
      <c r="CN60" s="199"/>
      <c r="CO60" s="199"/>
      <c r="CP60" s="198"/>
      <c r="CQ60" s="198"/>
      <c r="CR60" s="198"/>
      <c r="CS60" s="198"/>
      <c r="CT60" s="198"/>
      <c r="CU60" s="224"/>
      <c r="CV60" s="199"/>
      <c r="CW60" s="198"/>
      <c r="CX60" s="198"/>
      <c r="CY60" s="198"/>
      <c r="CZ60" s="198"/>
      <c r="DA60" s="210">
        <f>COUNTIF(DA5:DA53, 20)</f>
        <v>5</v>
      </c>
      <c r="DB60" s="198"/>
      <c r="DC60" s="239"/>
      <c r="DD60" s="224"/>
      <c r="DE60" s="198"/>
      <c r="DF60" s="198"/>
      <c r="DG60" s="198"/>
      <c r="DH60" s="198"/>
      <c r="DI60" s="198"/>
      <c r="DJ60" s="198"/>
      <c r="DK60" s="224"/>
      <c r="DL60" s="224"/>
      <c r="DM60" s="198"/>
      <c r="DN60" s="198"/>
      <c r="DO60" s="198"/>
      <c r="DP60" s="198"/>
      <c r="DQ60" s="198"/>
      <c r="DR60" s="198"/>
      <c r="DS60" s="224"/>
      <c r="DT60" s="199"/>
      <c r="DU60" s="198"/>
      <c r="DV60" s="198"/>
      <c r="DW60" s="198"/>
      <c r="DX60" s="198"/>
      <c r="DY60" s="198"/>
      <c r="DZ60" s="224"/>
      <c r="EA60" s="224"/>
      <c r="EB60" s="9"/>
      <c r="EC60" s="210">
        <f>COUNTIF(EC5:EC53,100)</f>
        <v>1</v>
      </c>
      <c r="ED60" s="210">
        <f>COUNTIF(ED5:ED53,50)</f>
        <v>2</v>
      </c>
      <c r="EE60" s="210">
        <f>COUNTIF(EE5:EE53,50)</f>
        <v>4</v>
      </c>
      <c r="EF60" s="243"/>
      <c r="EG60" s="243"/>
      <c r="EH60" s="247"/>
      <c r="EI60" s="198"/>
      <c r="EJ60" s="198"/>
      <c r="EK60" s="198"/>
      <c r="EL60" s="224"/>
      <c r="EM60" s="224"/>
      <c r="EN60" s="248"/>
      <c r="ER60" s="248"/>
    </row>
    <row r="61" spans="1:155" s="197" customFormat="1">
      <c r="A61" s="240" t="s">
        <v>2149</v>
      </c>
      <c r="E61" s="51"/>
      <c r="F61" s="51"/>
      <c r="H61" s="198"/>
      <c r="I61" s="198"/>
      <c r="J61" s="198"/>
      <c r="K61" s="198"/>
      <c r="L61" s="198"/>
      <c r="M61" s="198"/>
      <c r="N61" s="198"/>
      <c r="O61" s="198"/>
      <c r="P61" s="198"/>
      <c r="Q61" s="198"/>
      <c r="R61" s="243"/>
      <c r="S61" s="198"/>
      <c r="T61" s="198"/>
      <c r="U61" s="198"/>
      <c r="V61" s="198"/>
      <c r="W61" s="224"/>
      <c r="X61" s="199"/>
      <c r="Y61" s="198"/>
      <c r="Z61" s="198"/>
      <c r="AA61" s="198"/>
      <c r="AB61" s="198"/>
      <c r="AC61" s="224"/>
      <c r="AD61" s="199"/>
      <c r="AE61" s="198"/>
      <c r="AF61" s="198"/>
      <c r="AG61" s="198"/>
      <c r="AH61" s="224"/>
      <c r="AI61" s="199"/>
      <c r="AJ61" s="198"/>
      <c r="AK61" s="198"/>
      <c r="AL61" s="198"/>
      <c r="AM61" s="198"/>
      <c r="AN61" s="198"/>
      <c r="AO61" s="199"/>
      <c r="AP61" s="199"/>
      <c r="AQ61" s="210"/>
      <c r="AR61" s="210"/>
      <c r="AS61" s="210"/>
      <c r="AT61" s="199"/>
      <c r="AU61" s="199"/>
      <c r="AV61" s="210"/>
      <c r="AW61" s="210"/>
      <c r="AX61" s="210"/>
      <c r="AY61" s="210"/>
      <c r="AZ61" s="210"/>
      <c r="BA61" s="224"/>
      <c r="BB61" s="199"/>
      <c r="BC61" s="198"/>
      <c r="BD61" s="198"/>
      <c r="BE61" s="224"/>
      <c r="BF61" s="199"/>
      <c r="BG61" s="198"/>
      <c r="BH61" s="198"/>
      <c r="BI61" s="198"/>
      <c r="BJ61" s="198"/>
      <c r="BK61" s="224"/>
      <c r="BL61" s="199"/>
      <c r="BM61" s="198"/>
      <c r="BN61" s="198"/>
      <c r="BO61" s="198"/>
      <c r="BP61" s="198"/>
      <c r="BQ61" s="224"/>
      <c r="BR61" s="199"/>
      <c r="BS61" s="198"/>
      <c r="BT61" s="198">
        <f>BT60/60</f>
        <v>0.51666666666666672</v>
      </c>
      <c r="BU61" s="198">
        <f>BU60/60</f>
        <v>0.21666666666666667</v>
      </c>
      <c r="BV61" s="224"/>
      <c r="BW61" s="224"/>
      <c r="BX61" s="198"/>
      <c r="BY61" s="198"/>
      <c r="BZ61" s="198"/>
      <c r="CA61" s="224"/>
      <c r="CB61" s="224"/>
      <c r="CC61" s="198"/>
      <c r="CD61" s="198"/>
      <c r="CE61" s="198"/>
      <c r="CF61" s="198"/>
      <c r="CG61" s="9"/>
      <c r="CH61" s="225"/>
      <c r="CI61" s="198"/>
      <c r="CJ61" s="198"/>
      <c r="CK61" s="198"/>
      <c r="CL61" s="198"/>
      <c r="CM61" s="198"/>
      <c r="CN61" s="199"/>
      <c r="CO61" s="199"/>
      <c r="CP61" s="198"/>
      <c r="CQ61" s="198"/>
      <c r="CR61" s="198"/>
      <c r="CS61" s="198"/>
      <c r="CT61" s="198"/>
      <c r="CU61" s="224"/>
      <c r="CV61" s="199"/>
      <c r="CW61" s="198"/>
      <c r="CX61" s="198"/>
      <c r="CY61" s="198"/>
      <c r="CZ61" s="198"/>
      <c r="DA61" s="210"/>
      <c r="DB61" s="198"/>
      <c r="DC61" s="239"/>
      <c r="DD61" s="224"/>
      <c r="DE61" s="198"/>
      <c r="DF61" s="198"/>
      <c r="DG61" s="198"/>
      <c r="DH61" s="198"/>
      <c r="DI61" s="198"/>
      <c r="DJ61" s="198"/>
      <c r="DK61" s="224"/>
      <c r="DL61" s="224"/>
      <c r="DM61" s="198"/>
      <c r="DN61" s="198"/>
      <c r="DO61" s="198"/>
      <c r="DP61" s="198"/>
      <c r="DQ61" s="198"/>
      <c r="DR61" s="198"/>
      <c r="DS61" s="224"/>
      <c r="DT61" s="199"/>
      <c r="DU61" s="198"/>
      <c r="DV61" s="198"/>
      <c r="DW61" s="198"/>
      <c r="DX61" s="198"/>
      <c r="DY61" s="198"/>
      <c r="DZ61" s="224"/>
      <c r="EA61" s="224"/>
      <c r="EB61" s="9"/>
      <c r="EC61" s="198">
        <f>EC60/60</f>
        <v>1.6666666666666666E-2</v>
      </c>
      <c r="ED61" s="198">
        <f t="shared" ref="ED61:EE61" si="54">ED60/60</f>
        <v>3.3333333333333333E-2</v>
      </c>
      <c r="EE61" s="198">
        <f t="shared" si="54"/>
        <v>6.6666666666666666E-2</v>
      </c>
      <c r="EF61" s="243"/>
      <c r="EG61" s="243"/>
      <c r="EH61" s="247"/>
      <c r="EI61" s="198"/>
      <c r="EJ61" s="198"/>
      <c r="EK61" s="198"/>
      <c r="EL61" s="224"/>
      <c r="EM61" s="224"/>
      <c r="EN61" s="248"/>
      <c r="ER61" s="248"/>
    </row>
    <row r="62" spans="1:155">
      <c r="A62" s="209" t="s">
        <v>351</v>
      </c>
      <c r="H62" s="115">
        <f>MAX(H5:H53)</f>
        <v>100</v>
      </c>
      <c r="I62" s="115">
        <f>MAX(I5:I53)</f>
        <v>100</v>
      </c>
      <c r="J62" s="115"/>
      <c r="K62" s="115"/>
      <c r="L62" s="115">
        <f t="shared" ref="L62:Q62" si="55">MAX(L5:L53)</f>
        <v>100</v>
      </c>
      <c r="M62" s="115">
        <f t="shared" si="55"/>
        <v>20</v>
      </c>
      <c r="N62" s="115">
        <f t="shared" si="55"/>
        <v>20</v>
      </c>
      <c r="O62" s="115">
        <f t="shared" si="55"/>
        <v>20</v>
      </c>
      <c r="P62" s="115">
        <f t="shared" si="55"/>
        <v>20</v>
      </c>
      <c r="Q62" s="115">
        <f t="shared" si="55"/>
        <v>20</v>
      </c>
      <c r="R62" s="223"/>
      <c r="S62" s="115"/>
      <c r="T62" s="115">
        <f>MAX(T5:T53)</f>
        <v>100</v>
      </c>
      <c r="U62" s="115">
        <f>MAX(U5:U53)</f>
        <v>50</v>
      </c>
      <c r="V62" s="115">
        <f>MAX(V5:V53)</f>
        <v>50</v>
      </c>
      <c r="W62" s="223"/>
      <c r="X62" s="115"/>
      <c r="Y62" s="115">
        <f>MAX(Y5:Y53)</f>
        <v>100</v>
      </c>
      <c r="Z62" s="115">
        <f>MAX(Z5:Z53)</f>
        <v>30</v>
      </c>
      <c r="AA62" s="115">
        <f>MAX(AA5:AA53)</f>
        <v>40</v>
      </c>
      <c r="AB62" s="115">
        <f>MAX(AB5:AB53)</f>
        <v>40</v>
      </c>
      <c r="AC62" s="223"/>
      <c r="AD62" s="115"/>
      <c r="AE62" s="115">
        <f>MAX(AE5:AE53)</f>
        <v>100</v>
      </c>
      <c r="AF62" s="115">
        <f>MAX(AF5:AF53)</f>
        <v>50</v>
      </c>
      <c r="AG62" s="115">
        <f>MAX(AG5:AG53)</f>
        <v>50</v>
      </c>
      <c r="AH62" s="223"/>
      <c r="AI62" s="115"/>
      <c r="AJ62" s="115">
        <f>MAX(AJ5:AJ53)</f>
        <v>100</v>
      </c>
      <c r="AK62" s="115">
        <f>MAX(AK5:AK53)</f>
        <v>25</v>
      </c>
      <c r="AL62" s="115">
        <f>MAX(AL5:AL53)</f>
        <v>25</v>
      </c>
      <c r="AM62" s="115">
        <f>MAX(AM5:AM53)</f>
        <v>25</v>
      </c>
      <c r="AN62" s="115">
        <f>MAX(AN5:AN53)</f>
        <v>25</v>
      </c>
      <c r="AO62" s="115"/>
      <c r="AP62" s="115"/>
      <c r="AQ62" s="115">
        <f>MAX(AQ5:AQ53)</f>
        <v>100</v>
      </c>
      <c r="AR62" s="115">
        <f>MAX(AR5:AR53)</f>
        <v>50</v>
      </c>
      <c r="AS62" s="115">
        <f>MAX(AS5:AS53)</f>
        <v>50</v>
      </c>
      <c r="AT62" s="115"/>
      <c r="AU62" s="115"/>
      <c r="AV62" s="115">
        <f>MAX(AV5:AV53)</f>
        <v>87.5</v>
      </c>
      <c r="AW62" s="115">
        <f>MAX(AW5:AW53)</f>
        <v>25</v>
      </c>
      <c r="AX62" s="115">
        <f>MAX(AX5:AX53)</f>
        <v>25</v>
      </c>
      <c r="AY62" s="115">
        <f>MAX(AY5:AY53)</f>
        <v>25</v>
      </c>
      <c r="AZ62" s="115">
        <f>MAX(AZ5:AZ53)</f>
        <v>25</v>
      </c>
      <c r="BA62" s="223"/>
      <c r="BB62" s="115"/>
      <c r="BC62" s="115">
        <f>MAX(BC5:BC53)</f>
        <v>100</v>
      </c>
      <c r="BD62" s="115">
        <f>MAX(BD5:BD53)</f>
        <v>100</v>
      </c>
      <c r="BE62" s="223"/>
      <c r="BF62" s="115"/>
      <c r="BG62" s="115">
        <f>MAX(BG5:BG53)</f>
        <v>45</v>
      </c>
      <c r="BH62" s="115">
        <f>MAX(BH5:BH53)</f>
        <v>30</v>
      </c>
      <c r="BI62" s="115">
        <f>MAX(BI5:BI53)</f>
        <v>15</v>
      </c>
      <c r="BJ62" s="115">
        <f>MAX(BJ5:BJ53)</f>
        <v>15</v>
      </c>
      <c r="BK62" s="223"/>
      <c r="BL62" s="199"/>
      <c r="BM62" s="115">
        <f>MAX(BM5:BM53)</f>
        <v>75</v>
      </c>
      <c r="BN62" s="115">
        <f>MAX(BN5:BN53)</f>
        <v>30</v>
      </c>
      <c r="BO62" s="115">
        <f>MAX(BO5:BO53)</f>
        <v>30</v>
      </c>
      <c r="BP62" s="115">
        <f>MAX(BP5:BP53)</f>
        <v>15</v>
      </c>
      <c r="BQ62" s="223"/>
      <c r="BR62" s="115"/>
      <c r="BS62" s="115">
        <f>MAX(BS5:BS53)</f>
        <v>100</v>
      </c>
      <c r="BT62" s="115">
        <f>MAX(BT5:BT53)</f>
        <v>50</v>
      </c>
      <c r="BU62" s="115">
        <f>MAX(BU5:BU53)</f>
        <v>50</v>
      </c>
      <c r="BV62" s="223"/>
      <c r="BW62" s="223"/>
      <c r="BX62" s="115">
        <f>MAX(BX5:BX53)</f>
        <v>100</v>
      </c>
      <c r="BY62" s="115">
        <f>MAX(BY5:BY53)</f>
        <v>50</v>
      </c>
      <c r="BZ62" s="115">
        <f>MAX(BZ5:BZ53)</f>
        <v>50</v>
      </c>
      <c r="CA62" s="223"/>
      <c r="CB62" s="223"/>
      <c r="CC62" s="115">
        <f>MAX(CC5:CC53)</f>
        <v>75</v>
      </c>
      <c r="CD62" s="115">
        <f>MAX(CD5:CD53)</f>
        <v>30</v>
      </c>
      <c r="CE62" s="115">
        <f>MAX(CE5:CE53)</f>
        <v>30</v>
      </c>
      <c r="CF62" s="115">
        <f>MAX(CF5:CF53)</f>
        <v>15</v>
      </c>
      <c r="CI62" s="115">
        <f>MAX(CI5:CI53)</f>
        <v>100</v>
      </c>
      <c r="CJ62" s="115">
        <f>MAX(CJ5:CJ53)</f>
        <v>25</v>
      </c>
      <c r="CK62" s="115">
        <f>MAX(CK5:CK53)</f>
        <v>25</v>
      </c>
      <c r="CL62" s="115">
        <f>MAX(CL5:CL53)</f>
        <v>25</v>
      </c>
      <c r="CM62" s="115">
        <f>MAX(CM5:CM53)</f>
        <v>25</v>
      </c>
      <c r="CN62" s="115"/>
      <c r="CO62" s="115"/>
      <c r="CP62" s="115">
        <f>MAX(CP5:CP53)</f>
        <v>0</v>
      </c>
      <c r="CQ62" s="115">
        <f>MAX(CQ5:CQ53)</f>
        <v>0</v>
      </c>
      <c r="CR62" s="115">
        <f>MAX(CR5:CR53)</f>
        <v>0</v>
      </c>
      <c r="CS62" s="115">
        <f>MAX(CS5:CS53)</f>
        <v>0</v>
      </c>
      <c r="CT62" s="115">
        <f>MAX(CT5:CT53)</f>
        <v>0</v>
      </c>
      <c r="CU62" s="223"/>
      <c r="CV62" s="115"/>
      <c r="CW62" s="115">
        <f t="shared" ref="CW62:DB62" si="56">MAX(CW5:CW53)</f>
        <v>90</v>
      </c>
      <c r="CX62" s="115">
        <f t="shared" si="56"/>
        <v>20</v>
      </c>
      <c r="CY62" s="115">
        <f t="shared" si="56"/>
        <v>20</v>
      </c>
      <c r="CZ62" s="115">
        <f t="shared" si="56"/>
        <v>20</v>
      </c>
      <c r="DA62" s="115">
        <f t="shared" si="56"/>
        <v>20</v>
      </c>
      <c r="DB62" s="115">
        <f t="shared" si="56"/>
        <v>10</v>
      </c>
      <c r="DC62" s="238"/>
      <c r="DD62" s="223"/>
      <c r="DE62" s="115">
        <f t="shared" ref="DE62:DJ62" si="57">MAX(DE5:DE53)</f>
        <v>90</v>
      </c>
      <c r="DF62" s="115">
        <f t="shared" si="57"/>
        <v>20</v>
      </c>
      <c r="DG62" s="115">
        <f t="shared" si="57"/>
        <v>20</v>
      </c>
      <c r="DH62" s="115">
        <f t="shared" si="57"/>
        <v>20</v>
      </c>
      <c r="DI62" s="115">
        <f t="shared" si="57"/>
        <v>20</v>
      </c>
      <c r="DJ62" s="115">
        <f t="shared" si="57"/>
        <v>20</v>
      </c>
      <c r="DK62" s="223"/>
      <c r="DL62" s="223"/>
      <c r="DM62" s="115">
        <f t="shared" ref="DM62:DR62" si="58">MAX(DM5:DM53)</f>
        <v>90</v>
      </c>
      <c r="DN62" s="115">
        <f t="shared" si="58"/>
        <v>20</v>
      </c>
      <c r="DO62" s="115">
        <f t="shared" si="58"/>
        <v>20</v>
      </c>
      <c r="DP62" s="115">
        <f t="shared" si="58"/>
        <v>20</v>
      </c>
      <c r="DQ62" s="115">
        <f t="shared" si="58"/>
        <v>20</v>
      </c>
      <c r="DR62" s="115">
        <f t="shared" si="58"/>
        <v>20</v>
      </c>
      <c r="DS62" s="223"/>
      <c r="DT62" s="115"/>
      <c r="DU62" s="115">
        <f>MAX(DU5:DU53)</f>
        <v>100</v>
      </c>
      <c r="DV62" s="115">
        <f>MAX(DV5:DV53)</f>
        <v>25</v>
      </c>
      <c r="DW62" s="115">
        <f>MAX(DW5:DW53)</f>
        <v>25</v>
      </c>
      <c r="DX62" s="115">
        <f>MAX(DX5:DX53)</f>
        <v>25</v>
      </c>
      <c r="DY62" s="115">
        <f>MAX(DY5:DY53)</f>
        <v>25</v>
      </c>
      <c r="DZ62" s="223"/>
      <c r="EA62" s="223"/>
      <c r="EC62" s="115">
        <f>MAX(EC5:EC53)</f>
        <v>100</v>
      </c>
      <c r="ED62" s="115">
        <f>MAX(ED5:ED53)</f>
        <v>50</v>
      </c>
      <c r="EE62" s="115">
        <f>MAX(EE5:EE53)</f>
        <v>50</v>
      </c>
      <c r="EF62" s="223"/>
      <c r="EG62" s="223"/>
      <c r="EH62" s="246"/>
      <c r="EI62" s="115">
        <f>MAX(EI5:EI53)</f>
        <v>0</v>
      </c>
      <c r="EJ62" s="115">
        <f>MAX(EJ5:EJ53)</f>
        <v>25</v>
      </c>
      <c r="EK62" s="115">
        <f>MAX(EK5:EK53)</f>
        <v>12.5</v>
      </c>
      <c r="EL62" s="223"/>
      <c r="EM62" s="223"/>
    </row>
    <row r="63" spans="1:155">
      <c r="A63" s="209" t="s">
        <v>352</v>
      </c>
      <c r="H63" s="45">
        <f>MIN(H5:H53)</f>
        <v>0</v>
      </c>
      <c r="I63" s="45">
        <f>MIN(I5:I53)</f>
        <v>0</v>
      </c>
      <c r="L63" s="45">
        <f t="shared" ref="L63:Q63" si="59">MIN(L5:L53)</f>
        <v>0</v>
      </c>
      <c r="M63" s="45">
        <f t="shared" si="59"/>
        <v>0</v>
      </c>
      <c r="N63" s="45">
        <f t="shared" si="59"/>
        <v>0</v>
      </c>
      <c r="O63" s="45">
        <f t="shared" si="59"/>
        <v>0</v>
      </c>
      <c r="P63" s="45">
        <f t="shared" si="59"/>
        <v>0</v>
      </c>
      <c r="Q63" s="45">
        <f t="shared" si="59"/>
        <v>0</v>
      </c>
      <c r="T63" s="45">
        <f>MIN(T5:T53)</f>
        <v>0</v>
      </c>
      <c r="U63" s="45">
        <f>MIN(U5:U53)</f>
        <v>0</v>
      </c>
      <c r="V63" s="45">
        <f>MIN(V5:V53)</f>
        <v>0</v>
      </c>
      <c r="W63" s="223"/>
      <c r="X63" s="115"/>
      <c r="Y63" s="45">
        <f>MIN(Y5:Y53)</f>
        <v>0</v>
      </c>
      <c r="Z63" s="45">
        <f>MIN(Z5:Z53)</f>
        <v>0</v>
      </c>
      <c r="AA63" s="45">
        <f>MIN(AA5:AA53)</f>
        <v>0</v>
      </c>
      <c r="AB63" s="45">
        <f>MIN(AB5:AB53)</f>
        <v>0</v>
      </c>
      <c r="AC63" s="223"/>
      <c r="AD63" s="115"/>
      <c r="AE63" s="45">
        <f>MIN(AE5:AE53)</f>
        <v>0</v>
      </c>
      <c r="AF63" s="45">
        <f>MIN(AF5:AF53)</f>
        <v>0</v>
      </c>
      <c r="AG63" s="45">
        <f>MIN(AG5:AG53)</f>
        <v>0</v>
      </c>
      <c r="AH63" s="223"/>
      <c r="AI63" s="115"/>
      <c r="AJ63" s="45">
        <f>MIN(AJ5:AJ53)</f>
        <v>0</v>
      </c>
      <c r="AK63" s="45">
        <f>MIN(AK5:AK53)</f>
        <v>0</v>
      </c>
      <c r="AL63" s="45">
        <f>MIN(AL5:AL53)</f>
        <v>0</v>
      </c>
      <c r="AM63" s="45">
        <f>MIN(AM5:AM53)</f>
        <v>0</v>
      </c>
      <c r="AN63" s="45">
        <f>MIN(AN5:AN53)</f>
        <v>0</v>
      </c>
      <c r="AO63" s="115"/>
      <c r="AP63" s="115"/>
      <c r="AQ63" s="45">
        <f>MIN(AQ5:AQ53)</f>
        <v>0</v>
      </c>
      <c r="AR63" s="45">
        <f>MIN(AR5:AR53)</f>
        <v>0</v>
      </c>
      <c r="AS63" s="45">
        <f>MIN(AS5:AS53)</f>
        <v>0</v>
      </c>
      <c r="AT63" s="115"/>
      <c r="AU63" s="115"/>
      <c r="AV63" s="45">
        <f>MIN(AV5:AV53)</f>
        <v>0</v>
      </c>
      <c r="AW63" s="45">
        <f>MIN(AW5:AW53)</f>
        <v>0</v>
      </c>
      <c r="AX63" s="45">
        <f>MIN(AX5:AX53)</f>
        <v>0</v>
      </c>
      <c r="AY63" s="45">
        <f>MIN(AY5:AY53)</f>
        <v>0</v>
      </c>
      <c r="AZ63" s="45">
        <f>MIN(AZ5:AZ53)</f>
        <v>0</v>
      </c>
      <c r="BA63" s="223"/>
      <c r="BB63" s="115"/>
      <c r="BC63" s="45">
        <f>MIN(BC5:BC53)</f>
        <v>0</v>
      </c>
      <c r="BD63" s="45">
        <f>MIN(BD5:BD53)</f>
        <v>0</v>
      </c>
      <c r="BE63" s="223"/>
      <c r="BF63" s="115"/>
      <c r="BG63" s="45">
        <f>MIN(BG5:BG53)</f>
        <v>0</v>
      </c>
      <c r="BH63" s="45">
        <f>MIN(BH5:BH53)</f>
        <v>0</v>
      </c>
      <c r="BI63" s="45">
        <f>MIN(BI5:BI53)</f>
        <v>0</v>
      </c>
      <c r="BJ63" s="45">
        <f>MIN(BJ5:BJ53)</f>
        <v>0</v>
      </c>
      <c r="BK63" s="223"/>
      <c r="BL63" s="199"/>
      <c r="BM63" s="45">
        <f>MIN(BM5:BM53)</f>
        <v>0</v>
      </c>
      <c r="BN63" s="45">
        <f>MIN(BN5:BN53)</f>
        <v>0</v>
      </c>
      <c r="BO63" s="45">
        <f>MIN(BO5:BO53)</f>
        <v>0</v>
      </c>
      <c r="BP63" s="45">
        <f>MIN(BP5:BP53)</f>
        <v>0</v>
      </c>
      <c r="BQ63" s="223"/>
      <c r="BR63" s="115"/>
      <c r="BS63" s="45">
        <f>MIN(BS5:BS53)</f>
        <v>0</v>
      </c>
      <c r="BT63" s="45">
        <f>MIN(BT5:BT53)</f>
        <v>0</v>
      </c>
      <c r="BU63" s="45">
        <f>MIN(BU5:BU53)</f>
        <v>0</v>
      </c>
      <c r="BV63" s="223"/>
      <c r="BW63" s="223"/>
      <c r="BX63" s="45">
        <f>MIN(BX5:BX53)</f>
        <v>0</v>
      </c>
      <c r="BY63" s="45">
        <f>MIN(BY5:BY53)</f>
        <v>0</v>
      </c>
      <c r="BZ63" s="45">
        <f>MIN(BZ5:BZ53)</f>
        <v>0</v>
      </c>
      <c r="CA63" s="223"/>
      <c r="CB63" s="223"/>
      <c r="CC63" s="45">
        <f>MIN(CC5:CC53)</f>
        <v>0</v>
      </c>
      <c r="CD63" s="45">
        <f>MIN(CD5:CD53)</f>
        <v>0</v>
      </c>
      <c r="CE63" s="45">
        <f>MIN(CE5:CE53)</f>
        <v>0</v>
      </c>
      <c r="CF63" s="45">
        <f>MIN(CF5:CF53)</f>
        <v>0</v>
      </c>
      <c r="CI63" s="45">
        <f>MIN(CI5:CI53)</f>
        <v>0</v>
      </c>
      <c r="CJ63" s="45">
        <f>MIN(CJ5:CJ53)</f>
        <v>0</v>
      </c>
      <c r="CK63" s="45">
        <f>MIN(CK5:CK53)</f>
        <v>0</v>
      </c>
      <c r="CL63" s="45">
        <f>MIN(CL5:CL53)</f>
        <v>0</v>
      </c>
      <c r="CM63" s="45">
        <f>MIN(CM5:CM53)</f>
        <v>0</v>
      </c>
      <c r="CN63" s="115"/>
      <c r="CO63" s="115"/>
      <c r="CP63" s="45">
        <f>MIN(CP5:CP53)</f>
        <v>0</v>
      </c>
      <c r="CQ63" s="45">
        <f>MIN(CQ5:CQ53)</f>
        <v>0</v>
      </c>
      <c r="CR63" s="45">
        <f>MIN(CR5:CR53)</f>
        <v>0</v>
      </c>
      <c r="CS63" s="45">
        <f>MIN(CS5:CS53)</f>
        <v>0</v>
      </c>
      <c r="CT63" s="45">
        <f>MIN(CT5:CT53)</f>
        <v>0</v>
      </c>
      <c r="CU63" s="223"/>
      <c r="CV63" s="115"/>
      <c r="CW63" s="45">
        <f t="shared" ref="CW63:DB63" si="60">MIN(CW5:CW53)</f>
        <v>0</v>
      </c>
      <c r="CX63" s="45">
        <f t="shared" si="60"/>
        <v>0</v>
      </c>
      <c r="CY63" s="45">
        <f t="shared" si="60"/>
        <v>0</v>
      </c>
      <c r="CZ63" s="45">
        <f t="shared" si="60"/>
        <v>0</v>
      </c>
      <c r="DA63" s="45">
        <f t="shared" si="60"/>
        <v>0</v>
      </c>
      <c r="DB63" s="45">
        <f t="shared" si="60"/>
        <v>0</v>
      </c>
      <c r="DC63" s="238"/>
      <c r="DD63" s="223"/>
      <c r="DE63" s="45">
        <f t="shared" ref="DE63:DJ63" si="61">MIN(DE5:DE53)</f>
        <v>0</v>
      </c>
      <c r="DF63" s="45">
        <f t="shared" si="61"/>
        <v>0</v>
      </c>
      <c r="DG63" s="45">
        <f t="shared" si="61"/>
        <v>0</v>
      </c>
      <c r="DH63" s="45">
        <f t="shared" si="61"/>
        <v>0</v>
      </c>
      <c r="DI63" s="45">
        <f t="shared" si="61"/>
        <v>0</v>
      </c>
      <c r="DJ63" s="45">
        <f t="shared" si="61"/>
        <v>0</v>
      </c>
      <c r="DK63" s="223"/>
      <c r="DL63" s="223"/>
      <c r="DM63" s="45">
        <f t="shared" ref="DM63:DR63" si="62">MIN(DM5:DM53)</f>
        <v>0</v>
      </c>
      <c r="DN63" s="45">
        <f t="shared" si="62"/>
        <v>0</v>
      </c>
      <c r="DO63" s="45">
        <f t="shared" si="62"/>
        <v>0</v>
      </c>
      <c r="DP63" s="45">
        <f t="shared" si="62"/>
        <v>0</v>
      </c>
      <c r="DQ63" s="45">
        <f t="shared" si="62"/>
        <v>0</v>
      </c>
      <c r="DR63" s="45">
        <f t="shared" si="62"/>
        <v>0</v>
      </c>
      <c r="DS63" s="223"/>
      <c r="DT63" s="115"/>
      <c r="DU63" s="45">
        <f>MIN(DU5:DU53)</f>
        <v>0</v>
      </c>
      <c r="DV63" s="45">
        <f>MIN(DV5:DV53)</f>
        <v>0</v>
      </c>
      <c r="DW63" s="45">
        <f>MIN(DW5:DW53)</f>
        <v>0</v>
      </c>
      <c r="DX63" s="45">
        <f>MIN(DX5:DX53)</f>
        <v>0</v>
      </c>
      <c r="DY63" s="45">
        <f>MIN(DY5:DY53)</f>
        <v>0</v>
      </c>
      <c r="DZ63" s="223"/>
      <c r="EA63" s="223"/>
      <c r="EC63" s="45">
        <f>MIN(EC5:EC53)</f>
        <v>0</v>
      </c>
      <c r="ED63" s="45">
        <f>MIN(ED5:ED53)</f>
        <v>0</v>
      </c>
      <c r="EE63" s="45">
        <f>MIN(EE5:EE53)</f>
        <v>0</v>
      </c>
      <c r="EH63" s="246"/>
      <c r="EI63" s="45">
        <f>MIN(EI5:EI53)</f>
        <v>0</v>
      </c>
      <c r="EJ63" s="45">
        <f>MIN(EJ5:EJ53)</f>
        <v>0</v>
      </c>
      <c r="EK63" s="45">
        <f>MIN(EK5:EK53)</f>
        <v>0</v>
      </c>
      <c r="EL63" s="223"/>
      <c r="EM63" s="223"/>
    </row>
    <row r="64" spans="1:155">
      <c r="A64" s="209" t="s">
        <v>2151</v>
      </c>
      <c r="AG64" s="212"/>
      <c r="BS64" s="221">
        <v>30</v>
      </c>
      <c r="BT64" s="221">
        <v>30</v>
      </c>
      <c r="BU64" s="221">
        <v>28</v>
      </c>
      <c r="ED64" s="212"/>
      <c r="EE64" s="212"/>
      <c r="EF64" s="244"/>
      <c r="EG64" s="244"/>
    </row>
    <row r="65" spans="1:155">
      <c r="A65" s="211"/>
      <c r="AG65" s="212"/>
      <c r="ED65" s="212"/>
      <c r="EE65" s="212"/>
      <c r="EF65" s="244"/>
      <c r="EG65" s="244"/>
    </row>
    <row r="66" spans="1:155">
      <c r="A66" s="211"/>
      <c r="AG66" s="212"/>
      <c r="ED66" s="212"/>
      <c r="EE66" s="212"/>
      <c r="EF66" s="244"/>
      <c r="EG66" s="244"/>
    </row>
    <row r="67" spans="1:155">
      <c r="A67" s="210" t="s">
        <v>2107</v>
      </c>
      <c r="AJ67" s="45">
        <v>30</v>
      </c>
      <c r="AK67" s="45">
        <v>9</v>
      </c>
      <c r="AL67" s="45">
        <v>26</v>
      </c>
      <c r="AM67" s="45">
        <v>27</v>
      </c>
      <c r="AN67" s="45">
        <v>5</v>
      </c>
      <c r="AQ67" s="45">
        <v>13</v>
      </c>
      <c r="AR67" s="45">
        <v>13</v>
      </c>
      <c r="AS67" s="45">
        <v>12</v>
      </c>
      <c r="BS67" s="45">
        <v>24</v>
      </c>
      <c r="BT67" s="45">
        <v>24</v>
      </c>
      <c r="BU67" s="45">
        <v>23</v>
      </c>
      <c r="CT67" s="220">
        <v>0.08</v>
      </c>
      <c r="DU67" s="45">
        <v>30</v>
      </c>
      <c r="DV67" s="45">
        <v>28</v>
      </c>
      <c r="DW67" s="45">
        <v>22</v>
      </c>
      <c r="DX67" s="45">
        <v>16</v>
      </c>
      <c r="DY67" s="45">
        <v>8</v>
      </c>
      <c r="ED67" s="45">
        <v>7</v>
      </c>
      <c r="EE67" s="45">
        <v>6</v>
      </c>
    </row>
    <row r="68" spans="1:155">
      <c r="A68" s="210" t="s">
        <v>2108</v>
      </c>
      <c r="AJ68" s="45">
        <v>1</v>
      </c>
      <c r="AK68" s="45">
        <v>3</v>
      </c>
      <c r="AL68" s="45">
        <v>21</v>
      </c>
      <c r="AM68" s="45">
        <v>16</v>
      </c>
      <c r="AN68" s="45">
        <v>2</v>
      </c>
      <c r="AQ68" s="45">
        <v>2</v>
      </c>
      <c r="AR68" s="45">
        <v>10</v>
      </c>
      <c r="AS68" s="45">
        <v>3</v>
      </c>
      <c r="BS68" s="45">
        <v>4</v>
      </c>
      <c r="BT68" s="45">
        <v>20</v>
      </c>
      <c r="BU68" s="45">
        <v>5</v>
      </c>
      <c r="CT68" s="45">
        <v>3</v>
      </c>
      <c r="DA68" s="45">
        <v>3</v>
      </c>
      <c r="ED68" s="45">
        <v>0</v>
      </c>
      <c r="EE68" s="45">
        <v>2</v>
      </c>
    </row>
    <row r="69" spans="1:155">
      <c r="A69" s="210" t="s">
        <v>90</v>
      </c>
      <c r="H69" s="45">
        <v>90</v>
      </c>
      <c r="L69" s="115">
        <v>64.5</v>
      </c>
      <c r="T69" s="115">
        <v>44.375</v>
      </c>
      <c r="Y69" s="115">
        <v>47.5</v>
      </c>
      <c r="AE69" s="45">
        <v>30</v>
      </c>
      <c r="AJ69" s="115">
        <v>34.0625</v>
      </c>
      <c r="AQ69" s="115">
        <v>23.75</v>
      </c>
      <c r="AV69" s="115">
        <v>13.5</v>
      </c>
      <c r="BC69" s="115">
        <v>32.5</v>
      </c>
      <c r="BG69" s="115">
        <v>37.5</v>
      </c>
      <c r="BM69" s="115">
        <v>8.25</v>
      </c>
      <c r="BS69" s="45">
        <v>45</v>
      </c>
      <c r="BT69" s="45">
        <v>28</v>
      </c>
      <c r="BU69" s="115">
        <v>17.5</v>
      </c>
      <c r="BX69" s="115">
        <v>17.5</v>
      </c>
      <c r="CC69" s="115">
        <v>37.5</v>
      </c>
      <c r="CI69" s="45">
        <v>5</v>
      </c>
      <c r="CP69" s="45">
        <v>1</v>
      </c>
      <c r="CW69" s="1">
        <v>20</v>
      </c>
      <c r="DE69" s="45">
        <v>42</v>
      </c>
      <c r="DM69" s="45">
        <v>23</v>
      </c>
      <c r="DU69" s="45">
        <v>43</v>
      </c>
      <c r="EC69" s="45">
        <v>10</v>
      </c>
    </row>
    <row r="70" spans="1:155" s="27" customFormat="1">
      <c r="A70" s="114" t="s">
        <v>25</v>
      </c>
      <c r="B70" s="45"/>
      <c r="C70" s="45"/>
      <c r="D70" s="45"/>
      <c r="E70" s="17"/>
      <c r="F70" s="17"/>
      <c r="G70" s="45"/>
      <c r="H70" s="45"/>
      <c r="I70" s="45"/>
      <c r="J70" s="45"/>
      <c r="K70" s="45"/>
      <c r="L70" s="45"/>
      <c r="M70" s="45"/>
      <c r="N70" s="45"/>
      <c r="O70" s="45"/>
      <c r="P70" s="45"/>
      <c r="Q70" s="45"/>
      <c r="S70" s="45"/>
      <c r="T70" s="45"/>
      <c r="U70" s="45"/>
      <c r="V70" s="45"/>
      <c r="X70" s="45"/>
      <c r="Y70" s="45"/>
      <c r="Z70" s="45"/>
      <c r="AA70" s="45"/>
      <c r="AB70" s="45"/>
      <c r="AD70" s="45"/>
      <c r="AE70" s="45"/>
      <c r="AF70" s="45"/>
      <c r="AG70" s="45"/>
      <c r="AI70" s="45"/>
      <c r="AJ70" s="45"/>
      <c r="AK70" s="45"/>
      <c r="AL70" s="45"/>
      <c r="AM70" s="45"/>
      <c r="AN70" s="45"/>
      <c r="AO70" s="45"/>
      <c r="AP70" s="45"/>
      <c r="AQ70" s="45"/>
      <c r="AR70" s="45"/>
      <c r="AS70" s="45" t="s">
        <v>2148</v>
      </c>
      <c r="AT70" s="45"/>
      <c r="AU70" s="45"/>
      <c r="AV70" s="45"/>
      <c r="AW70" s="45"/>
      <c r="AX70" s="45"/>
      <c r="AY70" s="45"/>
      <c r="AZ70" s="45"/>
      <c r="BB70" s="45"/>
      <c r="BC70" s="45"/>
      <c r="BD70" s="45"/>
      <c r="BF70" s="45"/>
      <c r="BG70" s="45"/>
      <c r="BH70" s="45"/>
      <c r="BI70" s="45"/>
      <c r="BJ70" s="45"/>
      <c r="BL70" s="9"/>
      <c r="BM70" s="45"/>
      <c r="BN70" s="45"/>
      <c r="BO70" s="45"/>
      <c r="BP70" s="45"/>
      <c r="BR70" s="45"/>
      <c r="BS70" s="45" t="s">
        <v>2150</v>
      </c>
      <c r="BT70" s="45"/>
      <c r="BU70" s="45"/>
      <c r="BX70" s="45"/>
      <c r="BY70" s="45"/>
      <c r="BZ70" s="45"/>
      <c r="CC70" s="45"/>
      <c r="CD70" s="45"/>
      <c r="CE70" s="45"/>
      <c r="CF70" s="45"/>
      <c r="CG70" s="45"/>
      <c r="CI70" s="45"/>
      <c r="CJ70" s="45"/>
      <c r="CK70" s="45"/>
      <c r="CL70" s="45"/>
      <c r="CM70" s="45"/>
      <c r="CN70" s="45"/>
      <c r="CO70" s="45"/>
      <c r="CP70" s="45"/>
      <c r="CQ70" s="45"/>
      <c r="CR70" s="45"/>
      <c r="CS70" s="45"/>
      <c r="CT70" s="45"/>
      <c r="CV70" s="45"/>
      <c r="CW70" s="45"/>
      <c r="CX70" s="45"/>
      <c r="CY70" s="45"/>
      <c r="CZ70" s="45"/>
      <c r="DA70" s="45" t="s">
        <v>2147</v>
      </c>
      <c r="DB70" s="45"/>
      <c r="DC70" s="237"/>
      <c r="DE70" s="45"/>
      <c r="DF70" s="45"/>
      <c r="DG70" s="45"/>
      <c r="DH70" s="45"/>
      <c r="DI70" s="45"/>
      <c r="DJ70" s="45"/>
      <c r="DM70" s="45"/>
      <c r="DN70" s="45"/>
      <c r="DO70" s="45"/>
      <c r="DP70" s="45"/>
      <c r="DQ70" s="45"/>
      <c r="DR70" s="45"/>
      <c r="DT70" s="45"/>
      <c r="DU70" s="45"/>
      <c r="DV70" s="45"/>
      <c r="DW70" s="45"/>
      <c r="DX70" s="45"/>
      <c r="DY70" s="45"/>
      <c r="EB70" s="9"/>
      <c r="EC70" s="45"/>
      <c r="ED70" s="45"/>
      <c r="EE70" s="45"/>
      <c r="EH70" s="245"/>
      <c r="EI70" s="45"/>
      <c r="EJ70" s="45"/>
      <c r="EK70" s="45"/>
      <c r="EO70" s="45"/>
      <c r="EP70" s="45"/>
      <c r="EQ70" s="45"/>
      <c r="ES70" s="45"/>
      <c r="ET70" s="45"/>
      <c r="EU70" s="45"/>
      <c r="EV70" s="45"/>
      <c r="EW70" s="45"/>
      <c r="EX70" s="45"/>
      <c r="EY70" s="45"/>
    </row>
    <row r="72" spans="1:155" s="27" customFormat="1">
      <c r="A72" s="59" t="s">
        <v>2504</v>
      </c>
      <c r="B72" s="45">
        <v>49</v>
      </c>
      <c r="C72" s="45"/>
      <c r="D72" s="45"/>
      <c r="E72" s="17"/>
      <c r="F72" s="17"/>
      <c r="G72" s="45"/>
      <c r="H72" s="45"/>
      <c r="I72" s="45"/>
      <c r="J72" s="45"/>
      <c r="K72" s="45"/>
      <c r="L72" s="45"/>
      <c r="M72" s="45"/>
      <c r="N72" s="45"/>
      <c r="O72" s="45"/>
      <c r="P72" s="45"/>
      <c r="Q72" s="45"/>
      <c r="S72" s="45"/>
      <c r="T72" s="45"/>
      <c r="U72" s="45"/>
      <c r="V72" s="45"/>
      <c r="X72" s="45"/>
      <c r="Y72" s="45"/>
      <c r="Z72" s="45"/>
      <c r="AA72" s="45"/>
      <c r="AB72" s="45"/>
      <c r="AD72" s="45"/>
      <c r="AE72" s="45"/>
      <c r="AF72" s="45"/>
      <c r="AG72" s="45"/>
      <c r="AI72" s="45"/>
      <c r="AJ72" s="45"/>
      <c r="AK72" s="45"/>
      <c r="AL72" s="45"/>
      <c r="AM72" s="45"/>
      <c r="AN72" s="45"/>
      <c r="AO72" s="45"/>
      <c r="AP72" s="45"/>
      <c r="AQ72" s="45"/>
      <c r="AR72" s="45"/>
      <c r="AS72" s="45"/>
      <c r="AT72" s="45"/>
      <c r="AU72" s="45"/>
      <c r="AV72" s="45"/>
      <c r="AW72" s="45"/>
      <c r="AX72" s="45"/>
      <c r="AY72" s="45"/>
      <c r="AZ72" s="45"/>
      <c r="BB72" s="45"/>
      <c r="BC72" s="45"/>
      <c r="BD72" s="45"/>
      <c r="BF72" s="45"/>
      <c r="BG72" s="45"/>
      <c r="BH72" s="45"/>
      <c r="BI72" s="45"/>
      <c r="BJ72" s="45"/>
      <c r="BL72" s="9"/>
      <c r="BM72" s="45"/>
      <c r="BN72" s="45"/>
      <c r="BO72" s="45"/>
      <c r="BP72" s="45"/>
      <c r="BR72" s="45" t="s">
        <v>2495</v>
      </c>
      <c r="BS72" s="212">
        <f>BT72/49</f>
        <v>0.73469387755102045</v>
      </c>
      <c r="BT72" s="45">
        <f>BT58</f>
        <v>36</v>
      </c>
      <c r="BX72" s="45"/>
      <c r="BY72" s="45"/>
      <c r="BZ72" s="45"/>
      <c r="CC72" s="45"/>
      <c r="CD72" s="45"/>
      <c r="CE72" s="45"/>
      <c r="CF72" s="45"/>
      <c r="CG72" s="45"/>
      <c r="CI72" s="45"/>
      <c r="CJ72" s="45"/>
      <c r="CK72" s="45"/>
      <c r="CL72" s="45"/>
      <c r="CM72" s="45"/>
      <c r="CN72" s="45"/>
      <c r="CO72" s="45"/>
      <c r="CP72" s="45"/>
      <c r="CQ72" s="45"/>
      <c r="CR72" s="45"/>
      <c r="CS72" s="45"/>
      <c r="CT72" s="45"/>
      <c r="CV72" s="45"/>
      <c r="CW72" s="45"/>
      <c r="CX72" s="45"/>
      <c r="CY72" s="45"/>
      <c r="CZ72" s="45"/>
      <c r="DA72" s="45"/>
      <c r="DB72" s="45"/>
      <c r="DC72" s="237"/>
      <c r="DE72" s="45"/>
      <c r="DF72" s="45"/>
      <c r="DG72" s="45"/>
      <c r="DH72" s="45"/>
      <c r="DI72" s="45"/>
      <c r="DJ72" s="45"/>
      <c r="DM72" s="45"/>
      <c r="DN72" s="45"/>
      <c r="DO72" s="45"/>
      <c r="DP72" s="45"/>
      <c r="DQ72" s="45"/>
      <c r="DR72" s="45"/>
      <c r="DT72" s="45"/>
      <c r="DU72" s="45"/>
      <c r="DV72" s="45"/>
      <c r="DW72" s="45"/>
      <c r="DX72" s="45"/>
      <c r="DY72" s="45"/>
      <c r="EH72" s="245"/>
      <c r="EI72" s="45"/>
      <c r="EJ72" s="45"/>
      <c r="EK72" s="45"/>
      <c r="EO72" s="45"/>
      <c r="EP72" s="45"/>
      <c r="EQ72" s="45"/>
      <c r="ES72" s="45"/>
      <c r="ET72" s="45"/>
      <c r="EU72" s="45"/>
      <c r="EV72" s="45"/>
      <c r="EW72" s="45"/>
      <c r="EX72" s="45"/>
      <c r="EY72" s="45"/>
    </row>
    <row r="73" spans="1:155" s="27" customFormat="1">
      <c r="A73" s="59"/>
      <c r="B73" s="45"/>
      <c r="C73" s="45"/>
      <c r="D73" s="45"/>
      <c r="E73" s="17"/>
      <c r="F73" s="17"/>
      <c r="G73" s="45"/>
      <c r="H73" s="45"/>
      <c r="I73" s="45"/>
      <c r="J73" s="45"/>
      <c r="K73" s="45"/>
      <c r="L73" s="45"/>
      <c r="M73" s="45"/>
      <c r="N73" s="45"/>
      <c r="O73" s="45"/>
      <c r="P73" s="45"/>
      <c r="Q73" s="45"/>
      <c r="S73" s="45"/>
      <c r="T73" s="45"/>
      <c r="U73" s="45"/>
      <c r="V73" s="45"/>
      <c r="X73" s="45"/>
      <c r="Y73" s="45"/>
      <c r="Z73" s="45"/>
      <c r="AA73" s="45"/>
      <c r="AB73" s="45"/>
      <c r="AD73" s="45"/>
      <c r="AE73" s="45"/>
      <c r="AF73" s="45"/>
      <c r="AG73" s="45"/>
      <c r="AI73" s="45"/>
      <c r="AJ73" s="45"/>
      <c r="AK73" s="45"/>
      <c r="AL73" s="45"/>
      <c r="AM73" s="45"/>
      <c r="AN73" s="45"/>
      <c r="AO73" s="45"/>
      <c r="AP73" s="45"/>
      <c r="AQ73" s="45"/>
      <c r="AR73" s="45"/>
      <c r="AS73" s="45"/>
      <c r="AT73" s="45"/>
      <c r="AU73" s="45"/>
      <c r="AV73" s="45"/>
      <c r="AW73" s="45"/>
      <c r="AX73" s="45"/>
      <c r="AY73" s="45"/>
      <c r="AZ73" s="45"/>
      <c r="BB73" s="45"/>
      <c r="BC73" s="45"/>
      <c r="BD73" s="45"/>
      <c r="BF73" s="45"/>
      <c r="BG73" s="45"/>
      <c r="BH73" s="45"/>
      <c r="BI73" s="45"/>
      <c r="BJ73" s="45"/>
      <c r="BL73" s="9"/>
      <c r="BM73" s="45"/>
      <c r="BN73" s="45"/>
      <c r="BO73" s="45"/>
      <c r="BP73" s="45"/>
      <c r="BR73" s="45" t="s">
        <v>2496</v>
      </c>
      <c r="BS73" s="212">
        <f>BT73/49</f>
        <v>0.67346938775510201</v>
      </c>
      <c r="BT73" s="45">
        <f>BU58</f>
        <v>33</v>
      </c>
      <c r="BX73" s="45"/>
      <c r="BY73" s="45"/>
      <c r="BZ73" s="45"/>
      <c r="CC73" s="45"/>
      <c r="CD73" s="45"/>
      <c r="CE73" s="45"/>
      <c r="CF73" s="45"/>
      <c r="CG73" s="45"/>
      <c r="CI73" s="45"/>
      <c r="CJ73" s="45"/>
      <c r="CK73" s="45"/>
      <c r="CL73" s="45"/>
      <c r="CM73" s="45"/>
      <c r="CN73" s="45"/>
      <c r="CO73" s="45"/>
      <c r="CP73" s="45"/>
      <c r="CQ73" s="45"/>
      <c r="CR73" s="45"/>
      <c r="CS73" s="45"/>
      <c r="CT73" s="45"/>
      <c r="CV73" s="45"/>
      <c r="CW73" s="45"/>
      <c r="CX73" s="45"/>
      <c r="CY73" s="45"/>
      <c r="CZ73" s="45"/>
      <c r="DA73" s="45"/>
      <c r="DB73" s="45"/>
      <c r="DC73" s="237"/>
      <c r="DE73" s="45"/>
      <c r="DF73" s="45"/>
      <c r="DG73" s="45"/>
      <c r="DH73" s="45"/>
      <c r="DI73" s="45"/>
      <c r="DJ73" s="45"/>
      <c r="DM73" s="45"/>
      <c r="DN73" s="45"/>
      <c r="DO73" s="45"/>
      <c r="DP73" s="45"/>
      <c r="DQ73" s="45"/>
      <c r="DR73" s="45"/>
      <c r="DT73" s="45"/>
      <c r="DU73" s="45"/>
      <c r="DV73" s="45"/>
      <c r="DW73" s="45"/>
      <c r="DX73" s="45"/>
      <c r="DY73" s="45"/>
      <c r="EH73" s="245"/>
      <c r="EI73" s="45"/>
      <c r="EJ73" s="45"/>
      <c r="EK73" s="45"/>
      <c r="EO73" s="45"/>
      <c r="EP73" s="45"/>
      <c r="EQ73" s="45"/>
      <c r="ES73" s="45"/>
      <c r="ET73" s="45"/>
      <c r="EU73" s="45"/>
      <c r="EV73" s="45"/>
      <c r="EW73" s="45"/>
      <c r="EX73" s="45"/>
      <c r="EY73" s="45"/>
    </row>
    <row r="74" spans="1:155" s="27" customFormat="1">
      <c r="A74" s="59"/>
      <c r="B74" s="45"/>
      <c r="C74" s="45"/>
      <c r="D74" s="45"/>
      <c r="E74" s="17"/>
      <c r="F74" s="17"/>
      <c r="G74" s="45"/>
      <c r="H74" s="45"/>
      <c r="I74" s="45"/>
      <c r="J74" s="45"/>
      <c r="K74" s="45"/>
      <c r="L74" s="45"/>
      <c r="M74" s="45"/>
      <c r="N74" s="45"/>
      <c r="O74" s="45"/>
      <c r="P74" s="45"/>
      <c r="Q74" s="45"/>
      <c r="S74" s="45"/>
      <c r="T74" s="45"/>
      <c r="U74" s="45"/>
      <c r="V74" s="45"/>
      <c r="X74" s="45"/>
      <c r="Y74" s="45"/>
      <c r="Z74" s="45"/>
      <c r="AA74" s="45"/>
      <c r="AB74" s="45"/>
      <c r="AD74" s="45"/>
      <c r="AE74" s="45"/>
      <c r="AF74" s="45"/>
      <c r="AG74" s="45"/>
      <c r="AI74" s="45"/>
      <c r="AJ74" s="45"/>
      <c r="AK74" s="45"/>
      <c r="AL74" s="45"/>
      <c r="AM74" s="45"/>
      <c r="AN74" s="45"/>
      <c r="AO74" s="45"/>
      <c r="AP74" s="45"/>
      <c r="AQ74" s="45"/>
      <c r="AR74" s="45"/>
      <c r="AS74" s="45"/>
      <c r="AT74" s="45"/>
      <c r="AU74" s="45"/>
      <c r="AV74" s="45"/>
      <c r="AW74" s="45"/>
      <c r="AX74" s="45"/>
      <c r="AY74" s="45"/>
      <c r="AZ74" s="45"/>
      <c r="BB74" s="45"/>
      <c r="BC74" s="45"/>
      <c r="BD74" s="45"/>
      <c r="BF74" s="45"/>
      <c r="BG74" s="45"/>
      <c r="BH74" s="45"/>
      <c r="BI74" s="45"/>
      <c r="BJ74" s="45"/>
      <c r="BL74" s="9"/>
      <c r="BM74" s="45"/>
      <c r="BN74" s="45"/>
      <c r="BO74" s="45"/>
      <c r="BP74" s="45"/>
      <c r="BR74" s="45" t="s">
        <v>2497</v>
      </c>
      <c r="BS74" s="212">
        <f>BT74/49</f>
        <v>0.26530612244897961</v>
      </c>
      <c r="BT74" s="115">
        <f>BU60</f>
        <v>13</v>
      </c>
      <c r="BX74" s="45"/>
      <c r="BY74" s="45"/>
      <c r="BZ74" s="45"/>
      <c r="CC74" s="45"/>
      <c r="CD74" s="45"/>
      <c r="CE74" s="45"/>
      <c r="CF74" s="45"/>
      <c r="CG74" s="45"/>
      <c r="CI74" s="45"/>
      <c r="CJ74" s="45"/>
      <c r="CK74" s="45"/>
      <c r="CL74" s="45"/>
      <c r="CM74" s="45"/>
      <c r="CN74" s="45"/>
      <c r="CO74" s="45"/>
      <c r="CP74" s="45"/>
      <c r="CQ74" s="45"/>
      <c r="CR74" s="45"/>
      <c r="CS74" s="45"/>
      <c r="CT74" s="45"/>
      <c r="CV74" s="45"/>
      <c r="CW74" s="45"/>
      <c r="CX74" s="45"/>
      <c r="CY74" s="45"/>
      <c r="CZ74" s="45"/>
      <c r="DA74" s="45"/>
      <c r="DB74" s="45"/>
      <c r="DC74" s="237"/>
      <c r="DE74" s="45"/>
      <c r="DF74" s="45"/>
      <c r="DG74" s="45"/>
      <c r="DH74" s="45"/>
      <c r="DI74" s="45"/>
      <c r="DJ74" s="45"/>
      <c r="DM74" s="45"/>
      <c r="DN74" s="45"/>
      <c r="DO74" s="45"/>
      <c r="DP74" s="45"/>
      <c r="DQ74" s="45"/>
      <c r="DR74" s="45"/>
      <c r="DT74" s="45"/>
      <c r="DU74" s="45"/>
      <c r="DV74" s="45"/>
      <c r="DW74" s="45"/>
      <c r="DX74" s="45"/>
      <c r="DY74" s="45"/>
      <c r="EH74" s="245"/>
      <c r="EI74" s="45"/>
      <c r="EJ74" s="45"/>
      <c r="EK74" s="45"/>
      <c r="EO74" s="45"/>
      <c r="EP74" s="45"/>
      <c r="EQ74" s="45"/>
      <c r="ES74" s="45"/>
      <c r="ET74" s="45"/>
      <c r="EU74" s="45"/>
      <c r="EV74" s="45"/>
      <c r="EW74" s="45"/>
      <c r="EX74" s="45"/>
      <c r="EY74" s="45"/>
    </row>
    <row r="75" spans="1:155" s="27" customFormat="1">
      <c r="A75" s="59"/>
      <c r="B75" s="45"/>
      <c r="C75" s="45"/>
      <c r="D75" s="45"/>
      <c r="E75" s="17"/>
      <c r="F75" s="17"/>
      <c r="G75" s="45"/>
      <c r="H75" s="45"/>
      <c r="I75" s="45"/>
      <c r="J75" s="45"/>
      <c r="K75" s="45"/>
      <c r="L75" s="45"/>
      <c r="M75" s="45"/>
      <c r="N75" s="45"/>
      <c r="O75" s="45"/>
      <c r="P75" s="45"/>
      <c r="Q75" s="45"/>
      <c r="S75" s="45"/>
      <c r="T75" s="45"/>
      <c r="U75" s="45"/>
      <c r="V75" s="45"/>
      <c r="X75" s="45"/>
      <c r="Y75" s="45"/>
      <c r="Z75" s="45"/>
      <c r="AA75" s="45"/>
      <c r="AB75" s="45"/>
      <c r="AD75" s="45"/>
      <c r="AE75" s="45"/>
      <c r="AF75" s="45"/>
      <c r="AG75" s="45"/>
      <c r="AI75" s="45"/>
      <c r="AJ75" s="45"/>
      <c r="AK75" s="45"/>
      <c r="AL75" s="45"/>
      <c r="AM75" s="45"/>
      <c r="AN75" s="45"/>
      <c r="AO75" s="45"/>
      <c r="AP75" s="45"/>
      <c r="AQ75" s="45"/>
      <c r="AR75" s="45"/>
      <c r="AS75" s="45"/>
      <c r="AT75" s="45"/>
      <c r="AU75" s="45"/>
      <c r="AV75" s="45"/>
      <c r="AW75" s="45"/>
      <c r="AX75" s="45"/>
      <c r="AY75" s="45"/>
      <c r="AZ75" s="45"/>
      <c r="BB75" s="45"/>
      <c r="BC75" s="45"/>
      <c r="BD75" s="45"/>
      <c r="BF75" s="45"/>
      <c r="BG75" s="45"/>
      <c r="BH75" s="45"/>
      <c r="BI75" s="45"/>
      <c r="BJ75" s="45"/>
      <c r="BL75" s="9"/>
      <c r="BM75" s="45"/>
      <c r="BN75" s="45"/>
      <c r="BO75" s="45"/>
      <c r="BP75" s="45"/>
      <c r="BR75" s="45" t="s">
        <v>2498</v>
      </c>
      <c r="BS75" s="212">
        <f>BT75/49</f>
        <v>0</v>
      </c>
      <c r="BT75" s="45">
        <v>0</v>
      </c>
      <c r="BX75" s="45"/>
      <c r="BY75" s="45"/>
      <c r="BZ75" s="45"/>
      <c r="CC75" s="45"/>
      <c r="CD75" s="45"/>
      <c r="CE75" s="45"/>
      <c r="CF75" s="45"/>
      <c r="CG75" s="45"/>
      <c r="CI75" s="45"/>
      <c r="CJ75" s="45"/>
      <c r="CK75" s="45"/>
      <c r="CL75" s="45"/>
      <c r="CM75" s="45"/>
      <c r="CN75" s="45"/>
      <c r="CO75" s="45"/>
      <c r="CP75" s="45"/>
      <c r="CQ75" s="45"/>
      <c r="CR75" s="45"/>
      <c r="CS75" s="45"/>
      <c r="CT75" s="45"/>
      <c r="CV75" s="45"/>
      <c r="CW75" s="45"/>
      <c r="CX75" s="45"/>
      <c r="CY75" s="45"/>
      <c r="CZ75" s="45"/>
      <c r="DA75" s="45"/>
      <c r="DB75" s="45"/>
      <c r="DC75" s="237"/>
      <c r="DE75" s="45"/>
      <c r="DF75" s="45"/>
      <c r="DG75" s="45"/>
      <c r="DH75" s="45"/>
      <c r="DI75" s="45"/>
      <c r="DJ75" s="45"/>
      <c r="DM75" s="45"/>
      <c r="DN75" s="45"/>
      <c r="DO75" s="45"/>
      <c r="DP75" s="45"/>
      <c r="DQ75" s="45"/>
      <c r="DR75" s="45"/>
      <c r="DT75" s="45"/>
      <c r="DU75" s="45"/>
      <c r="DV75" s="45"/>
      <c r="DW75" s="45"/>
      <c r="DX75" s="45"/>
      <c r="DY75" s="45"/>
      <c r="EH75" s="245"/>
      <c r="EI75" s="45"/>
      <c r="EJ75" s="45"/>
      <c r="EK75" s="45"/>
      <c r="EO75" s="45"/>
      <c r="EP75" s="45"/>
      <c r="EQ75" s="45"/>
      <c r="ES75" s="45"/>
      <c r="ET75" s="45"/>
      <c r="EU75" s="45"/>
      <c r="EV75" s="45"/>
      <c r="EW75" s="45"/>
      <c r="EX75" s="45"/>
      <c r="EY75" s="45"/>
    </row>
    <row r="76" spans="1:155" s="27" customFormat="1">
      <c r="A76" s="59"/>
      <c r="B76" s="45"/>
      <c r="C76" s="45"/>
      <c r="D76" s="45"/>
      <c r="E76" s="17"/>
      <c r="F76" s="17"/>
      <c r="G76" s="45"/>
      <c r="H76" s="45"/>
      <c r="I76" s="45"/>
      <c r="J76" s="45"/>
      <c r="K76" s="45"/>
      <c r="L76" s="45"/>
      <c r="M76" s="45"/>
      <c r="N76" s="45"/>
      <c r="O76" s="45"/>
      <c r="P76" s="45"/>
      <c r="Q76" s="45"/>
      <c r="S76" s="45"/>
      <c r="T76" s="45"/>
      <c r="U76" s="45"/>
      <c r="V76" s="45"/>
      <c r="X76" s="45"/>
      <c r="Y76" s="45"/>
      <c r="Z76" s="45"/>
      <c r="AA76" s="45"/>
      <c r="AB76" s="45"/>
      <c r="AD76" s="45"/>
      <c r="AE76" s="45"/>
      <c r="AF76" s="45"/>
      <c r="AG76" s="45"/>
      <c r="AI76" s="45"/>
      <c r="AJ76" s="45"/>
      <c r="AK76" s="45"/>
      <c r="AL76" s="45"/>
      <c r="AM76" s="45"/>
      <c r="AN76" s="45"/>
      <c r="AO76" s="45"/>
      <c r="AP76" s="45"/>
      <c r="AQ76" s="45"/>
      <c r="AR76" s="45"/>
      <c r="AS76" s="45"/>
      <c r="AT76" s="45"/>
      <c r="AU76" s="45"/>
      <c r="AV76" s="45"/>
      <c r="AW76" s="45"/>
      <c r="AX76" s="45"/>
      <c r="AY76" s="45"/>
      <c r="AZ76" s="45"/>
      <c r="BB76" s="45"/>
      <c r="BC76" s="45"/>
      <c r="BD76" s="45"/>
      <c r="BF76" s="45"/>
      <c r="BG76" s="45"/>
      <c r="BH76" s="45"/>
      <c r="BI76" s="45"/>
      <c r="BJ76" s="45"/>
      <c r="BL76" s="9"/>
      <c r="BM76" s="45"/>
      <c r="BN76" s="45"/>
      <c r="BO76" s="45"/>
      <c r="BP76" s="45"/>
      <c r="BR76" s="45"/>
      <c r="BS76" s="45"/>
      <c r="BT76" s="45"/>
      <c r="BU76" s="45"/>
      <c r="BX76" s="45"/>
      <c r="BY76" s="45"/>
      <c r="BZ76" s="45"/>
      <c r="CC76" s="45"/>
      <c r="CD76" s="45"/>
      <c r="CE76" s="45"/>
      <c r="CF76" s="45"/>
      <c r="CG76" s="45"/>
      <c r="CI76" s="45"/>
      <c r="CJ76" s="45"/>
      <c r="CK76" s="45"/>
      <c r="CL76" s="45"/>
      <c r="CM76" s="45"/>
      <c r="CN76" s="45"/>
      <c r="CO76" s="45"/>
      <c r="CP76" s="45"/>
      <c r="CQ76" s="45"/>
      <c r="CR76" s="45"/>
      <c r="CS76" s="45"/>
      <c r="CT76" s="45"/>
      <c r="CV76" s="45"/>
      <c r="CW76" s="45"/>
      <c r="CX76" s="45"/>
      <c r="CY76" s="45"/>
      <c r="CZ76" s="45"/>
      <c r="DA76" s="45"/>
      <c r="DB76" s="45"/>
      <c r="DC76" s="237"/>
      <c r="DE76" s="45"/>
      <c r="DF76" s="45"/>
      <c r="DG76" s="45"/>
      <c r="DH76" s="45"/>
      <c r="DI76" s="45"/>
      <c r="DJ76" s="45"/>
      <c r="DM76" s="45"/>
      <c r="DN76" s="45"/>
      <c r="DO76" s="45"/>
      <c r="DP76" s="45"/>
      <c r="DQ76" s="45"/>
      <c r="DR76" s="45"/>
      <c r="DT76" s="45"/>
      <c r="DU76" s="45"/>
      <c r="DV76" s="45"/>
      <c r="DW76" s="45"/>
      <c r="DX76" s="45"/>
      <c r="DY76" s="45"/>
      <c r="EH76" s="245"/>
      <c r="EI76" s="45"/>
      <c r="EJ76" s="45"/>
      <c r="EK76" s="45"/>
      <c r="EO76" s="45"/>
      <c r="EP76" s="45"/>
      <c r="EQ76" s="45"/>
      <c r="ES76" s="45"/>
      <c r="ET76" s="45"/>
      <c r="EU76" s="45"/>
      <c r="EV76" s="45"/>
      <c r="EW76" s="45"/>
      <c r="EX76" s="45"/>
      <c r="EY76" s="45"/>
    </row>
    <row r="77" spans="1:155" s="27" customFormat="1">
      <c r="A77" s="59"/>
      <c r="B77" s="45"/>
      <c r="C77" s="45"/>
      <c r="D77" s="45"/>
      <c r="E77" s="17"/>
      <c r="F77" s="17"/>
      <c r="G77" s="45"/>
      <c r="H77" s="45"/>
      <c r="I77" s="45"/>
      <c r="J77" s="45"/>
      <c r="K77" s="45"/>
      <c r="L77" s="45"/>
      <c r="M77" s="45"/>
      <c r="N77" s="45"/>
      <c r="O77" s="45"/>
      <c r="P77" s="45"/>
      <c r="Q77" s="45"/>
      <c r="S77" s="45"/>
      <c r="T77" s="45"/>
      <c r="U77" s="45"/>
      <c r="V77" s="45"/>
      <c r="X77" s="45"/>
      <c r="Y77" s="45"/>
      <c r="Z77" s="45"/>
      <c r="AA77" s="45"/>
      <c r="AB77" s="45"/>
      <c r="AD77" s="45"/>
      <c r="AE77" s="45"/>
      <c r="AF77" s="45"/>
      <c r="AG77" s="45"/>
      <c r="AI77" s="45"/>
      <c r="AJ77" s="45"/>
      <c r="AK77" s="45"/>
      <c r="AL77" s="45"/>
      <c r="AM77" s="45"/>
      <c r="AN77" s="45"/>
      <c r="AO77" s="45"/>
      <c r="AP77" s="45"/>
      <c r="AQ77" s="45"/>
      <c r="AR77" s="45"/>
      <c r="AS77" s="45"/>
      <c r="AT77" s="45"/>
      <c r="AU77" s="45"/>
      <c r="AV77" s="45"/>
      <c r="AW77" s="45"/>
      <c r="AX77" s="45"/>
      <c r="AY77" s="45"/>
      <c r="AZ77" s="45"/>
      <c r="BB77" s="45"/>
      <c r="BC77" s="45"/>
      <c r="BD77" s="45"/>
      <c r="BF77" s="45"/>
      <c r="BG77" s="45"/>
      <c r="BH77" s="45"/>
      <c r="BI77" s="45"/>
      <c r="BJ77" s="45"/>
      <c r="BL77" s="9"/>
      <c r="BM77" s="45"/>
      <c r="BN77" s="45"/>
      <c r="BO77" s="45"/>
      <c r="BP77" s="45"/>
      <c r="BR77" s="45"/>
      <c r="BS77" s="45"/>
      <c r="BT77" s="45"/>
      <c r="BU77" s="45"/>
      <c r="BX77" s="45"/>
      <c r="BY77" s="45"/>
      <c r="BZ77" s="45"/>
      <c r="CC77" s="45"/>
      <c r="CD77" s="45"/>
      <c r="CE77" s="45"/>
      <c r="CF77" s="45"/>
      <c r="CG77" s="45"/>
      <c r="CI77" s="45"/>
      <c r="CJ77" s="45"/>
      <c r="CK77" s="45"/>
      <c r="CL77" s="45"/>
      <c r="CM77" s="45"/>
      <c r="CN77" s="45"/>
      <c r="CO77" s="45"/>
      <c r="CP77" s="45"/>
      <c r="CQ77" s="45"/>
      <c r="CR77" s="45"/>
      <c r="CS77" s="45"/>
      <c r="CT77" s="45"/>
      <c r="CV77" s="45"/>
      <c r="CW77" s="45"/>
      <c r="CX77" s="45"/>
      <c r="CY77" s="45"/>
      <c r="CZ77" s="45"/>
      <c r="DA77" s="45"/>
      <c r="DB77" s="45"/>
      <c r="DC77" s="237"/>
      <c r="DE77" s="45"/>
      <c r="DF77" s="45"/>
      <c r="DG77" s="45"/>
      <c r="DH77" s="45"/>
      <c r="DI77" s="45"/>
      <c r="DJ77" s="45"/>
      <c r="DM77" s="45"/>
      <c r="DN77" s="45"/>
      <c r="DO77" s="45"/>
      <c r="DP77" s="45"/>
      <c r="DQ77" s="45"/>
      <c r="DR77" s="45"/>
      <c r="DT77" s="45"/>
      <c r="DU77" s="45"/>
      <c r="DV77" s="45"/>
      <c r="DW77" s="45"/>
      <c r="DX77" s="45"/>
      <c r="DY77" s="45"/>
      <c r="EH77" s="245"/>
      <c r="EI77" s="45"/>
      <c r="EJ77" s="45"/>
      <c r="EK77" s="45"/>
      <c r="EO77" s="45"/>
      <c r="EP77" s="45"/>
      <c r="EQ77" s="45"/>
      <c r="ES77" s="45"/>
      <c r="ET77" s="45"/>
      <c r="EU77" s="45"/>
      <c r="EV77" s="45"/>
      <c r="EW77" s="45"/>
      <c r="EX77" s="45"/>
      <c r="EY77" s="45"/>
    </row>
    <row r="78" spans="1:155" s="27" customFormat="1">
      <c r="A78" s="59"/>
      <c r="B78" s="45"/>
      <c r="C78" s="45"/>
      <c r="D78" s="45"/>
      <c r="E78" s="17"/>
      <c r="F78" s="17"/>
      <c r="G78" s="45"/>
      <c r="H78" s="45"/>
      <c r="I78" s="45"/>
      <c r="J78" s="45"/>
      <c r="K78" s="45"/>
      <c r="L78" s="45"/>
      <c r="M78" s="45"/>
      <c r="N78" s="45"/>
      <c r="O78" s="45"/>
      <c r="P78" s="45"/>
      <c r="Q78" s="45"/>
      <c r="S78" s="45"/>
      <c r="T78" s="45"/>
      <c r="U78" s="45"/>
      <c r="V78" s="45"/>
      <c r="X78" s="45"/>
      <c r="Y78" s="45"/>
      <c r="Z78" s="45"/>
      <c r="AA78" s="45"/>
      <c r="AB78" s="45"/>
      <c r="AD78" s="45"/>
      <c r="AE78" s="45"/>
      <c r="AF78" s="45"/>
      <c r="AG78" s="45"/>
      <c r="AI78" s="45"/>
      <c r="AJ78" s="45"/>
      <c r="AK78" s="45"/>
      <c r="AL78" s="45"/>
      <c r="AM78" s="45"/>
      <c r="AN78" s="45"/>
      <c r="AO78" s="45"/>
      <c r="AP78" s="45"/>
      <c r="AQ78" s="45"/>
      <c r="AR78" s="45"/>
      <c r="AS78" s="45"/>
      <c r="AT78" s="45"/>
      <c r="AU78" s="45"/>
      <c r="AV78" s="45"/>
      <c r="AW78" s="45"/>
      <c r="AX78" s="45"/>
      <c r="AY78" s="45"/>
      <c r="AZ78" s="45"/>
      <c r="BB78" s="45"/>
      <c r="BC78" s="45"/>
      <c r="BD78" s="45"/>
      <c r="BF78" s="45"/>
      <c r="BG78" s="45"/>
      <c r="BH78" s="45"/>
      <c r="BI78" s="45"/>
      <c r="BJ78" s="45"/>
      <c r="BL78" s="9"/>
      <c r="BM78" s="45"/>
      <c r="BN78" s="45"/>
      <c r="BO78" s="45"/>
      <c r="BP78" s="45"/>
      <c r="BR78" s="45"/>
      <c r="BS78" s="45"/>
      <c r="BT78" s="45"/>
      <c r="BU78" s="45"/>
      <c r="BX78" s="45"/>
      <c r="BY78" s="45"/>
      <c r="BZ78" s="45"/>
      <c r="CC78" s="45"/>
      <c r="CD78" s="45"/>
      <c r="CE78" s="45"/>
      <c r="CF78" s="45"/>
      <c r="CG78" s="45"/>
      <c r="CI78" s="45"/>
      <c r="CJ78" s="45"/>
      <c r="CK78" s="45"/>
      <c r="CL78" s="45"/>
      <c r="CM78" s="45"/>
      <c r="CN78" s="45"/>
      <c r="CO78" s="45"/>
      <c r="CP78" s="45"/>
      <c r="CQ78" s="45"/>
      <c r="CR78" s="45"/>
      <c r="CS78" s="45"/>
      <c r="CT78" s="45"/>
      <c r="CV78" s="45"/>
      <c r="CW78" s="45"/>
      <c r="CX78" s="45"/>
      <c r="CY78" s="45"/>
      <c r="CZ78" s="45"/>
      <c r="DA78" s="45"/>
      <c r="DB78" s="45"/>
      <c r="DC78" s="237"/>
      <c r="DE78" s="45"/>
      <c r="DF78" s="45"/>
      <c r="DG78" s="45"/>
      <c r="DH78" s="45"/>
      <c r="DI78" s="45"/>
      <c r="DJ78" s="45"/>
      <c r="DM78" s="45"/>
      <c r="DN78" s="45"/>
      <c r="DO78" s="45"/>
      <c r="DP78" s="45"/>
      <c r="DQ78" s="45"/>
      <c r="DR78" s="45"/>
      <c r="DT78" s="45"/>
      <c r="DU78" s="45"/>
      <c r="DV78" s="45"/>
      <c r="DW78" s="45"/>
      <c r="DX78" s="45"/>
      <c r="DY78" s="45"/>
      <c r="EH78" s="245"/>
      <c r="EI78" s="45"/>
      <c r="EJ78" s="45"/>
      <c r="EK78" s="45"/>
      <c r="EO78" s="45"/>
      <c r="EP78" s="45"/>
      <c r="EQ78" s="45"/>
      <c r="ES78" s="45"/>
      <c r="ET78" s="45"/>
      <c r="EU78" s="45"/>
      <c r="EV78" s="45"/>
      <c r="EW78" s="45"/>
      <c r="EX78" s="45"/>
      <c r="EY78" s="45"/>
    </row>
  </sheetData>
  <autoFilter ref="A4:EY55" xr:uid="{7607AF89-5E69-437C-BEF9-2E3CB7343E34}">
    <sortState xmlns:xlrd2="http://schemas.microsoft.com/office/spreadsheetml/2017/richdata2" ref="A5:EY55">
      <sortCondition descending="1" ref="EB4:EB55"/>
    </sortState>
  </autoFilter>
  <mergeCells count="33">
    <mergeCell ref="DU3:EA3"/>
    <mergeCell ref="EB3:EG3"/>
    <mergeCell ref="EH3:EM3"/>
    <mergeCell ref="EN3:ES3"/>
    <mergeCell ref="ET3:EY3"/>
    <mergeCell ref="DM3:DT3"/>
    <mergeCell ref="AV3:BB3"/>
    <mergeCell ref="BC3:BF3"/>
    <mergeCell ref="BG3:BL3"/>
    <mergeCell ref="BM3:BR3"/>
    <mergeCell ref="BS3:BW3"/>
    <mergeCell ref="BX3:CB3"/>
    <mergeCell ref="CC3:CH3"/>
    <mergeCell ref="CI3:CO3"/>
    <mergeCell ref="CP3:CV3"/>
    <mergeCell ref="CW3:DD3"/>
    <mergeCell ref="DE3:DL3"/>
    <mergeCell ref="DE1:DT1"/>
    <mergeCell ref="DU1:EM1"/>
    <mergeCell ref="A3:C3"/>
    <mergeCell ref="H3:K3"/>
    <mergeCell ref="L3:S3"/>
    <mergeCell ref="T3:X3"/>
    <mergeCell ref="Y3:AD3"/>
    <mergeCell ref="AE3:AI3"/>
    <mergeCell ref="AJ3:AP3"/>
    <mergeCell ref="AQ3:AU3"/>
    <mergeCell ref="A1:C1"/>
    <mergeCell ref="H1:AI1"/>
    <mergeCell ref="AJ1:AU1"/>
    <mergeCell ref="AV1:BL1"/>
    <mergeCell ref="BM1:CB1"/>
    <mergeCell ref="CI1:DD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BC6F-AC43-4B8E-B19B-87BB4F7CA12C}">
  <dimension ref="A1:AG62"/>
  <sheetViews>
    <sheetView zoomScale="70" zoomScaleNormal="70" zoomScaleSheetLayoutView="100" zoomScalePageLayoutView="70" workbookViewId="0">
      <pane xSplit="1" ySplit="4" topLeftCell="AC35" activePane="bottomRight" state="frozen"/>
      <selection pane="topRight" activeCell="B1" sqref="B1"/>
      <selection pane="bottomLeft" activeCell="A5" sqref="A5"/>
      <selection pane="bottomRight" activeCell="AE49" sqref="AE49"/>
    </sheetView>
  </sheetViews>
  <sheetFormatPr defaultColWidth="8.6640625" defaultRowHeight="13.8"/>
  <cols>
    <col min="1" max="1" width="25.77734375" style="29" customWidth="1"/>
    <col min="2" max="2" width="22.109375" style="29" customWidth="1"/>
    <col min="3" max="3" width="11.44140625" style="29" customWidth="1"/>
    <col min="4" max="6" width="12.44140625" style="29" customWidth="1"/>
    <col min="7" max="7" width="9.77734375" style="29" customWidth="1"/>
    <col min="8" max="8" width="20.33203125" style="29" customWidth="1"/>
    <col min="9" max="9" width="23.44140625" style="29" customWidth="1"/>
    <col min="10" max="10" width="19" style="119" bestFit="1" customWidth="1"/>
    <col min="11" max="11" width="14.33203125" style="119" customWidth="1"/>
    <col min="12" max="12" width="18.44140625" style="29" customWidth="1"/>
    <col min="13" max="13" width="21.33203125" style="167" customWidth="1"/>
    <col min="14" max="15" width="18" style="167" customWidth="1"/>
    <col min="16" max="16" width="83.44140625" style="168" customWidth="1"/>
    <col min="17" max="18" width="38.77734375" style="168" customWidth="1"/>
    <col min="19" max="19" width="29.77734375" style="169" customWidth="1"/>
    <col min="20" max="20" width="22.44140625" style="29" customWidth="1"/>
    <col min="21" max="21" width="69.77734375" style="29" customWidth="1"/>
    <col min="22" max="22" width="35.6640625" style="29" customWidth="1"/>
    <col min="23" max="23" width="23" style="29" customWidth="1"/>
    <col min="24" max="24" width="28.33203125" style="119" customWidth="1"/>
    <col min="25" max="25" width="73.44140625" style="29" customWidth="1"/>
    <col min="26" max="26" width="38.77734375" style="29" customWidth="1"/>
    <col min="27" max="27" width="22.44140625" style="29" customWidth="1"/>
    <col min="28" max="28" width="55.109375" style="168" customWidth="1"/>
    <col min="29" max="29" width="53.109375" style="29" customWidth="1"/>
    <col min="30" max="30" width="22.44140625" style="29" customWidth="1"/>
    <col min="31" max="31" width="31.6640625" style="29" customWidth="1"/>
    <col min="32" max="32" width="67.6640625" style="29" customWidth="1"/>
    <col min="33" max="33" width="15.44140625" style="29" customWidth="1"/>
    <col min="34" max="16384" width="8.6640625" style="29"/>
  </cols>
  <sheetData>
    <row r="1" spans="1:33" s="118" customFormat="1" hidden="1">
      <c r="A1" s="118">
        <v>1</v>
      </c>
      <c r="B1" s="118">
        <v>2</v>
      </c>
      <c r="C1" s="118">
        <v>3</v>
      </c>
      <c r="D1" s="118">
        <v>4</v>
      </c>
      <c r="E1" s="118">
        <v>5</v>
      </c>
      <c r="F1" s="118">
        <v>6</v>
      </c>
      <c r="G1" s="118">
        <v>7</v>
      </c>
      <c r="H1" s="118">
        <v>8</v>
      </c>
      <c r="I1" s="118">
        <v>9</v>
      </c>
      <c r="J1" s="118">
        <v>10</v>
      </c>
      <c r="K1" s="118">
        <v>11</v>
      </c>
      <c r="L1" s="118">
        <v>12</v>
      </c>
      <c r="M1" s="118">
        <v>13</v>
      </c>
      <c r="N1" s="118">
        <v>14</v>
      </c>
      <c r="O1" s="118">
        <v>15</v>
      </c>
      <c r="P1" s="118">
        <v>16</v>
      </c>
      <c r="Q1" s="118">
        <v>17</v>
      </c>
      <c r="R1" s="118">
        <v>18</v>
      </c>
      <c r="S1" s="118">
        <v>19</v>
      </c>
      <c r="T1" s="118">
        <v>20</v>
      </c>
      <c r="U1" s="118">
        <v>21</v>
      </c>
      <c r="V1" s="118">
        <v>22</v>
      </c>
      <c r="W1" s="118">
        <v>23</v>
      </c>
      <c r="X1" s="118">
        <v>24</v>
      </c>
      <c r="Y1" s="118">
        <v>25</v>
      </c>
      <c r="Z1" s="118">
        <v>26</v>
      </c>
      <c r="AA1" s="118">
        <v>27</v>
      </c>
      <c r="AB1" s="118">
        <v>28</v>
      </c>
      <c r="AC1" s="118">
        <v>29</v>
      </c>
      <c r="AD1" s="118">
        <v>30</v>
      </c>
      <c r="AE1" s="118">
        <v>31</v>
      </c>
      <c r="AF1" s="118">
        <v>32</v>
      </c>
      <c r="AG1" s="118">
        <v>33</v>
      </c>
    </row>
    <row r="2" spans="1:33" ht="23.7" customHeight="1">
      <c r="D2" s="187"/>
      <c r="E2" s="187"/>
      <c r="M2" s="567" t="s">
        <v>438</v>
      </c>
      <c r="N2" s="567"/>
      <c r="O2" s="567"/>
      <c r="P2" s="567"/>
      <c r="Q2" s="568"/>
      <c r="R2" s="569" t="s">
        <v>39</v>
      </c>
      <c r="S2" s="570"/>
      <c r="T2" s="570"/>
      <c r="U2" s="570"/>
      <c r="V2" s="570"/>
      <c r="W2" s="570"/>
      <c r="X2" s="570"/>
      <c r="Y2" s="570"/>
      <c r="Z2" s="571"/>
      <c r="AA2" s="572" t="s">
        <v>124</v>
      </c>
      <c r="AB2" s="573"/>
      <c r="AC2" s="573"/>
      <c r="AD2" s="573" t="s">
        <v>24</v>
      </c>
      <c r="AE2" s="573"/>
      <c r="AF2" s="573"/>
      <c r="AG2" s="574"/>
    </row>
    <row r="3" spans="1:33" ht="54" customHeight="1">
      <c r="A3" s="567" t="s">
        <v>52</v>
      </c>
      <c r="B3" s="567"/>
      <c r="C3" s="567"/>
      <c r="D3" s="567"/>
      <c r="E3" s="276"/>
      <c r="F3" s="276"/>
      <c r="G3" s="276"/>
      <c r="H3" s="276"/>
      <c r="I3" s="276"/>
      <c r="J3" s="276"/>
      <c r="K3" s="276"/>
      <c r="L3" s="276"/>
      <c r="M3" s="575" t="s">
        <v>245</v>
      </c>
      <c r="N3" s="575"/>
      <c r="O3" s="575"/>
      <c r="P3" s="575"/>
      <c r="Q3" s="576"/>
      <c r="R3" s="120"/>
      <c r="S3" s="577" t="s">
        <v>1609</v>
      </c>
      <c r="T3" s="578"/>
      <c r="U3" s="578"/>
      <c r="V3" s="579"/>
      <c r="W3" s="580" t="s">
        <v>1610</v>
      </c>
      <c r="X3" s="581"/>
      <c r="Y3" s="581"/>
      <c r="Z3" s="582"/>
      <c r="AA3" s="583" t="s">
        <v>359</v>
      </c>
      <c r="AB3" s="583"/>
      <c r="AC3" s="583"/>
      <c r="AD3" s="584" t="s">
        <v>439</v>
      </c>
      <c r="AE3" s="584"/>
      <c r="AF3" s="584"/>
      <c r="AG3" s="584"/>
    </row>
    <row r="4" spans="1:33" ht="80.7" customHeight="1">
      <c r="A4" s="121" t="s">
        <v>40</v>
      </c>
      <c r="B4" s="122" t="s">
        <v>388</v>
      </c>
      <c r="C4" s="123" t="s">
        <v>238</v>
      </c>
      <c r="D4" s="123" t="s">
        <v>41</v>
      </c>
      <c r="E4" s="123" t="s">
        <v>1621</v>
      </c>
      <c r="F4" s="124" t="s">
        <v>1418</v>
      </c>
      <c r="G4" s="125" t="s">
        <v>163</v>
      </c>
      <c r="H4" s="125" t="s">
        <v>1770</v>
      </c>
      <c r="I4" s="125" t="s">
        <v>179</v>
      </c>
      <c r="J4" s="125" t="s">
        <v>239</v>
      </c>
      <c r="K4" s="125" t="s">
        <v>229</v>
      </c>
      <c r="L4" s="123" t="s">
        <v>73</v>
      </c>
      <c r="M4" s="123" t="s">
        <v>247</v>
      </c>
      <c r="N4" s="123" t="s">
        <v>244</v>
      </c>
      <c r="O4" s="123" t="s">
        <v>246</v>
      </c>
      <c r="P4" s="123" t="s">
        <v>43</v>
      </c>
      <c r="Q4" s="123" t="s">
        <v>42</v>
      </c>
      <c r="R4" s="123" t="s">
        <v>354</v>
      </c>
      <c r="S4" s="123" t="s">
        <v>1611</v>
      </c>
      <c r="T4" s="123" t="s">
        <v>357</v>
      </c>
      <c r="U4" s="126" t="s">
        <v>43</v>
      </c>
      <c r="V4" s="123" t="s">
        <v>44</v>
      </c>
      <c r="W4" s="123" t="s">
        <v>1612</v>
      </c>
      <c r="X4" s="123" t="s">
        <v>358</v>
      </c>
      <c r="Y4" s="123" t="s">
        <v>45</v>
      </c>
      <c r="Z4" s="123" t="s">
        <v>46</v>
      </c>
      <c r="AA4" s="125" t="s">
        <v>125</v>
      </c>
      <c r="AB4" s="125" t="s">
        <v>126</v>
      </c>
      <c r="AC4" s="125" t="s">
        <v>127</v>
      </c>
      <c r="AD4" s="123" t="s">
        <v>248</v>
      </c>
      <c r="AE4" s="123" t="s">
        <v>1613</v>
      </c>
      <c r="AF4" s="123" t="s">
        <v>47</v>
      </c>
      <c r="AG4" s="123" t="s">
        <v>48</v>
      </c>
    </row>
    <row r="5" spans="1:33" s="139" customFormat="1">
      <c r="A5" s="140" t="s">
        <v>103</v>
      </c>
      <c r="B5" s="141" t="s">
        <v>389</v>
      </c>
      <c r="C5" s="142">
        <v>805.48924</v>
      </c>
      <c r="D5" s="143" t="s">
        <v>63</v>
      </c>
      <c r="E5" s="143" t="s">
        <v>1622</v>
      </c>
      <c r="F5" s="143" t="s">
        <v>50</v>
      </c>
      <c r="G5" s="129">
        <v>2018</v>
      </c>
      <c r="H5" s="129" t="s">
        <v>95</v>
      </c>
      <c r="I5" s="130">
        <f t="shared" ref="I5:I36" si="0">VLOOKUP(A5,FullScores,37,FALSE)</f>
        <v>43.75</v>
      </c>
      <c r="J5" s="130" t="s">
        <v>49</v>
      </c>
      <c r="K5" s="130" t="s">
        <v>49</v>
      </c>
      <c r="L5" s="143"/>
      <c r="M5" s="131" t="s">
        <v>49</v>
      </c>
      <c r="N5" s="131" t="s">
        <v>49</v>
      </c>
      <c r="O5" s="131" t="s">
        <v>50</v>
      </c>
      <c r="P5" s="132" t="s">
        <v>1680</v>
      </c>
      <c r="Q5" s="132" t="s">
        <v>1679</v>
      </c>
      <c r="R5" s="132" t="s">
        <v>772</v>
      </c>
      <c r="S5" s="131" t="s">
        <v>355</v>
      </c>
      <c r="T5" s="143" t="s">
        <v>49</v>
      </c>
      <c r="U5" s="144" t="s">
        <v>777</v>
      </c>
      <c r="V5" s="144" t="s">
        <v>778</v>
      </c>
      <c r="W5" s="131" t="s">
        <v>49</v>
      </c>
      <c r="X5" s="129" t="s">
        <v>49</v>
      </c>
      <c r="Y5" s="137" t="s">
        <v>787</v>
      </c>
      <c r="Z5" s="137" t="s">
        <v>788</v>
      </c>
      <c r="AA5" s="137" t="s">
        <v>49</v>
      </c>
      <c r="AB5" s="137" t="s">
        <v>792</v>
      </c>
      <c r="AC5" s="137" t="s">
        <v>778</v>
      </c>
      <c r="AD5" s="143" t="s">
        <v>49</v>
      </c>
      <c r="AE5" s="143" t="s">
        <v>50</v>
      </c>
      <c r="AF5" s="143" t="s">
        <v>793</v>
      </c>
      <c r="AG5" s="143" t="s">
        <v>778</v>
      </c>
    </row>
    <row r="6" spans="1:33" s="139" customFormat="1">
      <c r="A6" s="145" t="s">
        <v>145</v>
      </c>
      <c r="B6" s="141" t="s">
        <v>391</v>
      </c>
      <c r="C6" s="146">
        <v>28.326310000000003</v>
      </c>
      <c r="D6" s="137" t="s">
        <v>63</v>
      </c>
      <c r="E6" s="137" t="s">
        <v>1623</v>
      </c>
      <c r="F6" s="137" t="s">
        <v>49</v>
      </c>
      <c r="G6" s="135">
        <v>2018</v>
      </c>
      <c r="H6" s="189" t="s">
        <v>50</v>
      </c>
      <c r="I6" s="130" t="e">
        <f t="shared" si="0"/>
        <v>#N/A</v>
      </c>
      <c r="J6" s="130" t="s">
        <v>49</v>
      </c>
      <c r="K6" s="130" t="s">
        <v>49</v>
      </c>
      <c r="L6" s="137"/>
      <c r="M6" s="131" t="s">
        <v>50</v>
      </c>
      <c r="N6" s="131" t="s">
        <v>102</v>
      </c>
      <c r="O6" s="131" t="s">
        <v>50</v>
      </c>
      <c r="P6" s="132" t="s">
        <v>501</v>
      </c>
      <c r="Q6" s="132" t="s">
        <v>102</v>
      </c>
      <c r="R6" s="147" t="s">
        <v>1030</v>
      </c>
      <c r="S6" s="131" t="s">
        <v>355</v>
      </c>
      <c r="T6" s="143" t="s">
        <v>49</v>
      </c>
      <c r="U6" s="144" t="s">
        <v>1033</v>
      </c>
      <c r="V6" s="144" t="s">
        <v>1034</v>
      </c>
      <c r="W6" s="131" t="s">
        <v>49</v>
      </c>
      <c r="X6" s="131" t="s">
        <v>49</v>
      </c>
      <c r="Y6" s="137" t="s">
        <v>1033</v>
      </c>
      <c r="Z6" s="137" t="s">
        <v>1034</v>
      </c>
      <c r="AA6" s="137" t="s">
        <v>50</v>
      </c>
      <c r="AB6" s="138" t="s">
        <v>501</v>
      </c>
      <c r="AC6" s="137" t="s">
        <v>102</v>
      </c>
      <c r="AD6" s="137" t="s">
        <v>50</v>
      </c>
      <c r="AE6" s="137" t="s">
        <v>102</v>
      </c>
      <c r="AF6" s="137" t="s">
        <v>102</v>
      </c>
      <c r="AG6" s="137" t="s">
        <v>102</v>
      </c>
    </row>
    <row r="7" spans="1:33" s="139" customFormat="1">
      <c r="A7" s="140" t="s">
        <v>146</v>
      </c>
      <c r="B7" s="132" t="s">
        <v>413</v>
      </c>
      <c r="C7" s="142">
        <v>34.241289999999999</v>
      </c>
      <c r="D7" s="143" t="s">
        <v>63</v>
      </c>
      <c r="E7" s="143" t="s">
        <v>1624</v>
      </c>
      <c r="F7" s="143" t="s">
        <v>49</v>
      </c>
      <c r="G7" s="129">
        <v>2018</v>
      </c>
      <c r="H7" s="189" t="s">
        <v>50</v>
      </c>
      <c r="I7" s="130" t="e">
        <f t="shared" si="0"/>
        <v>#N/A</v>
      </c>
      <c r="J7" s="130" t="s">
        <v>49</v>
      </c>
      <c r="K7" s="130" t="s">
        <v>49</v>
      </c>
      <c r="L7" s="143"/>
      <c r="M7" s="131" t="s">
        <v>50</v>
      </c>
      <c r="N7" s="131" t="s">
        <v>102</v>
      </c>
      <c r="O7" s="131" t="s">
        <v>50</v>
      </c>
      <c r="P7" s="134" t="s">
        <v>501</v>
      </c>
      <c r="Q7" s="134" t="s">
        <v>102</v>
      </c>
      <c r="R7" s="148" t="s">
        <v>940</v>
      </c>
      <c r="S7" s="131" t="s">
        <v>355</v>
      </c>
      <c r="T7" s="143" t="s">
        <v>49</v>
      </c>
      <c r="U7" s="149" t="s">
        <v>945</v>
      </c>
      <c r="V7" s="149" t="s">
        <v>946</v>
      </c>
      <c r="W7" s="131" t="s">
        <v>49</v>
      </c>
      <c r="X7" s="131" t="s">
        <v>49</v>
      </c>
      <c r="Y7" s="136" t="s">
        <v>955</v>
      </c>
      <c r="Z7" s="136" t="s">
        <v>946</v>
      </c>
      <c r="AA7" s="137" t="s">
        <v>50</v>
      </c>
      <c r="AB7" s="138" t="s">
        <v>501</v>
      </c>
      <c r="AC7" s="136" t="s">
        <v>946</v>
      </c>
      <c r="AD7" s="137" t="s">
        <v>50</v>
      </c>
      <c r="AE7" s="137" t="s">
        <v>102</v>
      </c>
      <c r="AF7" s="137" t="s">
        <v>102</v>
      </c>
      <c r="AG7" s="137" t="s">
        <v>102</v>
      </c>
    </row>
    <row r="8" spans="1:33" s="139" customFormat="1">
      <c r="A8" s="145" t="s">
        <v>107</v>
      </c>
      <c r="B8" s="141" t="s">
        <v>392</v>
      </c>
      <c r="C8" s="146">
        <v>851.72579000000007</v>
      </c>
      <c r="D8" s="137" t="s">
        <v>63</v>
      </c>
      <c r="E8" s="137" t="s">
        <v>1625</v>
      </c>
      <c r="F8" s="137" t="s">
        <v>50</v>
      </c>
      <c r="G8" s="135">
        <v>2016</v>
      </c>
      <c r="H8" s="129" t="s">
        <v>50</v>
      </c>
      <c r="I8" s="130" t="e">
        <f t="shared" si="0"/>
        <v>#N/A</v>
      </c>
      <c r="J8" s="130" t="s">
        <v>49</v>
      </c>
      <c r="K8" s="130" t="s">
        <v>49</v>
      </c>
      <c r="L8" s="137"/>
      <c r="M8" s="131" t="s">
        <v>50</v>
      </c>
      <c r="N8" s="131" t="s">
        <v>102</v>
      </c>
      <c r="O8" s="131" t="s">
        <v>50</v>
      </c>
      <c r="P8" s="132" t="s">
        <v>501</v>
      </c>
      <c r="Q8" s="132" t="s">
        <v>102</v>
      </c>
      <c r="R8" s="132" t="s">
        <v>861</v>
      </c>
      <c r="S8" s="131" t="s">
        <v>355</v>
      </c>
      <c r="T8" s="143" t="s">
        <v>49</v>
      </c>
      <c r="U8" s="137" t="s">
        <v>866</v>
      </c>
      <c r="V8" s="144" t="s">
        <v>867</v>
      </c>
      <c r="W8" s="131" t="s">
        <v>49</v>
      </c>
      <c r="X8" s="131" t="s">
        <v>49</v>
      </c>
      <c r="Y8" s="137" t="s">
        <v>866</v>
      </c>
      <c r="Z8" s="144" t="s">
        <v>867</v>
      </c>
      <c r="AA8" s="137" t="s">
        <v>50</v>
      </c>
      <c r="AB8" s="138" t="s">
        <v>501</v>
      </c>
      <c r="AC8" s="137" t="s">
        <v>102</v>
      </c>
      <c r="AD8" s="137" t="s">
        <v>50</v>
      </c>
      <c r="AE8" s="137" t="s">
        <v>102</v>
      </c>
      <c r="AF8" s="137" t="s">
        <v>102</v>
      </c>
      <c r="AG8" s="137" t="s">
        <v>102</v>
      </c>
    </row>
    <row r="9" spans="1:33" s="139" customFormat="1">
      <c r="A9" s="140" t="s">
        <v>147</v>
      </c>
      <c r="B9" s="141" t="s">
        <v>398</v>
      </c>
      <c r="C9" s="142">
        <v>56.408190000000005</v>
      </c>
      <c r="D9" s="143" t="s">
        <v>63</v>
      </c>
      <c r="E9" s="143" t="s">
        <v>1626</v>
      </c>
      <c r="F9" s="143" t="s">
        <v>49</v>
      </c>
      <c r="G9" s="129">
        <v>2018</v>
      </c>
      <c r="H9" s="189" t="s">
        <v>50</v>
      </c>
      <c r="I9" s="130" t="e">
        <f t="shared" si="0"/>
        <v>#N/A</v>
      </c>
      <c r="J9" s="130" t="s">
        <v>49</v>
      </c>
      <c r="K9" s="130" t="s">
        <v>49</v>
      </c>
      <c r="L9" s="143"/>
      <c r="M9" s="131" t="s">
        <v>50</v>
      </c>
      <c r="N9" s="131" t="s">
        <v>102</v>
      </c>
      <c r="O9" s="131" t="s">
        <v>50</v>
      </c>
      <c r="P9" s="132" t="s">
        <v>518</v>
      </c>
      <c r="Q9" s="132" t="s">
        <v>102</v>
      </c>
      <c r="R9" s="150" t="s">
        <v>624</v>
      </c>
      <c r="S9" s="131" t="s">
        <v>49</v>
      </c>
      <c r="T9" s="141" t="s">
        <v>50</v>
      </c>
      <c r="U9" s="266" t="s">
        <v>2454</v>
      </c>
      <c r="V9" s="132" t="s">
        <v>23</v>
      </c>
      <c r="W9" s="131" t="s">
        <v>49</v>
      </c>
      <c r="X9" s="131" t="s">
        <v>49</v>
      </c>
      <c r="Y9" s="141" t="s">
        <v>625</v>
      </c>
      <c r="Z9" s="137" t="s">
        <v>626</v>
      </c>
      <c r="AA9" s="137" t="s">
        <v>50</v>
      </c>
      <c r="AB9" s="138" t="s">
        <v>501</v>
      </c>
      <c r="AC9" s="137" t="s">
        <v>627</v>
      </c>
      <c r="AD9" s="137" t="s">
        <v>50</v>
      </c>
      <c r="AE9" s="137" t="s">
        <v>102</v>
      </c>
      <c r="AF9" s="137" t="s">
        <v>102</v>
      </c>
      <c r="AG9" s="137" t="s">
        <v>102</v>
      </c>
    </row>
    <row r="10" spans="1:33" s="139" customFormat="1">
      <c r="A10" s="145" t="s">
        <v>134</v>
      </c>
      <c r="B10" s="141" t="s">
        <v>390</v>
      </c>
      <c r="C10" s="146">
        <v>87.269869999999997</v>
      </c>
      <c r="D10" s="137" t="s">
        <v>108</v>
      </c>
      <c r="E10" s="137" t="s">
        <v>1627</v>
      </c>
      <c r="F10" s="137" t="s">
        <v>49</v>
      </c>
      <c r="G10" s="135">
        <v>2016</v>
      </c>
      <c r="H10" s="189" t="s">
        <v>50</v>
      </c>
      <c r="I10" s="130" t="e">
        <f t="shared" si="0"/>
        <v>#N/A</v>
      </c>
      <c r="J10" s="130" t="s">
        <v>49</v>
      </c>
      <c r="K10" s="130" t="s">
        <v>49</v>
      </c>
      <c r="L10" s="136"/>
      <c r="M10" s="131" t="s">
        <v>50</v>
      </c>
      <c r="N10" s="131" t="s">
        <v>102</v>
      </c>
      <c r="O10" s="131" t="s">
        <v>50</v>
      </c>
      <c r="P10" s="134" t="s">
        <v>501</v>
      </c>
      <c r="Q10" s="134" t="s">
        <v>102</v>
      </c>
      <c r="R10" s="148" t="s">
        <v>629</v>
      </c>
      <c r="S10" s="131" t="s">
        <v>355</v>
      </c>
      <c r="T10" s="159" t="s">
        <v>49</v>
      </c>
      <c r="U10" s="149" t="s">
        <v>1616</v>
      </c>
      <c r="V10" s="154" t="s">
        <v>630</v>
      </c>
      <c r="W10" s="131" t="s">
        <v>49</v>
      </c>
      <c r="X10" s="131" t="s">
        <v>49</v>
      </c>
      <c r="Y10" s="186" t="s">
        <v>1594</v>
      </c>
      <c r="Z10" s="136" t="s">
        <v>631</v>
      </c>
      <c r="AA10" s="137" t="s">
        <v>50</v>
      </c>
      <c r="AB10" s="127" t="s">
        <v>501</v>
      </c>
      <c r="AC10" s="136" t="s">
        <v>628</v>
      </c>
      <c r="AD10" s="136" t="s">
        <v>50</v>
      </c>
      <c r="AE10" s="136" t="s">
        <v>102</v>
      </c>
      <c r="AF10" s="136" t="s">
        <v>102</v>
      </c>
      <c r="AG10" s="136" t="s">
        <v>102</v>
      </c>
    </row>
    <row r="11" spans="1:33" s="139" customFormat="1">
      <c r="A11" s="151" t="s">
        <v>164</v>
      </c>
      <c r="B11" s="141" t="s">
        <v>400</v>
      </c>
      <c r="C11" s="152">
        <v>21.35737</v>
      </c>
      <c r="D11" s="128" t="s">
        <v>63</v>
      </c>
      <c r="E11" s="128" t="s">
        <v>1628</v>
      </c>
      <c r="F11" s="128" t="s">
        <v>50</v>
      </c>
      <c r="G11" s="129">
        <v>2020</v>
      </c>
      <c r="H11" s="129" t="s">
        <v>49</v>
      </c>
      <c r="I11" s="130" t="e">
        <f t="shared" si="0"/>
        <v>#N/A</v>
      </c>
      <c r="J11" s="131" t="s">
        <v>49</v>
      </c>
      <c r="K11" s="130" t="s">
        <v>49</v>
      </c>
      <c r="L11" s="128"/>
      <c r="M11" s="131" t="s">
        <v>50</v>
      </c>
      <c r="N11" s="131" t="s">
        <v>102</v>
      </c>
      <c r="O11" s="131" t="s">
        <v>50</v>
      </c>
      <c r="P11" s="132" t="s">
        <v>501</v>
      </c>
      <c r="Q11" s="132" t="s">
        <v>102</v>
      </c>
      <c r="R11" s="132" t="s">
        <v>744</v>
      </c>
      <c r="S11" s="155" t="s">
        <v>50</v>
      </c>
      <c r="T11" s="134" t="s">
        <v>102</v>
      </c>
      <c r="U11" s="134" t="s">
        <v>102</v>
      </c>
      <c r="V11" s="134" t="s">
        <v>102</v>
      </c>
      <c r="W11" s="133" t="s">
        <v>355</v>
      </c>
      <c r="X11" s="131" t="s">
        <v>49</v>
      </c>
      <c r="Y11" s="137" t="s">
        <v>745</v>
      </c>
      <c r="Z11" s="137" t="s">
        <v>746</v>
      </c>
      <c r="AA11" s="137" t="s">
        <v>50</v>
      </c>
      <c r="AB11" s="138" t="s">
        <v>501</v>
      </c>
      <c r="AC11" s="132" t="s">
        <v>102</v>
      </c>
      <c r="AD11" s="132" t="s">
        <v>49</v>
      </c>
      <c r="AE11" s="137" t="s">
        <v>50</v>
      </c>
      <c r="AF11" s="137" t="s">
        <v>747</v>
      </c>
      <c r="AG11" s="137" t="s">
        <v>748</v>
      </c>
    </row>
    <row r="12" spans="1:33" s="139" customFormat="1">
      <c r="A12" s="140" t="s">
        <v>109</v>
      </c>
      <c r="B12" s="132" t="s">
        <v>393</v>
      </c>
      <c r="C12" s="142">
        <v>33.373539999999998</v>
      </c>
      <c r="D12" s="143" t="s">
        <v>64</v>
      </c>
      <c r="E12" s="143" t="s">
        <v>1629</v>
      </c>
      <c r="F12" s="143" t="s">
        <v>49</v>
      </c>
      <c r="G12" s="129">
        <v>2016</v>
      </c>
      <c r="H12" s="133" t="s">
        <v>50</v>
      </c>
      <c r="I12" s="130" t="e">
        <f t="shared" si="0"/>
        <v>#N/A</v>
      </c>
      <c r="J12" s="130" t="s">
        <v>50</v>
      </c>
      <c r="K12" s="130" t="s">
        <v>49</v>
      </c>
      <c r="L12" s="143"/>
      <c r="M12" s="131" t="s">
        <v>50</v>
      </c>
      <c r="N12" s="131" t="s">
        <v>102</v>
      </c>
      <c r="O12" s="131" t="s">
        <v>50</v>
      </c>
      <c r="P12" s="132" t="s">
        <v>501</v>
      </c>
      <c r="Q12" s="132" t="s">
        <v>102</v>
      </c>
      <c r="R12" s="128" t="s">
        <v>102</v>
      </c>
      <c r="S12" s="131" t="s">
        <v>49</v>
      </c>
      <c r="T12" s="143" t="s">
        <v>50</v>
      </c>
      <c r="U12" s="266" t="s">
        <v>2454</v>
      </c>
      <c r="V12" s="156" t="s">
        <v>102</v>
      </c>
      <c r="W12" s="131" t="s">
        <v>49</v>
      </c>
      <c r="X12" s="129" t="s">
        <v>50</v>
      </c>
      <c r="Y12" s="266" t="s">
        <v>2457</v>
      </c>
      <c r="Z12" s="137" t="s">
        <v>102</v>
      </c>
      <c r="AA12" s="137" t="s">
        <v>50</v>
      </c>
      <c r="AB12" s="138" t="s">
        <v>501</v>
      </c>
      <c r="AC12" s="137" t="s">
        <v>102</v>
      </c>
      <c r="AD12" s="137" t="s">
        <v>50</v>
      </c>
      <c r="AE12" s="137" t="s">
        <v>102</v>
      </c>
      <c r="AF12" s="137" t="s">
        <v>102</v>
      </c>
      <c r="AG12" s="137" t="s">
        <v>102</v>
      </c>
    </row>
    <row r="13" spans="1:33" s="139" customFormat="1">
      <c r="A13" s="145" t="s">
        <v>110</v>
      </c>
      <c r="B13" s="141" t="s">
        <v>394</v>
      </c>
      <c r="C13" s="146">
        <v>101.53417</v>
      </c>
      <c r="D13" s="137" t="s">
        <v>63</v>
      </c>
      <c r="E13" s="137" t="s">
        <v>1630</v>
      </c>
      <c r="F13" s="137" t="s">
        <v>50</v>
      </c>
      <c r="G13" s="135">
        <v>2016</v>
      </c>
      <c r="H13" s="133" t="s">
        <v>50</v>
      </c>
      <c r="I13" s="130" t="e">
        <f t="shared" si="0"/>
        <v>#N/A</v>
      </c>
      <c r="J13" s="130" t="s">
        <v>50</v>
      </c>
      <c r="K13" s="130" t="s">
        <v>49</v>
      </c>
      <c r="L13" s="137"/>
      <c r="M13" s="131" t="s">
        <v>50</v>
      </c>
      <c r="N13" s="131" t="s">
        <v>102</v>
      </c>
      <c r="O13" s="131" t="s">
        <v>50</v>
      </c>
      <c r="P13" s="132" t="s">
        <v>501</v>
      </c>
      <c r="Q13" s="134" t="s">
        <v>102</v>
      </c>
      <c r="R13" s="134" t="s">
        <v>554</v>
      </c>
      <c r="S13" s="131" t="s">
        <v>49</v>
      </c>
      <c r="T13" s="137" t="s">
        <v>49</v>
      </c>
      <c r="U13" s="157" t="s">
        <v>1599</v>
      </c>
      <c r="V13" s="157" t="s">
        <v>558</v>
      </c>
      <c r="W13" s="131" t="s">
        <v>49</v>
      </c>
      <c r="X13" s="129" t="s">
        <v>49</v>
      </c>
      <c r="Y13" s="136" t="s">
        <v>565</v>
      </c>
      <c r="Z13" s="136" t="s">
        <v>558</v>
      </c>
      <c r="AA13" s="137" t="s">
        <v>50</v>
      </c>
      <c r="AB13" s="138" t="s">
        <v>501</v>
      </c>
      <c r="AC13" s="136" t="s">
        <v>102</v>
      </c>
      <c r="AD13" s="137" t="s">
        <v>50</v>
      </c>
      <c r="AE13" s="137" t="s">
        <v>102</v>
      </c>
      <c r="AF13" s="137" t="s">
        <v>102</v>
      </c>
      <c r="AG13" s="137" t="s">
        <v>102</v>
      </c>
    </row>
    <row r="14" spans="1:33" s="169" customFormat="1">
      <c r="A14" s="140" t="s">
        <v>111</v>
      </c>
      <c r="B14" s="141" t="s">
        <v>395</v>
      </c>
      <c r="C14" s="142">
        <v>42.976910000000004</v>
      </c>
      <c r="D14" s="143" t="s">
        <v>65</v>
      </c>
      <c r="E14" s="143" t="s">
        <v>1631</v>
      </c>
      <c r="F14" s="143" t="s">
        <v>49</v>
      </c>
      <c r="G14" s="129">
        <v>2016</v>
      </c>
      <c r="H14" s="129" t="s">
        <v>95</v>
      </c>
      <c r="I14" s="130" t="e">
        <f t="shared" si="0"/>
        <v>#N/A</v>
      </c>
      <c r="J14" s="130" t="s">
        <v>50</v>
      </c>
      <c r="K14" s="130" t="s">
        <v>49</v>
      </c>
      <c r="L14" s="143"/>
      <c r="M14" s="131" t="s">
        <v>50</v>
      </c>
      <c r="N14" s="131" t="s">
        <v>102</v>
      </c>
      <c r="O14" s="131" t="s">
        <v>50</v>
      </c>
      <c r="P14" s="132" t="s">
        <v>501</v>
      </c>
      <c r="Q14" s="132" t="s">
        <v>102</v>
      </c>
      <c r="R14" s="132" t="s">
        <v>555</v>
      </c>
      <c r="S14" s="131" t="s">
        <v>355</v>
      </c>
      <c r="T14" s="143" t="s">
        <v>356</v>
      </c>
      <c r="U14" s="144" t="s">
        <v>559</v>
      </c>
      <c r="V14" s="144" t="s">
        <v>560</v>
      </c>
      <c r="W14" s="131" t="s">
        <v>50</v>
      </c>
      <c r="X14" s="135" t="s">
        <v>102</v>
      </c>
      <c r="Y14" s="136" t="s">
        <v>102</v>
      </c>
      <c r="Z14" s="136" t="s">
        <v>102</v>
      </c>
      <c r="AA14" s="137" t="s">
        <v>50</v>
      </c>
      <c r="AB14" s="138" t="s">
        <v>501</v>
      </c>
      <c r="AC14" s="137" t="s">
        <v>102</v>
      </c>
      <c r="AD14" s="137" t="s">
        <v>50</v>
      </c>
      <c r="AE14" s="137" t="s">
        <v>102</v>
      </c>
      <c r="AF14" s="137" t="s">
        <v>102</v>
      </c>
      <c r="AG14" s="137" t="s">
        <v>102</v>
      </c>
    </row>
    <row r="15" spans="1:33" s="139" customFormat="1">
      <c r="A15" s="145" t="s">
        <v>135</v>
      </c>
      <c r="B15" s="141" t="s">
        <v>396</v>
      </c>
      <c r="C15" s="146">
        <v>205.35805999999999</v>
      </c>
      <c r="D15" s="137" t="s">
        <v>63</v>
      </c>
      <c r="E15" s="137" t="s">
        <v>1632</v>
      </c>
      <c r="F15" s="137" t="s">
        <v>50</v>
      </c>
      <c r="G15" s="135">
        <v>2016</v>
      </c>
      <c r="H15" s="129" t="s">
        <v>49</v>
      </c>
      <c r="I15" s="130" t="e">
        <f t="shared" si="0"/>
        <v>#N/A</v>
      </c>
      <c r="J15" s="130" t="s">
        <v>49</v>
      </c>
      <c r="K15" s="130" t="s">
        <v>49</v>
      </c>
      <c r="L15" s="137"/>
      <c r="M15" s="131" t="s">
        <v>49</v>
      </c>
      <c r="N15" s="131" t="s">
        <v>49</v>
      </c>
      <c r="O15" s="131" t="s">
        <v>50</v>
      </c>
      <c r="P15" s="132" t="s">
        <v>1771</v>
      </c>
      <c r="Q15" s="132" t="s">
        <v>1772</v>
      </c>
      <c r="R15" s="148" t="s">
        <v>496</v>
      </c>
      <c r="S15" s="131" t="s">
        <v>355</v>
      </c>
      <c r="T15" s="158" t="s">
        <v>49</v>
      </c>
      <c r="U15" s="149" t="s">
        <v>497</v>
      </c>
      <c r="V15" s="149" t="s">
        <v>498</v>
      </c>
      <c r="W15" s="131" t="s">
        <v>49</v>
      </c>
      <c r="X15" s="135" t="s">
        <v>49</v>
      </c>
      <c r="Y15" s="136" t="s">
        <v>499</v>
      </c>
      <c r="Z15" s="136" t="s">
        <v>498</v>
      </c>
      <c r="AA15" s="137" t="s">
        <v>50</v>
      </c>
      <c r="AB15" s="136" t="s">
        <v>1340</v>
      </c>
      <c r="AC15" s="136" t="s">
        <v>500</v>
      </c>
      <c r="AD15" s="136" t="s">
        <v>50</v>
      </c>
      <c r="AE15" s="136" t="s">
        <v>102</v>
      </c>
      <c r="AF15" s="136" t="s">
        <v>102</v>
      </c>
      <c r="AG15" s="136" t="s">
        <v>102</v>
      </c>
    </row>
    <row r="16" spans="1:33" s="139" customFormat="1">
      <c r="A16" s="140" t="s">
        <v>148</v>
      </c>
      <c r="B16" s="141" t="s">
        <v>397</v>
      </c>
      <c r="C16" s="142">
        <v>26.786759999999997</v>
      </c>
      <c r="D16" s="143" t="s">
        <v>63</v>
      </c>
      <c r="E16" s="143" t="s">
        <v>1633</v>
      </c>
      <c r="F16" s="143" t="s">
        <v>49</v>
      </c>
      <c r="G16" s="129">
        <v>2018</v>
      </c>
      <c r="H16" s="129" t="s">
        <v>49</v>
      </c>
      <c r="I16" s="130" t="e">
        <f t="shared" si="0"/>
        <v>#N/A</v>
      </c>
      <c r="J16" s="130" t="s">
        <v>50</v>
      </c>
      <c r="K16" s="130" t="s">
        <v>49</v>
      </c>
      <c r="L16" s="143"/>
      <c r="M16" s="131" t="s">
        <v>49</v>
      </c>
      <c r="N16" s="131" t="s">
        <v>49</v>
      </c>
      <c r="O16" s="131" t="s">
        <v>50</v>
      </c>
      <c r="P16" s="265" t="s">
        <v>2450</v>
      </c>
      <c r="Q16" s="132" t="s">
        <v>1773</v>
      </c>
      <c r="R16" s="150" t="s">
        <v>941</v>
      </c>
      <c r="S16" s="131" t="s">
        <v>355</v>
      </c>
      <c r="T16" s="143" t="s">
        <v>49</v>
      </c>
      <c r="U16" s="144" t="s">
        <v>947</v>
      </c>
      <c r="V16" s="144" t="s">
        <v>948</v>
      </c>
      <c r="W16" s="131" t="s">
        <v>49</v>
      </c>
      <c r="X16" s="131" t="s">
        <v>49</v>
      </c>
      <c r="Y16" s="137" t="s">
        <v>956</v>
      </c>
      <c r="Z16" s="137" t="s">
        <v>948</v>
      </c>
      <c r="AA16" s="137" t="s">
        <v>49</v>
      </c>
      <c r="AB16" s="137" t="s">
        <v>961</v>
      </c>
      <c r="AC16" s="137" t="s">
        <v>962</v>
      </c>
      <c r="AD16" s="137" t="s">
        <v>50</v>
      </c>
      <c r="AE16" s="137" t="s">
        <v>102</v>
      </c>
      <c r="AF16" s="137" t="s">
        <v>102</v>
      </c>
      <c r="AG16" s="137" t="s">
        <v>102</v>
      </c>
    </row>
    <row r="17" spans="1:33" s="139" customFormat="1">
      <c r="A17" s="151" t="s">
        <v>165</v>
      </c>
      <c r="B17" s="141" t="s">
        <v>399</v>
      </c>
      <c r="C17" s="152">
        <v>38.99</v>
      </c>
      <c r="D17" s="128" t="s">
        <v>63</v>
      </c>
      <c r="E17" s="128" t="s">
        <v>1634</v>
      </c>
      <c r="F17" s="128" t="s">
        <v>49</v>
      </c>
      <c r="G17" s="129">
        <v>2020</v>
      </c>
      <c r="H17" s="190" t="s">
        <v>49</v>
      </c>
      <c r="I17" s="130" t="e">
        <f t="shared" si="0"/>
        <v>#N/A</v>
      </c>
      <c r="J17" s="131" t="s">
        <v>49</v>
      </c>
      <c r="K17" s="130" t="s">
        <v>49</v>
      </c>
      <c r="L17" s="128"/>
      <c r="M17" s="131" t="s">
        <v>49</v>
      </c>
      <c r="N17" s="131" t="s">
        <v>49</v>
      </c>
      <c r="O17" s="131" t="s">
        <v>49</v>
      </c>
      <c r="P17" s="132" t="s">
        <v>1614</v>
      </c>
      <c r="Q17" s="132" t="s">
        <v>1283</v>
      </c>
      <c r="R17" s="150" t="s">
        <v>1284</v>
      </c>
      <c r="S17" s="155" t="s">
        <v>355</v>
      </c>
      <c r="T17" s="128" t="s">
        <v>49</v>
      </c>
      <c r="U17" s="132" t="s">
        <v>1287</v>
      </c>
      <c r="V17" s="132" t="s">
        <v>1288</v>
      </c>
      <c r="W17" s="133" t="s">
        <v>355</v>
      </c>
      <c r="X17" s="131" t="s">
        <v>49</v>
      </c>
      <c r="Y17" s="137" t="s">
        <v>1293</v>
      </c>
      <c r="Z17" s="137" t="s">
        <v>1288</v>
      </c>
      <c r="AA17" s="137" t="s">
        <v>50</v>
      </c>
      <c r="AB17" s="138" t="s">
        <v>501</v>
      </c>
      <c r="AC17" s="132" t="s">
        <v>102</v>
      </c>
      <c r="AD17" s="137" t="s">
        <v>50</v>
      </c>
      <c r="AE17" s="137" t="s">
        <v>102</v>
      </c>
      <c r="AF17" s="137" t="s">
        <v>102</v>
      </c>
      <c r="AG17" s="137" t="s">
        <v>102</v>
      </c>
    </row>
    <row r="18" spans="1:33" s="139" customFormat="1">
      <c r="A18" s="151" t="s">
        <v>166</v>
      </c>
      <c r="B18" s="132" t="s">
        <v>437</v>
      </c>
      <c r="C18" s="152">
        <v>58.566609999999997</v>
      </c>
      <c r="D18" s="128" t="s">
        <v>64</v>
      </c>
      <c r="E18" s="128" t="s">
        <v>1635</v>
      </c>
      <c r="F18" s="128" t="s">
        <v>49</v>
      </c>
      <c r="G18" s="129">
        <v>2020</v>
      </c>
      <c r="H18" s="133" t="s">
        <v>50</v>
      </c>
      <c r="I18" s="130" t="e">
        <f t="shared" si="0"/>
        <v>#N/A</v>
      </c>
      <c r="J18" s="131" t="s">
        <v>50</v>
      </c>
      <c r="K18" s="130" t="s">
        <v>49</v>
      </c>
      <c r="L18" s="128"/>
      <c r="M18" s="131" t="s">
        <v>50</v>
      </c>
      <c r="N18" s="131" t="s">
        <v>102</v>
      </c>
      <c r="O18" s="131" t="s">
        <v>50</v>
      </c>
      <c r="P18" s="141" t="s">
        <v>501</v>
      </c>
      <c r="Q18" s="132" t="s">
        <v>102</v>
      </c>
      <c r="R18" s="138" t="s">
        <v>102</v>
      </c>
      <c r="S18" s="155" t="s">
        <v>49</v>
      </c>
      <c r="T18" s="128" t="s">
        <v>50</v>
      </c>
      <c r="U18" s="266" t="s">
        <v>2454</v>
      </c>
      <c r="V18" s="156" t="s">
        <v>102</v>
      </c>
      <c r="W18" s="133" t="s">
        <v>49</v>
      </c>
      <c r="X18" s="131" t="s">
        <v>50</v>
      </c>
      <c r="Y18" s="266" t="s">
        <v>2457</v>
      </c>
      <c r="Z18" s="137" t="s">
        <v>102</v>
      </c>
      <c r="AA18" s="137" t="s">
        <v>50</v>
      </c>
      <c r="AB18" s="138" t="s">
        <v>501</v>
      </c>
      <c r="AC18" s="128" t="s">
        <v>102</v>
      </c>
      <c r="AD18" s="137" t="s">
        <v>50</v>
      </c>
      <c r="AE18" s="137" t="s">
        <v>102</v>
      </c>
      <c r="AF18" s="137" t="s">
        <v>102</v>
      </c>
      <c r="AG18" s="137" t="s">
        <v>102</v>
      </c>
    </row>
    <row r="19" spans="1:33" s="139" customFormat="1">
      <c r="A19" s="145" t="s">
        <v>149</v>
      </c>
      <c r="B19" s="132" t="s">
        <v>414</v>
      </c>
      <c r="C19" s="146">
        <v>26.139720000000001</v>
      </c>
      <c r="D19" s="137" t="s">
        <v>63</v>
      </c>
      <c r="E19" s="137" t="s">
        <v>1636</v>
      </c>
      <c r="F19" s="127" t="s">
        <v>50</v>
      </c>
      <c r="G19" s="135">
        <v>2018</v>
      </c>
      <c r="H19" s="129" t="s">
        <v>49</v>
      </c>
      <c r="I19" s="130" t="e">
        <f t="shared" si="0"/>
        <v>#N/A</v>
      </c>
      <c r="J19" s="130" t="s">
        <v>49</v>
      </c>
      <c r="K19" s="130" t="s">
        <v>49</v>
      </c>
      <c r="L19" s="137"/>
      <c r="M19" s="131" t="s">
        <v>50</v>
      </c>
      <c r="N19" s="131" t="s">
        <v>102</v>
      </c>
      <c r="O19" s="131" t="s">
        <v>50</v>
      </c>
      <c r="P19" s="141" t="s">
        <v>501</v>
      </c>
      <c r="Q19" s="132" t="s">
        <v>1589</v>
      </c>
      <c r="R19" s="150" t="s">
        <v>942</v>
      </c>
      <c r="S19" s="131" t="s">
        <v>355</v>
      </c>
      <c r="T19" s="159" t="s">
        <v>49</v>
      </c>
      <c r="U19" s="144" t="s">
        <v>949</v>
      </c>
      <c r="V19" s="144" t="s">
        <v>950</v>
      </c>
      <c r="W19" s="131" t="s">
        <v>49</v>
      </c>
      <c r="X19" s="135" t="s">
        <v>49</v>
      </c>
      <c r="Y19" s="137" t="s">
        <v>957</v>
      </c>
      <c r="Z19" s="137" t="s">
        <v>958</v>
      </c>
      <c r="AA19" s="137" t="s">
        <v>49</v>
      </c>
      <c r="AB19" s="137" t="s">
        <v>963</v>
      </c>
      <c r="AC19" s="137" t="s">
        <v>964</v>
      </c>
      <c r="AD19" s="137" t="s">
        <v>50</v>
      </c>
      <c r="AE19" s="137" t="s">
        <v>102</v>
      </c>
      <c r="AF19" s="137" t="s">
        <v>102</v>
      </c>
      <c r="AG19" s="137" t="s">
        <v>102</v>
      </c>
    </row>
    <row r="20" spans="1:33" s="139" customFormat="1">
      <c r="A20" s="151" t="s">
        <v>167</v>
      </c>
      <c r="B20" s="141" t="s">
        <v>401</v>
      </c>
      <c r="C20" s="152">
        <v>21.49945</v>
      </c>
      <c r="D20" s="128" t="s">
        <v>66</v>
      </c>
      <c r="E20" s="128" t="s">
        <v>1637</v>
      </c>
      <c r="F20" s="128" t="s">
        <v>49</v>
      </c>
      <c r="G20" s="129">
        <v>2020</v>
      </c>
      <c r="H20" s="133" t="s">
        <v>50</v>
      </c>
      <c r="I20" s="130" t="e">
        <f t="shared" si="0"/>
        <v>#N/A</v>
      </c>
      <c r="J20" s="131" t="s">
        <v>50</v>
      </c>
      <c r="K20" s="130" t="s">
        <v>49</v>
      </c>
      <c r="L20" s="128"/>
      <c r="M20" s="131" t="s">
        <v>50</v>
      </c>
      <c r="N20" s="131" t="s">
        <v>102</v>
      </c>
      <c r="O20" s="131" t="s">
        <v>50</v>
      </c>
      <c r="P20" s="141" t="s">
        <v>501</v>
      </c>
      <c r="Q20" s="132" t="s">
        <v>102</v>
      </c>
      <c r="R20" s="128" t="s">
        <v>1285</v>
      </c>
      <c r="S20" s="155" t="s">
        <v>355</v>
      </c>
      <c r="T20" s="128" t="s">
        <v>356</v>
      </c>
      <c r="U20" s="128" t="s">
        <v>1289</v>
      </c>
      <c r="V20" s="128" t="s">
        <v>1290</v>
      </c>
      <c r="W20" s="133" t="s">
        <v>50</v>
      </c>
      <c r="X20" s="135" t="s">
        <v>102</v>
      </c>
      <c r="Y20" s="136" t="s">
        <v>102</v>
      </c>
      <c r="Z20" s="136" t="s">
        <v>102</v>
      </c>
      <c r="AA20" s="137" t="s">
        <v>50</v>
      </c>
      <c r="AB20" s="138" t="s">
        <v>501</v>
      </c>
      <c r="AC20" s="128" t="s">
        <v>102</v>
      </c>
      <c r="AD20" s="137" t="s">
        <v>50</v>
      </c>
      <c r="AE20" s="137" t="s">
        <v>102</v>
      </c>
      <c r="AF20" s="137" t="s">
        <v>102</v>
      </c>
      <c r="AG20" s="137" t="s">
        <v>102</v>
      </c>
    </row>
    <row r="21" spans="1:33" s="139" customFormat="1">
      <c r="A21" s="140" t="s">
        <v>136</v>
      </c>
      <c r="B21" s="141" t="s">
        <v>402</v>
      </c>
      <c r="C21" s="142">
        <v>38.280680000000004</v>
      </c>
      <c r="D21" s="143" t="s">
        <v>65</v>
      </c>
      <c r="E21" s="143" t="s">
        <v>1638</v>
      </c>
      <c r="F21" s="143" t="s">
        <v>49</v>
      </c>
      <c r="G21" s="129">
        <v>2016</v>
      </c>
      <c r="H21" s="129" t="s">
        <v>49</v>
      </c>
      <c r="I21" s="130" t="e">
        <f t="shared" si="0"/>
        <v>#N/A</v>
      </c>
      <c r="J21" s="130" t="s">
        <v>50</v>
      </c>
      <c r="K21" s="130" t="s">
        <v>49</v>
      </c>
      <c r="L21" s="143"/>
      <c r="M21" s="131" t="s">
        <v>50</v>
      </c>
      <c r="N21" s="131" t="s">
        <v>102</v>
      </c>
      <c r="O21" s="131" t="s">
        <v>50</v>
      </c>
      <c r="P21" s="141" t="s">
        <v>501</v>
      </c>
      <c r="Q21" s="132" t="s">
        <v>102</v>
      </c>
      <c r="R21" s="128" t="s">
        <v>1185</v>
      </c>
      <c r="S21" s="131" t="s">
        <v>355</v>
      </c>
      <c r="T21" s="143" t="s">
        <v>356</v>
      </c>
      <c r="U21" s="144" t="s">
        <v>1189</v>
      </c>
      <c r="V21" s="144" t="s">
        <v>1190</v>
      </c>
      <c r="W21" s="131" t="s">
        <v>50</v>
      </c>
      <c r="X21" s="135" t="s">
        <v>102</v>
      </c>
      <c r="Y21" s="136" t="s">
        <v>102</v>
      </c>
      <c r="Z21" s="136" t="s">
        <v>102</v>
      </c>
      <c r="AA21" s="137" t="s">
        <v>50</v>
      </c>
      <c r="AB21" s="138" t="s">
        <v>501</v>
      </c>
      <c r="AC21" s="137" t="s">
        <v>102</v>
      </c>
      <c r="AD21" s="137" t="s">
        <v>50</v>
      </c>
      <c r="AE21" s="137" t="s">
        <v>102</v>
      </c>
      <c r="AF21" s="137" t="s">
        <v>102</v>
      </c>
      <c r="AG21" s="137" t="s">
        <v>102</v>
      </c>
    </row>
    <row r="22" spans="1:33" s="139" customFormat="1">
      <c r="A22" s="140" t="s">
        <v>137</v>
      </c>
      <c r="B22" s="141" t="s">
        <v>406</v>
      </c>
      <c r="C22" s="142">
        <v>54.772129999999997</v>
      </c>
      <c r="D22" s="143" t="s">
        <v>67</v>
      </c>
      <c r="E22" s="143" t="s">
        <v>1639</v>
      </c>
      <c r="F22" s="137" t="s">
        <v>49</v>
      </c>
      <c r="G22" s="129">
        <v>2016</v>
      </c>
      <c r="H22" s="129" t="s">
        <v>49</v>
      </c>
      <c r="I22" s="130" t="e">
        <f t="shared" si="0"/>
        <v>#N/A</v>
      </c>
      <c r="J22" s="130" t="s">
        <v>49</v>
      </c>
      <c r="K22" s="130" t="s">
        <v>49</v>
      </c>
      <c r="L22" s="143"/>
      <c r="M22" s="131" t="s">
        <v>50</v>
      </c>
      <c r="N22" s="131" t="s">
        <v>102</v>
      </c>
      <c r="O22" s="131" t="s">
        <v>50</v>
      </c>
      <c r="P22" s="141" t="s">
        <v>501</v>
      </c>
      <c r="Q22" s="132" t="s">
        <v>102</v>
      </c>
      <c r="R22" s="128" t="s">
        <v>102</v>
      </c>
      <c r="S22" s="131" t="s">
        <v>49</v>
      </c>
      <c r="T22" s="143" t="s">
        <v>50</v>
      </c>
      <c r="U22" s="266" t="s">
        <v>2454</v>
      </c>
      <c r="V22" s="156" t="s">
        <v>102</v>
      </c>
      <c r="W22" s="131" t="s">
        <v>49</v>
      </c>
      <c r="X22" s="129" t="s">
        <v>50</v>
      </c>
      <c r="Y22" s="266" t="s">
        <v>2457</v>
      </c>
      <c r="Z22" s="137" t="s">
        <v>102</v>
      </c>
      <c r="AA22" s="137" t="s">
        <v>50</v>
      </c>
      <c r="AB22" s="138" t="s">
        <v>501</v>
      </c>
      <c r="AC22" s="137" t="s">
        <v>102</v>
      </c>
      <c r="AD22" s="137" t="s">
        <v>50</v>
      </c>
      <c r="AE22" s="137" t="s">
        <v>102</v>
      </c>
      <c r="AF22" s="137" t="s">
        <v>102</v>
      </c>
      <c r="AG22" s="137" t="s">
        <v>102</v>
      </c>
    </row>
    <row r="23" spans="1:33" s="139" customFormat="1">
      <c r="A23" s="145" t="s">
        <v>150</v>
      </c>
      <c r="B23" s="141" t="s">
        <v>403</v>
      </c>
      <c r="C23" s="146">
        <v>19.340310000000002</v>
      </c>
      <c r="D23" s="137" t="s">
        <v>65</v>
      </c>
      <c r="E23" s="137" t="s">
        <v>1640</v>
      </c>
      <c r="F23" s="143" t="s">
        <v>49</v>
      </c>
      <c r="G23" s="135">
        <v>2018</v>
      </c>
      <c r="H23" s="189" t="s">
        <v>50</v>
      </c>
      <c r="I23" s="130" t="e">
        <f t="shared" si="0"/>
        <v>#N/A</v>
      </c>
      <c r="J23" s="130" t="s">
        <v>50</v>
      </c>
      <c r="K23" s="130" t="s">
        <v>49</v>
      </c>
      <c r="L23" s="137"/>
      <c r="M23" s="131" t="s">
        <v>50</v>
      </c>
      <c r="N23" s="131" t="s">
        <v>102</v>
      </c>
      <c r="O23" s="131" t="s">
        <v>50</v>
      </c>
      <c r="P23" s="141" t="s">
        <v>501</v>
      </c>
      <c r="Q23" s="132" t="s">
        <v>102</v>
      </c>
      <c r="R23" s="132" t="s">
        <v>556</v>
      </c>
      <c r="S23" s="131" t="s">
        <v>355</v>
      </c>
      <c r="T23" s="143" t="s">
        <v>49</v>
      </c>
      <c r="U23" s="144" t="s">
        <v>561</v>
      </c>
      <c r="V23" s="144" t="s">
        <v>562</v>
      </c>
      <c r="W23" s="131" t="s">
        <v>49</v>
      </c>
      <c r="X23" s="129" t="s">
        <v>49</v>
      </c>
      <c r="Y23" s="137" t="s">
        <v>566</v>
      </c>
      <c r="Z23" s="137" t="s">
        <v>567</v>
      </c>
      <c r="AA23" s="137" t="s">
        <v>50</v>
      </c>
      <c r="AB23" s="138" t="s">
        <v>501</v>
      </c>
      <c r="AC23" s="137" t="s">
        <v>102</v>
      </c>
      <c r="AD23" s="137" t="s">
        <v>50</v>
      </c>
      <c r="AE23" s="137" t="s">
        <v>102</v>
      </c>
      <c r="AF23" s="137" t="s">
        <v>102</v>
      </c>
      <c r="AG23" s="137" t="s">
        <v>102</v>
      </c>
    </row>
    <row r="24" spans="1:33" s="139" customFormat="1">
      <c r="A24" s="140" t="s">
        <v>112</v>
      </c>
      <c r="B24" s="141" t="s">
        <v>404</v>
      </c>
      <c r="C24" s="142">
        <v>38.366730000000004</v>
      </c>
      <c r="D24" s="143" t="s">
        <v>63</v>
      </c>
      <c r="E24" s="143" t="s">
        <v>1641</v>
      </c>
      <c r="F24" s="137" t="s">
        <v>50</v>
      </c>
      <c r="G24" s="129">
        <v>2016</v>
      </c>
      <c r="H24" s="129" t="s">
        <v>49</v>
      </c>
      <c r="I24" s="130" t="e">
        <f t="shared" si="0"/>
        <v>#N/A</v>
      </c>
      <c r="J24" s="130" t="s">
        <v>49</v>
      </c>
      <c r="K24" s="130" t="s">
        <v>49</v>
      </c>
      <c r="L24" s="143"/>
      <c r="M24" s="131" t="s">
        <v>49</v>
      </c>
      <c r="N24" s="131" t="s">
        <v>49</v>
      </c>
      <c r="O24" s="131" t="s">
        <v>50</v>
      </c>
      <c r="P24" s="132" t="s">
        <v>1923</v>
      </c>
      <c r="Q24" s="132" t="s">
        <v>1924</v>
      </c>
      <c r="R24" s="132" t="s">
        <v>862</v>
      </c>
      <c r="S24" s="131" t="s">
        <v>355</v>
      </c>
      <c r="T24" s="143" t="s">
        <v>49</v>
      </c>
      <c r="U24" s="149" t="s">
        <v>868</v>
      </c>
      <c r="V24" s="144" t="s">
        <v>869</v>
      </c>
      <c r="W24" s="131" t="s">
        <v>49</v>
      </c>
      <c r="X24" s="131" t="s">
        <v>49</v>
      </c>
      <c r="Y24" s="137" t="s">
        <v>876</v>
      </c>
      <c r="Z24" s="137" t="s">
        <v>877</v>
      </c>
      <c r="AA24" s="137" t="s">
        <v>50</v>
      </c>
      <c r="AB24" s="128" t="s">
        <v>501</v>
      </c>
      <c r="AC24" s="137" t="s">
        <v>102</v>
      </c>
      <c r="AD24" s="137" t="s">
        <v>50</v>
      </c>
      <c r="AE24" s="137" t="s">
        <v>102</v>
      </c>
      <c r="AF24" s="137" t="s">
        <v>102</v>
      </c>
      <c r="AG24" s="137" t="s">
        <v>102</v>
      </c>
    </row>
    <row r="25" spans="1:33" s="139" customFormat="1">
      <c r="A25" s="145" t="s">
        <v>113</v>
      </c>
      <c r="B25" s="141" t="s">
        <v>405</v>
      </c>
      <c r="C25" s="146">
        <v>32.912059999999997</v>
      </c>
      <c r="D25" s="137" t="s">
        <v>68</v>
      </c>
      <c r="E25" s="137" t="s">
        <v>1642</v>
      </c>
      <c r="F25" s="143" t="s">
        <v>49</v>
      </c>
      <c r="G25" s="135">
        <v>2018</v>
      </c>
      <c r="H25" s="129" t="s">
        <v>50</v>
      </c>
      <c r="I25" s="130" t="e">
        <f t="shared" si="0"/>
        <v>#N/A</v>
      </c>
      <c r="J25" s="130" t="s">
        <v>240</v>
      </c>
      <c r="K25" s="130" t="s">
        <v>49</v>
      </c>
      <c r="L25" s="137"/>
      <c r="M25" s="131" t="s">
        <v>50</v>
      </c>
      <c r="N25" s="131" t="s">
        <v>102</v>
      </c>
      <c r="O25" s="131" t="s">
        <v>50</v>
      </c>
      <c r="P25" s="141" t="s">
        <v>501</v>
      </c>
      <c r="Q25" s="132" t="s">
        <v>102</v>
      </c>
      <c r="R25" s="128" t="s">
        <v>1186</v>
      </c>
      <c r="S25" s="131" t="s">
        <v>355</v>
      </c>
      <c r="T25" s="143" t="s">
        <v>49</v>
      </c>
      <c r="U25" s="144" t="s">
        <v>1191</v>
      </c>
      <c r="V25" s="144" t="s">
        <v>1192</v>
      </c>
      <c r="W25" s="131" t="s">
        <v>355</v>
      </c>
      <c r="X25" s="135" t="s">
        <v>49</v>
      </c>
      <c r="Y25" s="144" t="s">
        <v>1191</v>
      </c>
      <c r="Z25" s="144" t="s">
        <v>1192</v>
      </c>
      <c r="AA25" s="137" t="s">
        <v>50</v>
      </c>
      <c r="AB25" s="138" t="s">
        <v>501</v>
      </c>
      <c r="AC25" s="137" t="s">
        <v>102</v>
      </c>
      <c r="AD25" s="137" t="s">
        <v>50</v>
      </c>
      <c r="AE25" s="137" t="s">
        <v>102</v>
      </c>
      <c r="AF25" s="137" t="s">
        <v>102</v>
      </c>
      <c r="AG25" s="137" t="s">
        <v>102</v>
      </c>
    </row>
    <row r="26" spans="1:33" s="139" customFormat="1">
      <c r="A26" s="140" t="s">
        <v>138</v>
      </c>
      <c r="B26" s="141" t="s">
        <v>407</v>
      </c>
      <c r="C26" s="142">
        <v>225.29520000000002</v>
      </c>
      <c r="D26" s="143" t="s">
        <v>63</v>
      </c>
      <c r="E26" s="143" t="s">
        <v>1643</v>
      </c>
      <c r="F26" s="137" t="s">
        <v>49</v>
      </c>
      <c r="G26" s="129">
        <v>2016</v>
      </c>
      <c r="H26" s="129" t="s">
        <v>49</v>
      </c>
      <c r="I26" s="130" t="e">
        <f t="shared" si="0"/>
        <v>#N/A</v>
      </c>
      <c r="J26" s="130" t="s">
        <v>49</v>
      </c>
      <c r="K26" s="130" t="s">
        <v>49</v>
      </c>
      <c r="L26" s="143"/>
      <c r="M26" s="131" t="s">
        <v>49</v>
      </c>
      <c r="N26" s="131" t="s">
        <v>49</v>
      </c>
      <c r="O26" s="131" t="s">
        <v>50</v>
      </c>
      <c r="P26" s="160" t="s">
        <v>1720</v>
      </c>
      <c r="Q26" s="132" t="s">
        <v>1719</v>
      </c>
      <c r="R26" s="134" t="s">
        <v>723</v>
      </c>
      <c r="S26" s="131" t="s">
        <v>355</v>
      </c>
      <c r="T26" s="143" t="s">
        <v>49</v>
      </c>
      <c r="U26" s="144" t="s">
        <v>724</v>
      </c>
      <c r="V26" s="144" t="s">
        <v>725</v>
      </c>
      <c r="W26" s="131" t="s">
        <v>49</v>
      </c>
      <c r="X26" s="135" t="s">
        <v>49</v>
      </c>
      <c r="Y26" s="137" t="s">
        <v>726</v>
      </c>
      <c r="Z26" s="144" t="s">
        <v>725</v>
      </c>
      <c r="AA26" s="137" t="s">
        <v>50</v>
      </c>
      <c r="AB26" s="127" t="s">
        <v>501</v>
      </c>
      <c r="AC26" s="136" t="s">
        <v>102</v>
      </c>
      <c r="AD26" s="137" t="s">
        <v>50</v>
      </c>
      <c r="AE26" s="137" t="s">
        <v>102</v>
      </c>
      <c r="AF26" s="137" t="s">
        <v>102</v>
      </c>
      <c r="AG26" s="137" t="s">
        <v>102</v>
      </c>
    </row>
    <row r="27" spans="1:33" s="139" customFormat="1">
      <c r="A27" s="145" t="s">
        <v>139</v>
      </c>
      <c r="B27" s="141" t="s">
        <v>408</v>
      </c>
      <c r="C27" s="146">
        <v>73.72563000000001</v>
      </c>
      <c r="D27" s="137" t="s">
        <v>65</v>
      </c>
      <c r="E27" s="137" t="s">
        <v>1644</v>
      </c>
      <c r="F27" s="128" t="s">
        <v>50</v>
      </c>
      <c r="G27" s="135">
        <v>2016</v>
      </c>
      <c r="H27" s="189" t="s">
        <v>50</v>
      </c>
      <c r="I27" s="130" t="e">
        <f t="shared" si="0"/>
        <v>#N/A</v>
      </c>
      <c r="J27" s="130" t="s">
        <v>50</v>
      </c>
      <c r="K27" s="130" t="s">
        <v>49</v>
      </c>
      <c r="L27" s="137"/>
      <c r="M27" s="131" t="s">
        <v>50</v>
      </c>
      <c r="N27" s="131" t="s">
        <v>102</v>
      </c>
      <c r="O27" s="131" t="s">
        <v>50</v>
      </c>
      <c r="P27" s="141" t="s">
        <v>501</v>
      </c>
      <c r="Q27" s="132" t="s">
        <v>102</v>
      </c>
      <c r="R27" s="134" t="s">
        <v>727</v>
      </c>
      <c r="S27" s="131" t="s">
        <v>355</v>
      </c>
      <c r="T27" s="143" t="s">
        <v>49</v>
      </c>
      <c r="U27" s="144" t="s">
        <v>728</v>
      </c>
      <c r="V27" s="144" t="s">
        <v>729</v>
      </c>
      <c r="W27" s="131" t="s">
        <v>50</v>
      </c>
      <c r="X27" s="135" t="s">
        <v>102</v>
      </c>
      <c r="Y27" s="137" t="s">
        <v>102</v>
      </c>
      <c r="Z27" s="137" t="s">
        <v>102</v>
      </c>
      <c r="AA27" s="137" t="s">
        <v>50</v>
      </c>
      <c r="AB27" s="138" t="s">
        <v>501</v>
      </c>
      <c r="AC27" s="136" t="s">
        <v>102</v>
      </c>
      <c r="AD27" s="137" t="s">
        <v>50</v>
      </c>
      <c r="AE27" s="137" t="s">
        <v>102</v>
      </c>
      <c r="AF27" s="137" t="s">
        <v>102</v>
      </c>
      <c r="AG27" s="137" t="s">
        <v>102</v>
      </c>
    </row>
    <row r="28" spans="1:33" s="139" customFormat="1">
      <c r="A28" s="140" t="s">
        <v>151</v>
      </c>
      <c r="B28" s="141" t="s">
        <v>409</v>
      </c>
      <c r="C28" s="142">
        <v>24.401799999999998</v>
      </c>
      <c r="D28" s="143" t="s">
        <v>65</v>
      </c>
      <c r="E28" s="143" t="s">
        <v>1645</v>
      </c>
      <c r="F28" s="137" t="s">
        <v>49</v>
      </c>
      <c r="G28" s="129">
        <v>2018</v>
      </c>
      <c r="H28" s="129" t="s">
        <v>50</v>
      </c>
      <c r="I28" s="130" t="e">
        <f t="shared" si="0"/>
        <v>#N/A</v>
      </c>
      <c r="J28" s="130" t="s">
        <v>50</v>
      </c>
      <c r="K28" s="130" t="s">
        <v>49</v>
      </c>
      <c r="L28" s="143"/>
      <c r="M28" s="131" t="s">
        <v>50</v>
      </c>
      <c r="N28" s="131" t="s">
        <v>102</v>
      </c>
      <c r="O28" s="131" t="s">
        <v>50</v>
      </c>
      <c r="P28" s="141" t="s">
        <v>501</v>
      </c>
      <c r="Q28" s="161" t="s">
        <v>102</v>
      </c>
      <c r="R28" s="148" t="s">
        <v>502</v>
      </c>
      <c r="S28" s="131" t="s">
        <v>355</v>
      </c>
      <c r="T28" s="158" t="s">
        <v>356</v>
      </c>
      <c r="U28" s="149" t="s">
        <v>503</v>
      </c>
      <c r="V28" s="149" t="s">
        <v>504</v>
      </c>
      <c r="W28" s="131" t="s">
        <v>49</v>
      </c>
      <c r="X28" s="129" t="s">
        <v>49</v>
      </c>
      <c r="Y28" s="268" t="s">
        <v>2456</v>
      </c>
      <c r="Z28" s="136" t="s">
        <v>505</v>
      </c>
      <c r="AA28" s="137" t="s">
        <v>50</v>
      </c>
      <c r="AB28" s="138" t="s">
        <v>501</v>
      </c>
      <c r="AC28" s="136" t="s">
        <v>506</v>
      </c>
      <c r="AD28" s="136" t="s">
        <v>50</v>
      </c>
      <c r="AE28" s="136" t="s">
        <v>102</v>
      </c>
      <c r="AF28" s="136" t="s">
        <v>102</v>
      </c>
      <c r="AG28" s="136" t="s">
        <v>102</v>
      </c>
    </row>
    <row r="29" spans="1:33" s="139" customFormat="1">
      <c r="A29" s="145" t="s">
        <v>152</v>
      </c>
      <c r="B29" s="141" t="s">
        <v>410</v>
      </c>
      <c r="C29" s="146">
        <v>31.208659999999998</v>
      </c>
      <c r="D29" s="137" t="s">
        <v>63</v>
      </c>
      <c r="E29" s="137" t="s">
        <v>1646</v>
      </c>
      <c r="F29" s="143" t="s">
        <v>49</v>
      </c>
      <c r="G29" s="135">
        <v>2018</v>
      </c>
      <c r="H29" s="129" t="s">
        <v>49</v>
      </c>
      <c r="I29" s="130" t="e">
        <f t="shared" si="0"/>
        <v>#N/A</v>
      </c>
      <c r="J29" s="130" t="s">
        <v>50</v>
      </c>
      <c r="K29" s="130" t="s">
        <v>49</v>
      </c>
      <c r="L29" s="137"/>
      <c r="M29" s="131" t="s">
        <v>50</v>
      </c>
      <c r="N29" s="131" t="s">
        <v>102</v>
      </c>
      <c r="O29" s="131" t="s">
        <v>50</v>
      </c>
      <c r="P29" s="132" t="s">
        <v>501</v>
      </c>
      <c r="Q29" s="132" t="s">
        <v>102</v>
      </c>
      <c r="R29" s="162" t="s">
        <v>943</v>
      </c>
      <c r="S29" s="131" t="s">
        <v>355</v>
      </c>
      <c r="T29" s="143" t="s">
        <v>49</v>
      </c>
      <c r="U29" s="144" t="s">
        <v>951</v>
      </c>
      <c r="V29" s="144" t="s">
        <v>952</v>
      </c>
      <c r="W29" s="131" t="s">
        <v>49</v>
      </c>
      <c r="X29" s="135" t="s">
        <v>49</v>
      </c>
      <c r="Y29" s="137" t="s">
        <v>959</v>
      </c>
      <c r="Z29" s="137" t="s">
        <v>960</v>
      </c>
      <c r="AA29" s="137" t="s">
        <v>50</v>
      </c>
      <c r="AB29" s="138" t="s">
        <v>501</v>
      </c>
      <c r="AC29" s="137" t="s">
        <v>102</v>
      </c>
      <c r="AD29" s="137" t="s">
        <v>50</v>
      </c>
      <c r="AE29" s="137" t="s">
        <v>102</v>
      </c>
      <c r="AF29" s="137" t="s">
        <v>102</v>
      </c>
      <c r="AG29" s="137" t="s">
        <v>102</v>
      </c>
    </row>
    <row r="30" spans="1:33" s="139" customFormat="1">
      <c r="A30" s="140" t="s">
        <v>153</v>
      </c>
      <c r="B30" s="141" t="s">
        <v>412</v>
      </c>
      <c r="C30" s="142">
        <v>18.419150000000002</v>
      </c>
      <c r="D30" s="143" t="s">
        <v>67</v>
      </c>
      <c r="E30" s="143" t="s">
        <v>1647</v>
      </c>
      <c r="F30" s="128" t="s">
        <v>49</v>
      </c>
      <c r="G30" s="129">
        <v>2018</v>
      </c>
      <c r="H30" s="129" t="s">
        <v>50</v>
      </c>
      <c r="I30" s="130" t="e">
        <f t="shared" si="0"/>
        <v>#N/A</v>
      </c>
      <c r="J30" s="130" t="s">
        <v>50</v>
      </c>
      <c r="K30" s="130" t="s">
        <v>49</v>
      </c>
      <c r="L30" s="143"/>
      <c r="M30" s="131" t="s">
        <v>50</v>
      </c>
      <c r="N30" s="131" t="s">
        <v>102</v>
      </c>
      <c r="O30" s="131" t="s">
        <v>50</v>
      </c>
      <c r="P30" s="141" t="s">
        <v>501</v>
      </c>
      <c r="Q30" s="132" t="s">
        <v>102</v>
      </c>
      <c r="R30" s="127" t="s">
        <v>102</v>
      </c>
      <c r="S30" s="131" t="s">
        <v>50</v>
      </c>
      <c r="T30" s="134" t="s">
        <v>102</v>
      </c>
      <c r="U30" s="134" t="s">
        <v>102</v>
      </c>
      <c r="V30" s="134" t="s">
        <v>102</v>
      </c>
      <c r="W30" s="131" t="s">
        <v>50</v>
      </c>
      <c r="X30" s="135" t="s">
        <v>102</v>
      </c>
      <c r="Y30" s="136" t="s">
        <v>102</v>
      </c>
      <c r="Z30" s="136" t="s">
        <v>102</v>
      </c>
      <c r="AA30" s="137" t="s">
        <v>50</v>
      </c>
      <c r="AB30" s="138" t="s">
        <v>501</v>
      </c>
      <c r="AC30" s="137" t="s">
        <v>102</v>
      </c>
      <c r="AD30" s="137" t="s">
        <v>50</v>
      </c>
      <c r="AE30" s="137" t="s">
        <v>102</v>
      </c>
      <c r="AF30" s="137" t="s">
        <v>102</v>
      </c>
      <c r="AG30" s="137" t="s">
        <v>102</v>
      </c>
    </row>
    <row r="31" spans="1:33" s="139" customFormat="1">
      <c r="A31" s="145" t="s">
        <v>154</v>
      </c>
      <c r="B31" s="132" t="s">
        <v>411</v>
      </c>
      <c r="C31" s="146">
        <v>22.272470000000002</v>
      </c>
      <c r="D31" s="137" t="s">
        <v>63</v>
      </c>
      <c r="E31" s="137" t="s">
        <v>1648</v>
      </c>
      <c r="F31" s="143" t="s">
        <v>49</v>
      </c>
      <c r="G31" s="135">
        <v>2018</v>
      </c>
      <c r="H31" s="129" t="s">
        <v>95</v>
      </c>
      <c r="I31" s="130" t="e">
        <f t="shared" si="0"/>
        <v>#N/A</v>
      </c>
      <c r="J31" s="130" t="s">
        <v>50</v>
      </c>
      <c r="K31" s="130" t="s">
        <v>49</v>
      </c>
      <c r="L31" s="137"/>
      <c r="M31" s="131" t="s">
        <v>50</v>
      </c>
      <c r="N31" s="131" t="s">
        <v>102</v>
      </c>
      <c r="O31" s="131" t="s">
        <v>50</v>
      </c>
      <c r="P31" s="141" t="s">
        <v>501</v>
      </c>
      <c r="Q31" s="132" t="s">
        <v>102</v>
      </c>
      <c r="R31" s="132" t="s">
        <v>557</v>
      </c>
      <c r="S31" s="131" t="s">
        <v>355</v>
      </c>
      <c r="T31" s="143" t="s">
        <v>49</v>
      </c>
      <c r="U31" s="144" t="s">
        <v>563</v>
      </c>
      <c r="V31" s="144" t="s">
        <v>564</v>
      </c>
      <c r="W31" s="131" t="s">
        <v>49</v>
      </c>
      <c r="X31" s="131" t="s">
        <v>49</v>
      </c>
      <c r="Y31" s="137" t="s">
        <v>568</v>
      </c>
      <c r="Z31" s="144" t="s">
        <v>564</v>
      </c>
      <c r="AA31" s="137" t="s">
        <v>50</v>
      </c>
      <c r="AB31" s="138" t="s">
        <v>501</v>
      </c>
      <c r="AC31" s="137" t="s">
        <v>102</v>
      </c>
      <c r="AD31" s="137" t="s">
        <v>50</v>
      </c>
      <c r="AE31" s="137" t="s">
        <v>102</v>
      </c>
      <c r="AF31" s="137" t="s">
        <v>102</v>
      </c>
      <c r="AG31" s="137" t="s">
        <v>102</v>
      </c>
    </row>
    <row r="32" spans="1:33" s="139" customFormat="1">
      <c r="A32" s="140" t="s">
        <v>155</v>
      </c>
      <c r="B32" s="132" t="s">
        <v>416</v>
      </c>
      <c r="C32" s="142">
        <v>50.554089999999995</v>
      </c>
      <c r="D32" s="143" t="s">
        <v>63</v>
      </c>
      <c r="E32" s="143" t="s">
        <v>1649</v>
      </c>
      <c r="F32" s="137" t="s">
        <v>49</v>
      </c>
      <c r="G32" s="129">
        <v>2018</v>
      </c>
      <c r="H32" s="189" t="s">
        <v>50</v>
      </c>
      <c r="I32" s="130" t="e">
        <f t="shared" si="0"/>
        <v>#N/A</v>
      </c>
      <c r="J32" s="130" t="s">
        <v>49</v>
      </c>
      <c r="K32" s="130" t="s">
        <v>49</v>
      </c>
      <c r="L32" s="158"/>
      <c r="M32" s="131" t="s">
        <v>50</v>
      </c>
      <c r="N32" s="131" t="s">
        <v>102</v>
      </c>
      <c r="O32" s="131" t="s">
        <v>50</v>
      </c>
      <c r="P32" s="132" t="s">
        <v>501</v>
      </c>
      <c r="Q32" s="134" t="s">
        <v>102</v>
      </c>
      <c r="R32" s="148" t="s">
        <v>633</v>
      </c>
      <c r="S32" s="131" t="s">
        <v>355</v>
      </c>
      <c r="T32" s="158" t="s">
        <v>49</v>
      </c>
      <c r="U32" s="149" t="s">
        <v>634</v>
      </c>
      <c r="V32" s="149" t="s">
        <v>635</v>
      </c>
      <c r="W32" s="131" t="s">
        <v>49</v>
      </c>
      <c r="X32" s="131" t="s">
        <v>49</v>
      </c>
      <c r="Y32" s="136" t="s">
        <v>636</v>
      </c>
      <c r="Z32" s="136" t="s">
        <v>635</v>
      </c>
      <c r="AA32" s="137" t="s">
        <v>50</v>
      </c>
      <c r="AB32" s="138" t="s">
        <v>501</v>
      </c>
      <c r="AC32" s="136" t="s">
        <v>632</v>
      </c>
      <c r="AD32" s="136" t="s">
        <v>50</v>
      </c>
      <c r="AE32" s="136" t="s">
        <v>102</v>
      </c>
      <c r="AF32" s="136" t="s">
        <v>102</v>
      </c>
      <c r="AG32" s="136" t="s">
        <v>102</v>
      </c>
    </row>
    <row r="33" spans="1:33" s="139" customFormat="1">
      <c r="A33" s="163" t="s">
        <v>140</v>
      </c>
      <c r="B33" s="141" t="s">
        <v>415</v>
      </c>
      <c r="C33" s="146">
        <v>731.55732</v>
      </c>
      <c r="D33" s="137" t="s">
        <v>63</v>
      </c>
      <c r="E33" s="137" t="s">
        <v>1650</v>
      </c>
      <c r="F33" s="127" t="s">
        <v>50</v>
      </c>
      <c r="G33" s="135">
        <v>2016</v>
      </c>
      <c r="H33" s="189" t="s">
        <v>50</v>
      </c>
      <c r="I33" s="130" t="e">
        <f t="shared" si="0"/>
        <v>#N/A</v>
      </c>
      <c r="J33" s="130" t="s">
        <v>49</v>
      </c>
      <c r="K33" s="130" t="s">
        <v>49</v>
      </c>
      <c r="L33" s="137"/>
      <c r="M33" s="131" t="s">
        <v>50</v>
      </c>
      <c r="N33" s="131" t="s">
        <v>102</v>
      </c>
      <c r="O33" s="131" t="s">
        <v>50</v>
      </c>
      <c r="P33" s="141" t="s">
        <v>501</v>
      </c>
      <c r="Q33" s="132" t="s">
        <v>102</v>
      </c>
      <c r="R33" s="128" t="s">
        <v>1187</v>
      </c>
      <c r="S33" s="131" t="s">
        <v>355</v>
      </c>
      <c r="T33" s="143" t="s">
        <v>49</v>
      </c>
      <c r="U33" s="144" t="s">
        <v>1193</v>
      </c>
      <c r="V33" s="137" t="s">
        <v>1194</v>
      </c>
      <c r="W33" s="131" t="s">
        <v>49</v>
      </c>
      <c r="X33" s="129" t="s">
        <v>50</v>
      </c>
      <c r="Y33" s="266" t="s">
        <v>2457</v>
      </c>
      <c r="Z33" s="137" t="s">
        <v>102</v>
      </c>
      <c r="AA33" s="137" t="s">
        <v>49</v>
      </c>
      <c r="AB33" s="137" t="s">
        <v>1197</v>
      </c>
      <c r="AC33" s="137" t="s">
        <v>1194</v>
      </c>
      <c r="AD33" s="137" t="s">
        <v>50</v>
      </c>
      <c r="AE33" s="137" t="s">
        <v>102</v>
      </c>
      <c r="AF33" s="137" t="s">
        <v>102</v>
      </c>
      <c r="AG33" s="137" t="s">
        <v>102</v>
      </c>
    </row>
    <row r="34" spans="1:33" s="139" customFormat="1">
      <c r="A34" s="140" t="s">
        <v>141</v>
      </c>
      <c r="B34" s="141" t="s">
        <v>417</v>
      </c>
      <c r="C34" s="142">
        <v>31.441759999999999</v>
      </c>
      <c r="D34" s="143" t="s">
        <v>65</v>
      </c>
      <c r="E34" s="143" t="s">
        <v>1651</v>
      </c>
      <c r="F34" s="137" t="s">
        <v>49</v>
      </c>
      <c r="G34" s="129">
        <v>2016</v>
      </c>
      <c r="H34" s="129" t="s">
        <v>49</v>
      </c>
      <c r="I34" s="130" t="e">
        <f t="shared" si="0"/>
        <v>#N/A</v>
      </c>
      <c r="J34" s="130" t="s">
        <v>50</v>
      </c>
      <c r="K34" s="130" t="s">
        <v>49</v>
      </c>
      <c r="L34" s="143"/>
      <c r="M34" s="131" t="s">
        <v>50</v>
      </c>
      <c r="N34" s="131" t="s">
        <v>102</v>
      </c>
      <c r="O34" s="131" t="s">
        <v>50</v>
      </c>
      <c r="P34" s="141" t="s">
        <v>501</v>
      </c>
      <c r="Q34" s="132" t="s">
        <v>102</v>
      </c>
      <c r="R34" s="132" t="s">
        <v>773</v>
      </c>
      <c r="S34" s="131" t="s">
        <v>355</v>
      </c>
      <c r="T34" s="143" t="s">
        <v>49</v>
      </c>
      <c r="U34" s="144" t="s">
        <v>779</v>
      </c>
      <c r="V34" s="144" t="s">
        <v>780</v>
      </c>
      <c r="W34" s="131" t="s">
        <v>49</v>
      </c>
      <c r="X34" s="129" t="s">
        <v>49</v>
      </c>
      <c r="Y34" s="137" t="s">
        <v>789</v>
      </c>
      <c r="Z34" s="137" t="s">
        <v>790</v>
      </c>
      <c r="AA34" s="137" t="s">
        <v>50</v>
      </c>
      <c r="AB34" s="138" t="s">
        <v>501</v>
      </c>
      <c r="AC34" s="137" t="s">
        <v>102</v>
      </c>
      <c r="AD34" s="137" t="s">
        <v>50</v>
      </c>
      <c r="AE34" s="137" t="s">
        <v>102</v>
      </c>
      <c r="AF34" s="137" t="s">
        <v>102</v>
      </c>
      <c r="AG34" s="137" t="s">
        <v>102</v>
      </c>
    </row>
    <row r="35" spans="1:33" s="139" customFormat="1">
      <c r="A35" s="145" t="s">
        <v>156</v>
      </c>
      <c r="B35" s="141" t="s">
        <v>418</v>
      </c>
      <c r="C35" s="146">
        <v>52.738309999999998</v>
      </c>
      <c r="D35" s="137" t="s">
        <v>65</v>
      </c>
      <c r="E35" s="137" t="s">
        <v>1652</v>
      </c>
      <c r="F35" s="143" t="s">
        <v>49</v>
      </c>
      <c r="G35" s="135">
        <v>2018</v>
      </c>
      <c r="H35" s="129" t="s">
        <v>49</v>
      </c>
      <c r="I35" s="130" t="e">
        <f t="shared" si="0"/>
        <v>#N/A</v>
      </c>
      <c r="J35" s="130" t="s">
        <v>50</v>
      </c>
      <c r="K35" s="130" t="s">
        <v>49</v>
      </c>
      <c r="L35" s="137"/>
      <c r="M35" s="131" t="s">
        <v>50</v>
      </c>
      <c r="N35" s="131" t="s">
        <v>102</v>
      </c>
      <c r="O35" s="131" t="s">
        <v>50</v>
      </c>
      <c r="P35" s="141" t="s">
        <v>501</v>
      </c>
      <c r="Q35" s="132" t="s">
        <v>102</v>
      </c>
      <c r="R35" s="147" t="s">
        <v>1145</v>
      </c>
      <c r="S35" s="131" t="s">
        <v>355</v>
      </c>
      <c r="T35" s="159" t="s">
        <v>49</v>
      </c>
      <c r="U35" s="144" t="s">
        <v>1147</v>
      </c>
      <c r="V35" s="144" t="s">
        <v>1148</v>
      </c>
      <c r="W35" s="131" t="s">
        <v>50</v>
      </c>
      <c r="X35" s="135" t="s">
        <v>102</v>
      </c>
      <c r="Y35" s="136" t="s">
        <v>102</v>
      </c>
      <c r="Z35" s="136" t="s">
        <v>102</v>
      </c>
      <c r="AA35" s="137" t="s">
        <v>50</v>
      </c>
      <c r="AB35" s="138" t="s">
        <v>501</v>
      </c>
      <c r="AC35" s="137" t="s">
        <v>102</v>
      </c>
      <c r="AD35" s="137" t="s">
        <v>50</v>
      </c>
      <c r="AE35" s="137" t="s">
        <v>102</v>
      </c>
      <c r="AF35" s="137" t="s">
        <v>102</v>
      </c>
      <c r="AG35" s="137" t="s">
        <v>102</v>
      </c>
    </row>
    <row r="36" spans="1:33" s="139" customFormat="1">
      <c r="A36" s="140" t="s">
        <v>157</v>
      </c>
      <c r="B36" s="141" t="s">
        <v>419</v>
      </c>
      <c r="C36" s="142">
        <v>26.963819999999998</v>
      </c>
      <c r="D36" s="143" t="s">
        <v>114</v>
      </c>
      <c r="E36" s="143" t="s">
        <v>1653</v>
      </c>
      <c r="F36" s="137" t="s">
        <v>50</v>
      </c>
      <c r="G36" s="129">
        <v>2018</v>
      </c>
      <c r="H36" s="129" t="s">
        <v>49</v>
      </c>
      <c r="I36" s="130" t="e">
        <f t="shared" si="0"/>
        <v>#N/A</v>
      </c>
      <c r="J36" s="130" t="s">
        <v>50</v>
      </c>
      <c r="K36" s="130" t="s">
        <v>49</v>
      </c>
      <c r="L36" s="158" t="s">
        <v>1596</v>
      </c>
      <c r="M36" s="131" t="s">
        <v>49</v>
      </c>
      <c r="N36" s="131" t="s">
        <v>49</v>
      </c>
      <c r="O36" s="131" t="s">
        <v>49</v>
      </c>
      <c r="P36" s="134" t="s">
        <v>1590</v>
      </c>
      <c r="Q36" s="134" t="s">
        <v>1591</v>
      </c>
      <c r="R36" s="148" t="s">
        <v>637</v>
      </c>
      <c r="S36" s="131" t="s">
        <v>355</v>
      </c>
      <c r="T36" s="158" t="s">
        <v>49</v>
      </c>
      <c r="U36" s="149" t="s">
        <v>638</v>
      </c>
      <c r="V36" s="149" t="s">
        <v>1595</v>
      </c>
      <c r="W36" s="131" t="s">
        <v>49</v>
      </c>
      <c r="X36" s="129" t="s">
        <v>50</v>
      </c>
      <c r="Y36" s="266" t="s">
        <v>2458</v>
      </c>
      <c r="Z36" s="149" t="s">
        <v>1595</v>
      </c>
      <c r="AA36" s="137" t="s">
        <v>49</v>
      </c>
      <c r="AB36" s="136" t="s">
        <v>640</v>
      </c>
      <c r="AC36" s="136" t="s">
        <v>641</v>
      </c>
      <c r="AD36" s="136" t="s">
        <v>50</v>
      </c>
      <c r="AE36" s="136" t="s">
        <v>102</v>
      </c>
      <c r="AF36" s="136" t="s">
        <v>102</v>
      </c>
      <c r="AG36" s="136" t="s">
        <v>102</v>
      </c>
    </row>
    <row r="37" spans="1:33" s="139" customFormat="1">
      <c r="A37" s="145" t="s">
        <v>158</v>
      </c>
      <c r="B37" s="262" t="s">
        <v>420</v>
      </c>
      <c r="C37" s="146">
        <v>148.95479999999998</v>
      </c>
      <c r="D37" s="137" t="s">
        <v>63</v>
      </c>
      <c r="E37" s="137" t="s">
        <v>1654</v>
      </c>
      <c r="F37" s="143" t="s">
        <v>50</v>
      </c>
      <c r="G37" s="135">
        <v>2018</v>
      </c>
      <c r="H37" s="129" t="s">
        <v>49</v>
      </c>
      <c r="I37" s="130" t="e">
        <f t="shared" ref="I37:I53" si="1">VLOOKUP(A37,FullScores,37,FALSE)</f>
        <v>#N/A</v>
      </c>
      <c r="J37" s="130" t="s">
        <v>49</v>
      </c>
      <c r="K37" s="130" t="s">
        <v>49</v>
      </c>
      <c r="L37" s="137"/>
      <c r="M37" s="131" t="s">
        <v>49</v>
      </c>
      <c r="N37" s="131" t="s">
        <v>49</v>
      </c>
      <c r="O37" s="131" t="s">
        <v>49</v>
      </c>
      <c r="P37" s="264" t="s">
        <v>2451</v>
      </c>
      <c r="Q37" s="134" t="s">
        <v>1029</v>
      </c>
      <c r="R37" s="148" t="s">
        <v>1031</v>
      </c>
      <c r="S37" s="131" t="s">
        <v>355</v>
      </c>
      <c r="T37" s="143" t="s">
        <v>49</v>
      </c>
      <c r="U37" s="149" t="s">
        <v>1035</v>
      </c>
      <c r="V37" s="149" t="s">
        <v>1036</v>
      </c>
      <c r="W37" s="131" t="s">
        <v>50</v>
      </c>
      <c r="X37" s="135" t="s">
        <v>102</v>
      </c>
      <c r="Y37" s="136" t="s">
        <v>102</v>
      </c>
      <c r="Z37" s="136" t="s">
        <v>102</v>
      </c>
      <c r="AA37" s="137" t="s">
        <v>50</v>
      </c>
      <c r="AB37" s="138" t="s">
        <v>501</v>
      </c>
      <c r="AC37" s="136" t="s">
        <v>102</v>
      </c>
      <c r="AD37" s="137" t="s">
        <v>50</v>
      </c>
      <c r="AE37" s="137" t="s">
        <v>102</v>
      </c>
      <c r="AF37" s="137" t="s">
        <v>102</v>
      </c>
      <c r="AG37" s="137" t="s">
        <v>102</v>
      </c>
    </row>
    <row r="38" spans="1:33" s="139" customFormat="1">
      <c r="A38" s="140" t="s">
        <v>115</v>
      </c>
      <c r="B38" s="132" t="s">
        <v>421</v>
      </c>
      <c r="C38" s="142">
        <v>40.792070000000002</v>
      </c>
      <c r="D38" s="143" t="s">
        <v>108</v>
      </c>
      <c r="E38" s="143" t="s">
        <v>1655</v>
      </c>
      <c r="F38" s="128" t="s">
        <v>49</v>
      </c>
      <c r="G38" s="129">
        <v>2018</v>
      </c>
      <c r="H38" s="129" t="s">
        <v>49</v>
      </c>
      <c r="I38" s="130" t="e">
        <f t="shared" si="1"/>
        <v>#N/A</v>
      </c>
      <c r="J38" s="131" t="s">
        <v>49</v>
      </c>
      <c r="K38" s="130" t="s">
        <v>49</v>
      </c>
      <c r="L38" s="143"/>
      <c r="M38" s="131" t="s">
        <v>50</v>
      </c>
      <c r="N38" s="131" t="s">
        <v>102</v>
      </c>
      <c r="O38" s="131" t="s">
        <v>50</v>
      </c>
      <c r="P38" s="141" t="s">
        <v>501</v>
      </c>
      <c r="Q38" s="132" t="s">
        <v>102</v>
      </c>
      <c r="R38" s="132" t="s">
        <v>863</v>
      </c>
      <c r="S38" s="131" t="s">
        <v>355</v>
      </c>
      <c r="T38" s="159" t="s">
        <v>49</v>
      </c>
      <c r="U38" s="144" t="s">
        <v>870</v>
      </c>
      <c r="V38" s="144" t="s">
        <v>871</v>
      </c>
      <c r="W38" s="131" t="s">
        <v>49</v>
      </c>
      <c r="X38" s="135" t="s">
        <v>49</v>
      </c>
      <c r="Y38" s="137" t="s">
        <v>870</v>
      </c>
      <c r="Z38" s="144" t="s">
        <v>871</v>
      </c>
      <c r="AA38" s="137" t="s">
        <v>49</v>
      </c>
      <c r="AB38" s="137" t="s">
        <v>878</v>
      </c>
      <c r="AC38" s="137" t="s">
        <v>879</v>
      </c>
      <c r="AD38" s="137" t="s">
        <v>50</v>
      </c>
      <c r="AE38" s="137" t="s">
        <v>102</v>
      </c>
      <c r="AF38" s="137" t="s">
        <v>102</v>
      </c>
      <c r="AG38" s="137" t="s">
        <v>102</v>
      </c>
    </row>
    <row r="39" spans="1:33" s="139" customFormat="1">
      <c r="A39" s="151" t="s">
        <v>168</v>
      </c>
      <c r="B39" s="141" t="s">
        <v>422</v>
      </c>
      <c r="C39" s="152">
        <v>34.559480000000001</v>
      </c>
      <c r="D39" s="128" t="s">
        <v>65</v>
      </c>
      <c r="E39" s="128" t="s">
        <v>1656</v>
      </c>
      <c r="F39" s="128" t="s">
        <v>49</v>
      </c>
      <c r="G39" s="129">
        <v>2020</v>
      </c>
      <c r="H39" s="190" t="s">
        <v>49</v>
      </c>
      <c r="I39" s="130" t="e">
        <f t="shared" si="1"/>
        <v>#N/A</v>
      </c>
      <c r="J39" s="130" t="s">
        <v>50</v>
      </c>
      <c r="K39" s="130" t="s">
        <v>49</v>
      </c>
      <c r="L39" s="128"/>
      <c r="M39" s="131" t="s">
        <v>50</v>
      </c>
      <c r="N39" s="131" t="s">
        <v>102</v>
      </c>
      <c r="O39" s="131" t="s">
        <v>50</v>
      </c>
      <c r="P39" s="141" t="s">
        <v>501</v>
      </c>
      <c r="Q39" s="132" t="s">
        <v>102</v>
      </c>
      <c r="R39" s="150" t="s">
        <v>1286</v>
      </c>
      <c r="S39" s="155" t="s">
        <v>355</v>
      </c>
      <c r="T39" s="128" t="s">
        <v>356</v>
      </c>
      <c r="U39" s="132" t="s">
        <v>1291</v>
      </c>
      <c r="V39" s="132" t="s">
        <v>1292</v>
      </c>
      <c r="W39" s="133" t="s">
        <v>355</v>
      </c>
      <c r="X39" s="131" t="s">
        <v>356</v>
      </c>
      <c r="Y39" s="132" t="s">
        <v>1294</v>
      </c>
      <c r="Z39" s="132" t="s">
        <v>1295</v>
      </c>
      <c r="AA39" s="137" t="s">
        <v>50</v>
      </c>
      <c r="AB39" s="138" t="s">
        <v>501</v>
      </c>
      <c r="AC39" s="132" t="s">
        <v>102</v>
      </c>
      <c r="AD39" s="137" t="s">
        <v>50</v>
      </c>
      <c r="AE39" s="137" t="s">
        <v>102</v>
      </c>
      <c r="AF39" s="137" t="s">
        <v>102</v>
      </c>
      <c r="AG39" s="137" t="s">
        <v>102</v>
      </c>
    </row>
    <row r="40" spans="1:33" s="139" customFormat="1">
      <c r="A40" s="145" t="s">
        <v>142</v>
      </c>
      <c r="B40" s="141" t="s">
        <v>423</v>
      </c>
      <c r="C40" s="146">
        <v>101.0348</v>
      </c>
      <c r="D40" s="137" t="s">
        <v>63</v>
      </c>
      <c r="E40" s="137" t="s">
        <v>1657</v>
      </c>
      <c r="F40" s="128" t="s">
        <v>49</v>
      </c>
      <c r="G40" s="135">
        <v>2016</v>
      </c>
      <c r="H40" s="129" t="s">
        <v>49</v>
      </c>
      <c r="I40" s="130" t="e">
        <f t="shared" si="1"/>
        <v>#N/A</v>
      </c>
      <c r="J40" s="131" t="s">
        <v>49</v>
      </c>
      <c r="K40" s="130" t="s">
        <v>49</v>
      </c>
      <c r="L40" s="137"/>
      <c r="M40" s="131" t="s">
        <v>50</v>
      </c>
      <c r="N40" s="131" t="s">
        <v>102</v>
      </c>
      <c r="O40" s="131" t="s">
        <v>50</v>
      </c>
      <c r="P40" s="141" t="s">
        <v>501</v>
      </c>
      <c r="Q40" s="132" t="s">
        <v>102</v>
      </c>
      <c r="R40" s="132" t="s">
        <v>774</v>
      </c>
      <c r="S40" s="131" t="s">
        <v>355</v>
      </c>
      <c r="T40" s="159" t="s">
        <v>49</v>
      </c>
      <c r="U40" s="144" t="s">
        <v>781</v>
      </c>
      <c r="V40" s="137" t="s">
        <v>782</v>
      </c>
      <c r="W40" s="131" t="s">
        <v>50</v>
      </c>
      <c r="X40" s="135" t="s">
        <v>102</v>
      </c>
      <c r="Y40" s="136" t="s">
        <v>102</v>
      </c>
      <c r="Z40" s="136" t="s">
        <v>102</v>
      </c>
      <c r="AA40" s="137" t="s">
        <v>50</v>
      </c>
      <c r="AB40" s="138" t="s">
        <v>501</v>
      </c>
      <c r="AC40" s="137" t="s">
        <v>102</v>
      </c>
      <c r="AD40" s="137" t="s">
        <v>50</v>
      </c>
      <c r="AE40" s="137" t="s">
        <v>102</v>
      </c>
      <c r="AF40" s="137" t="s">
        <v>102</v>
      </c>
      <c r="AG40" s="137" t="s">
        <v>102</v>
      </c>
    </row>
    <row r="41" spans="1:33" s="139" customFormat="1">
      <c r="A41" s="140" t="s">
        <v>116</v>
      </c>
      <c r="B41" s="141" t="s">
        <v>424</v>
      </c>
      <c r="C41" s="142">
        <v>309.60737999999998</v>
      </c>
      <c r="D41" s="143" t="s">
        <v>117</v>
      </c>
      <c r="E41" s="143" t="s">
        <v>1658</v>
      </c>
      <c r="F41" s="128" t="s">
        <v>49</v>
      </c>
      <c r="G41" s="129">
        <v>2016</v>
      </c>
      <c r="H41" s="129" t="s">
        <v>49</v>
      </c>
      <c r="I41" s="130" t="e">
        <f t="shared" si="1"/>
        <v>#N/A</v>
      </c>
      <c r="J41" s="131" t="s">
        <v>49</v>
      </c>
      <c r="K41" s="130" t="s">
        <v>49</v>
      </c>
      <c r="L41" s="143" t="s">
        <v>1597</v>
      </c>
      <c r="M41" s="131" t="s">
        <v>50</v>
      </c>
      <c r="N41" s="131" t="s">
        <v>102</v>
      </c>
      <c r="O41" s="131" t="s">
        <v>50</v>
      </c>
      <c r="P41" s="141" t="s">
        <v>501</v>
      </c>
      <c r="Q41" s="132" t="s">
        <v>102</v>
      </c>
      <c r="R41" s="132" t="s">
        <v>864</v>
      </c>
      <c r="S41" s="131" t="s">
        <v>355</v>
      </c>
      <c r="T41" s="143" t="s">
        <v>356</v>
      </c>
      <c r="U41" s="144" t="s">
        <v>872</v>
      </c>
      <c r="V41" s="144" t="s">
        <v>873</v>
      </c>
      <c r="W41" s="129" t="s">
        <v>50</v>
      </c>
      <c r="X41" s="135" t="s">
        <v>102</v>
      </c>
      <c r="Y41" s="136" t="s">
        <v>102</v>
      </c>
      <c r="Z41" s="137" t="s">
        <v>102</v>
      </c>
      <c r="AA41" s="137" t="s">
        <v>50</v>
      </c>
      <c r="AB41" s="138" t="s">
        <v>501</v>
      </c>
      <c r="AC41" s="137" t="s">
        <v>102</v>
      </c>
      <c r="AD41" s="137" t="s">
        <v>50</v>
      </c>
      <c r="AE41" s="137" t="s">
        <v>102</v>
      </c>
      <c r="AF41" s="137" t="s">
        <v>102</v>
      </c>
      <c r="AG41" s="137" t="s">
        <v>102</v>
      </c>
    </row>
    <row r="42" spans="1:33" s="139" customFormat="1">
      <c r="A42" s="145" t="s">
        <v>118</v>
      </c>
      <c r="B42" s="141" t="s">
        <v>425</v>
      </c>
      <c r="C42" s="146">
        <v>48.557989999999997</v>
      </c>
      <c r="D42" s="137" t="s">
        <v>117</v>
      </c>
      <c r="E42" s="137" t="s">
        <v>1659</v>
      </c>
      <c r="F42" s="143" t="s">
        <v>49</v>
      </c>
      <c r="G42" s="135">
        <v>2016</v>
      </c>
      <c r="H42" s="133" t="s">
        <v>50</v>
      </c>
      <c r="I42" s="130" t="e">
        <f t="shared" si="1"/>
        <v>#N/A</v>
      </c>
      <c r="J42" s="130" t="s">
        <v>49</v>
      </c>
      <c r="K42" s="130" t="s">
        <v>49</v>
      </c>
      <c r="L42" s="137"/>
      <c r="M42" s="131" t="s">
        <v>50</v>
      </c>
      <c r="N42" s="131" t="s">
        <v>102</v>
      </c>
      <c r="O42" s="131" t="s">
        <v>50</v>
      </c>
      <c r="P42" s="132" t="s">
        <v>501</v>
      </c>
      <c r="Q42" s="132" t="s">
        <v>102</v>
      </c>
      <c r="R42" s="147" t="s">
        <v>1146</v>
      </c>
      <c r="S42" s="131" t="s">
        <v>49</v>
      </c>
      <c r="T42" s="137" t="s">
        <v>49</v>
      </c>
      <c r="U42" s="144" t="s">
        <v>1149</v>
      </c>
      <c r="V42" s="144" t="s">
        <v>1150</v>
      </c>
      <c r="W42" s="131" t="s">
        <v>49</v>
      </c>
      <c r="X42" s="129" t="s">
        <v>49</v>
      </c>
      <c r="Y42" s="137" t="s">
        <v>1151</v>
      </c>
      <c r="Z42" s="137" t="s">
        <v>1150</v>
      </c>
      <c r="AA42" s="137" t="s">
        <v>50</v>
      </c>
      <c r="AB42" s="138" t="s">
        <v>501</v>
      </c>
      <c r="AC42" s="137" t="s">
        <v>102</v>
      </c>
      <c r="AD42" s="137" t="s">
        <v>50</v>
      </c>
      <c r="AE42" s="137" t="s">
        <v>102</v>
      </c>
      <c r="AF42" s="137" t="s">
        <v>102</v>
      </c>
      <c r="AG42" s="137" t="s">
        <v>102</v>
      </c>
    </row>
    <row r="43" spans="1:33" s="139" customFormat="1">
      <c r="A43" s="140" t="s">
        <v>159</v>
      </c>
      <c r="B43" s="132" t="s">
        <v>426</v>
      </c>
      <c r="C43" s="142">
        <v>17.737669999999998</v>
      </c>
      <c r="D43" s="143" t="s">
        <v>63</v>
      </c>
      <c r="E43" s="143" t="s">
        <v>1660</v>
      </c>
      <c r="F43" s="128" t="s">
        <v>49</v>
      </c>
      <c r="G43" s="129">
        <v>2018</v>
      </c>
      <c r="H43" s="189" t="s">
        <v>50</v>
      </c>
      <c r="I43" s="130" t="e">
        <f t="shared" si="1"/>
        <v>#N/A</v>
      </c>
      <c r="J43" s="131" t="s">
        <v>49</v>
      </c>
      <c r="K43" s="130" t="s">
        <v>49</v>
      </c>
      <c r="L43" s="143"/>
      <c r="M43" s="131" t="s">
        <v>50</v>
      </c>
      <c r="N43" s="131" t="s">
        <v>102</v>
      </c>
      <c r="O43" s="131" t="s">
        <v>50</v>
      </c>
      <c r="P43" s="141" t="s">
        <v>501</v>
      </c>
      <c r="Q43" s="132" t="s">
        <v>102</v>
      </c>
      <c r="R43" s="132" t="s">
        <v>775</v>
      </c>
      <c r="S43" s="131" t="s">
        <v>355</v>
      </c>
      <c r="T43" s="143" t="s">
        <v>49</v>
      </c>
      <c r="U43" s="144" t="s">
        <v>783</v>
      </c>
      <c r="V43" s="144" t="s">
        <v>784</v>
      </c>
      <c r="W43" s="131" t="s">
        <v>49</v>
      </c>
      <c r="X43" s="131" t="s">
        <v>49</v>
      </c>
      <c r="Y43" s="144" t="s">
        <v>783</v>
      </c>
      <c r="Z43" s="144" t="s">
        <v>784</v>
      </c>
      <c r="AA43" s="137" t="s">
        <v>50</v>
      </c>
      <c r="AB43" s="138" t="s">
        <v>501</v>
      </c>
      <c r="AC43" s="137" t="s">
        <v>102</v>
      </c>
      <c r="AD43" s="137" t="s">
        <v>50</v>
      </c>
      <c r="AE43" s="137" t="s">
        <v>102</v>
      </c>
      <c r="AF43" s="137" t="s">
        <v>102</v>
      </c>
      <c r="AG43" s="137" t="s">
        <v>102</v>
      </c>
    </row>
    <row r="44" spans="1:33" s="139" customFormat="1">
      <c r="A44" s="151" t="s">
        <v>169</v>
      </c>
      <c r="B44" s="141" t="s">
        <v>427</v>
      </c>
      <c r="C44" s="152">
        <v>60.285470000000004</v>
      </c>
      <c r="D44" s="128" t="s">
        <v>65</v>
      </c>
      <c r="E44" s="128" t="s">
        <v>1661</v>
      </c>
      <c r="F44" s="128" t="s">
        <v>49</v>
      </c>
      <c r="G44" s="129">
        <v>2020</v>
      </c>
      <c r="H44" s="133" t="s">
        <v>95</v>
      </c>
      <c r="I44" s="130" t="e">
        <f t="shared" si="1"/>
        <v>#N/A</v>
      </c>
      <c r="J44" s="131" t="s">
        <v>49</v>
      </c>
      <c r="K44" s="130" t="s">
        <v>49</v>
      </c>
      <c r="L44" s="128"/>
      <c r="M44" s="131" t="s">
        <v>50</v>
      </c>
      <c r="N44" s="131" t="s">
        <v>102</v>
      </c>
      <c r="O44" s="131" t="s">
        <v>50</v>
      </c>
      <c r="P44" s="141" t="s">
        <v>501</v>
      </c>
      <c r="Q44" s="132" t="s">
        <v>102</v>
      </c>
      <c r="R44" s="132" t="s">
        <v>1075</v>
      </c>
      <c r="S44" s="155" t="s">
        <v>355</v>
      </c>
      <c r="T44" s="128" t="s">
        <v>49</v>
      </c>
      <c r="U44" s="132" t="s">
        <v>1078</v>
      </c>
      <c r="V44" s="132" t="s">
        <v>1079</v>
      </c>
      <c r="W44" s="133" t="s">
        <v>50</v>
      </c>
      <c r="X44" s="135" t="s">
        <v>102</v>
      </c>
      <c r="Y44" s="136" t="s">
        <v>102</v>
      </c>
      <c r="Z44" s="136" t="s">
        <v>102</v>
      </c>
      <c r="AA44" s="137" t="s">
        <v>50</v>
      </c>
      <c r="AB44" s="138" t="s">
        <v>501</v>
      </c>
      <c r="AC44" s="132" t="s">
        <v>102</v>
      </c>
      <c r="AD44" s="137" t="s">
        <v>50</v>
      </c>
      <c r="AE44" s="137" t="s">
        <v>102</v>
      </c>
      <c r="AF44" s="137" t="s">
        <v>102</v>
      </c>
      <c r="AG44" s="137" t="s">
        <v>102</v>
      </c>
    </row>
    <row r="45" spans="1:33">
      <c r="A45" s="151" t="s">
        <v>170</v>
      </c>
      <c r="B45" s="141" t="s">
        <v>428</v>
      </c>
      <c r="C45" s="152">
        <v>21.447230000000001</v>
      </c>
      <c r="D45" s="128" t="s">
        <v>120</v>
      </c>
      <c r="E45" s="128" t="s">
        <v>1662</v>
      </c>
      <c r="F45" s="137" t="s">
        <v>49</v>
      </c>
      <c r="G45" s="129">
        <v>2020</v>
      </c>
      <c r="H45" s="190" t="s">
        <v>49</v>
      </c>
      <c r="I45" s="130" t="e">
        <f t="shared" si="1"/>
        <v>#N/A</v>
      </c>
      <c r="J45" s="130" t="s">
        <v>49</v>
      </c>
      <c r="K45" s="130" t="s">
        <v>49</v>
      </c>
      <c r="L45" s="128" t="s">
        <v>1598</v>
      </c>
      <c r="M45" s="131" t="s">
        <v>49</v>
      </c>
      <c r="N45" s="131" t="s">
        <v>49</v>
      </c>
      <c r="O45" s="131" t="s">
        <v>50</v>
      </c>
      <c r="P45" s="132" t="s">
        <v>1925</v>
      </c>
      <c r="Q45" s="132" t="s">
        <v>1076</v>
      </c>
      <c r="R45" s="132" t="s">
        <v>102</v>
      </c>
      <c r="S45" s="192" t="s">
        <v>49</v>
      </c>
      <c r="T45" s="132" t="s">
        <v>50</v>
      </c>
      <c r="U45" s="267" t="s">
        <v>2455</v>
      </c>
      <c r="V45" s="134" t="s">
        <v>1926</v>
      </c>
      <c r="W45" s="190" t="s">
        <v>50</v>
      </c>
      <c r="X45" s="135" t="s">
        <v>102</v>
      </c>
      <c r="Y45" s="136" t="s">
        <v>102</v>
      </c>
      <c r="Z45" s="132" t="s">
        <v>102</v>
      </c>
      <c r="AA45" s="137" t="s">
        <v>50</v>
      </c>
      <c r="AB45" s="132" t="s">
        <v>501</v>
      </c>
      <c r="AC45" s="132" t="s">
        <v>102</v>
      </c>
      <c r="AD45" s="137" t="s">
        <v>50</v>
      </c>
      <c r="AE45" s="137" t="s">
        <v>102</v>
      </c>
      <c r="AF45" s="137" t="s">
        <v>102</v>
      </c>
      <c r="AG45" s="137" t="s">
        <v>102</v>
      </c>
    </row>
    <row r="46" spans="1:33">
      <c r="A46" s="145" t="s">
        <v>143</v>
      </c>
      <c r="B46" s="141" t="s">
        <v>429</v>
      </c>
      <c r="C46" s="146">
        <v>226.70301000000001</v>
      </c>
      <c r="D46" s="137" t="s">
        <v>67</v>
      </c>
      <c r="E46" s="137" t="s">
        <v>1663</v>
      </c>
      <c r="F46" s="143" t="s">
        <v>49</v>
      </c>
      <c r="G46" s="135">
        <v>2016</v>
      </c>
      <c r="H46" s="189" t="s">
        <v>50</v>
      </c>
      <c r="I46" s="130" t="e">
        <f t="shared" si="1"/>
        <v>#N/A</v>
      </c>
      <c r="J46" s="130" t="s">
        <v>49</v>
      </c>
      <c r="K46" s="130" t="s">
        <v>49</v>
      </c>
      <c r="L46" s="165" t="s">
        <v>642</v>
      </c>
      <c r="M46" s="131" t="s">
        <v>49</v>
      </c>
      <c r="N46" s="131" t="s">
        <v>49</v>
      </c>
      <c r="O46" s="131" t="s">
        <v>49</v>
      </c>
      <c r="P46" s="153" t="s">
        <v>2452</v>
      </c>
      <c r="Q46" s="134" t="s">
        <v>1592</v>
      </c>
      <c r="R46" s="127" t="s">
        <v>102</v>
      </c>
      <c r="S46" s="131" t="s">
        <v>50</v>
      </c>
      <c r="T46" s="134" t="s">
        <v>102</v>
      </c>
      <c r="U46" s="134" t="s">
        <v>102</v>
      </c>
      <c r="V46" s="134" t="s">
        <v>102</v>
      </c>
      <c r="W46" s="131" t="s">
        <v>50</v>
      </c>
      <c r="X46" s="135" t="s">
        <v>102</v>
      </c>
      <c r="Y46" s="136" t="s">
        <v>102</v>
      </c>
      <c r="Z46" s="136" t="s">
        <v>102</v>
      </c>
      <c r="AA46" s="137" t="s">
        <v>50</v>
      </c>
      <c r="AB46" s="138" t="s">
        <v>501</v>
      </c>
      <c r="AC46" s="135" t="s">
        <v>643</v>
      </c>
      <c r="AD46" s="136" t="s">
        <v>50</v>
      </c>
      <c r="AE46" s="136" t="s">
        <v>102</v>
      </c>
      <c r="AF46" s="136" t="s">
        <v>102</v>
      </c>
      <c r="AG46" s="136" t="s">
        <v>102</v>
      </c>
    </row>
    <row r="47" spans="1:33">
      <c r="A47" s="140" t="s">
        <v>119</v>
      </c>
      <c r="B47" s="141" t="s">
        <v>430</v>
      </c>
      <c r="C47" s="142">
        <v>36.009190000000004</v>
      </c>
      <c r="D47" s="143" t="s">
        <v>120</v>
      </c>
      <c r="E47" s="143" t="s">
        <v>1664</v>
      </c>
      <c r="F47" s="137" t="s">
        <v>49</v>
      </c>
      <c r="G47" s="129">
        <v>2018</v>
      </c>
      <c r="H47" s="129" t="s">
        <v>49</v>
      </c>
      <c r="I47" s="130" t="e">
        <f t="shared" si="1"/>
        <v>#N/A</v>
      </c>
      <c r="J47" s="130" t="s">
        <v>50</v>
      </c>
      <c r="K47" s="130" t="s">
        <v>49</v>
      </c>
      <c r="L47" s="143"/>
      <c r="M47" s="131" t="s">
        <v>49</v>
      </c>
      <c r="N47" s="131" t="s">
        <v>49</v>
      </c>
      <c r="O47" s="131" t="s">
        <v>50</v>
      </c>
      <c r="P47" s="141" t="s">
        <v>1684</v>
      </c>
      <c r="Q47" s="132" t="s">
        <v>1685</v>
      </c>
      <c r="R47" s="132" t="s">
        <v>776</v>
      </c>
      <c r="S47" s="131" t="s">
        <v>355</v>
      </c>
      <c r="T47" s="143" t="s">
        <v>356</v>
      </c>
      <c r="U47" s="144" t="s">
        <v>785</v>
      </c>
      <c r="V47" s="144" t="s">
        <v>786</v>
      </c>
      <c r="W47" s="131" t="s">
        <v>49</v>
      </c>
      <c r="X47" s="131" t="s">
        <v>49</v>
      </c>
      <c r="Y47" s="137" t="s">
        <v>787</v>
      </c>
      <c r="Z47" s="137" t="s">
        <v>791</v>
      </c>
      <c r="AA47" s="137" t="s">
        <v>50</v>
      </c>
      <c r="AB47" s="127" t="s">
        <v>501</v>
      </c>
      <c r="AC47" s="137" t="s">
        <v>102</v>
      </c>
      <c r="AD47" s="137" t="s">
        <v>50</v>
      </c>
      <c r="AE47" s="137" t="s">
        <v>102</v>
      </c>
      <c r="AF47" s="137" t="s">
        <v>102</v>
      </c>
      <c r="AG47" s="137" t="s">
        <v>102</v>
      </c>
    </row>
    <row r="48" spans="1:33" s="164" customFormat="1">
      <c r="A48" s="145" t="s">
        <v>162</v>
      </c>
      <c r="B48" s="141" t="s">
        <v>431</v>
      </c>
      <c r="C48" s="146">
        <v>21.12416</v>
      </c>
      <c r="D48" s="137" t="s">
        <v>66</v>
      </c>
      <c r="E48" s="137" t="s">
        <v>1665</v>
      </c>
      <c r="F48" s="137" t="s">
        <v>49</v>
      </c>
      <c r="G48" s="135">
        <v>2016</v>
      </c>
      <c r="H48" s="129" t="s">
        <v>49</v>
      </c>
      <c r="I48" s="130" t="e">
        <f t="shared" si="1"/>
        <v>#N/A</v>
      </c>
      <c r="J48" s="131" t="s">
        <v>49</v>
      </c>
      <c r="K48" s="130" t="s">
        <v>49</v>
      </c>
      <c r="L48" s="137"/>
      <c r="M48" s="131" t="s">
        <v>49</v>
      </c>
      <c r="N48" s="131" t="s">
        <v>49</v>
      </c>
      <c r="O48" s="131" t="s">
        <v>50</v>
      </c>
      <c r="P48" s="132" t="s">
        <v>2453</v>
      </c>
      <c r="Q48" s="132" t="s">
        <v>1593</v>
      </c>
      <c r="R48" s="150" t="s">
        <v>1032</v>
      </c>
      <c r="S48" s="131" t="s">
        <v>355</v>
      </c>
      <c r="T48" s="159" t="s">
        <v>49</v>
      </c>
      <c r="U48" s="144" t="s">
        <v>1037</v>
      </c>
      <c r="V48" s="144" t="s">
        <v>1038</v>
      </c>
      <c r="W48" s="190" t="s">
        <v>50</v>
      </c>
      <c r="X48" s="135" t="s">
        <v>102</v>
      </c>
      <c r="Y48" s="136" t="s">
        <v>102</v>
      </c>
      <c r="Z48" s="136" t="s">
        <v>102</v>
      </c>
      <c r="AA48" s="137" t="s">
        <v>50</v>
      </c>
      <c r="AB48" s="138" t="s">
        <v>501</v>
      </c>
      <c r="AC48" s="137" t="s">
        <v>102</v>
      </c>
      <c r="AD48" s="137" t="s">
        <v>50</v>
      </c>
      <c r="AE48" s="137" t="s">
        <v>102</v>
      </c>
      <c r="AF48" s="137" t="s">
        <v>102</v>
      </c>
      <c r="AG48" s="137" t="s">
        <v>102</v>
      </c>
    </row>
    <row r="49" spans="1:33">
      <c r="A49" s="145" t="s">
        <v>144</v>
      </c>
      <c r="B49" s="141" t="s">
        <v>432</v>
      </c>
      <c r="C49" s="146">
        <v>107.82302</v>
      </c>
      <c r="D49" s="137" t="s">
        <v>63</v>
      </c>
      <c r="E49" s="137" t="s">
        <v>1666</v>
      </c>
      <c r="F49" s="143" t="s">
        <v>49</v>
      </c>
      <c r="G49" s="135">
        <v>2016</v>
      </c>
      <c r="H49" s="129" t="s">
        <v>50</v>
      </c>
      <c r="I49" s="130" t="e">
        <f t="shared" si="1"/>
        <v>#N/A</v>
      </c>
      <c r="J49" s="130" t="s">
        <v>49</v>
      </c>
      <c r="K49" s="130" t="s">
        <v>49</v>
      </c>
      <c r="L49" s="137"/>
      <c r="M49" s="131" t="s">
        <v>50</v>
      </c>
      <c r="N49" s="131" t="s">
        <v>102</v>
      </c>
      <c r="O49" s="131" t="s">
        <v>50</v>
      </c>
      <c r="P49" s="141" t="s">
        <v>501</v>
      </c>
      <c r="Q49" s="132" t="s">
        <v>102</v>
      </c>
      <c r="R49" s="128" t="s">
        <v>1188</v>
      </c>
      <c r="S49" s="131" t="s">
        <v>355</v>
      </c>
      <c r="T49" s="143" t="s">
        <v>49</v>
      </c>
      <c r="U49" s="144" t="s">
        <v>1195</v>
      </c>
      <c r="V49" s="144" t="s">
        <v>1196</v>
      </c>
      <c r="W49" s="131" t="s">
        <v>49</v>
      </c>
      <c r="X49" s="131" t="s">
        <v>49</v>
      </c>
      <c r="Y49" s="144" t="s">
        <v>1195</v>
      </c>
      <c r="Z49" s="144" t="s">
        <v>1196</v>
      </c>
      <c r="AA49" s="137" t="s">
        <v>50</v>
      </c>
      <c r="AB49" s="138" t="s">
        <v>501</v>
      </c>
      <c r="AC49" s="137" t="s">
        <v>102</v>
      </c>
      <c r="AD49" s="137" t="s">
        <v>50</v>
      </c>
      <c r="AE49" s="137" t="s">
        <v>102</v>
      </c>
      <c r="AF49" s="137" t="s">
        <v>102</v>
      </c>
      <c r="AG49" s="137" t="s">
        <v>102</v>
      </c>
    </row>
    <row r="50" spans="1:33">
      <c r="A50" s="140" t="s">
        <v>160</v>
      </c>
      <c r="B50" s="141" t="s">
        <v>433</v>
      </c>
      <c r="C50" s="142">
        <v>30.728830000000002</v>
      </c>
      <c r="D50" s="143" t="s">
        <v>65</v>
      </c>
      <c r="E50" s="143" t="s">
        <v>1667</v>
      </c>
      <c r="F50" s="128" t="s">
        <v>49</v>
      </c>
      <c r="G50" s="129">
        <v>2018</v>
      </c>
      <c r="H50" s="129" t="s">
        <v>49</v>
      </c>
      <c r="I50" s="130" t="e">
        <f t="shared" si="1"/>
        <v>#N/A</v>
      </c>
      <c r="J50" s="130" t="s">
        <v>49</v>
      </c>
      <c r="K50" s="130" t="s">
        <v>49</v>
      </c>
      <c r="L50" s="143"/>
      <c r="M50" s="263" t="s">
        <v>49</v>
      </c>
      <c r="N50" s="131" t="s">
        <v>50</v>
      </c>
      <c r="O50" s="131" t="s">
        <v>50</v>
      </c>
      <c r="P50" s="264" t="s">
        <v>2449</v>
      </c>
      <c r="Q50" s="134" t="s">
        <v>939</v>
      </c>
      <c r="R50" s="148" t="s">
        <v>944</v>
      </c>
      <c r="S50" s="131" t="s">
        <v>355</v>
      </c>
      <c r="T50" s="143" t="s">
        <v>356</v>
      </c>
      <c r="U50" s="149" t="s">
        <v>953</v>
      </c>
      <c r="V50" s="149" t="s">
        <v>954</v>
      </c>
      <c r="W50" s="131" t="s">
        <v>50</v>
      </c>
      <c r="X50" s="135" t="s">
        <v>102</v>
      </c>
      <c r="Y50" s="136" t="s">
        <v>102</v>
      </c>
      <c r="Z50" s="136" t="s">
        <v>102</v>
      </c>
      <c r="AA50" s="137" t="s">
        <v>50</v>
      </c>
      <c r="AB50" s="138" t="s">
        <v>501</v>
      </c>
      <c r="AC50" s="136" t="s">
        <v>965</v>
      </c>
      <c r="AD50" s="137" t="s">
        <v>50</v>
      </c>
      <c r="AE50" s="137" t="s">
        <v>102</v>
      </c>
      <c r="AF50" s="137" t="s">
        <v>102</v>
      </c>
      <c r="AG50" s="137" t="s">
        <v>102</v>
      </c>
    </row>
    <row r="51" spans="1:33">
      <c r="A51" s="151" t="s">
        <v>106</v>
      </c>
      <c r="B51" s="141" t="s">
        <v>434</v>
      </c>
      <c r="C51" s="152">
        <v>315.78985999999998</v>
      </c>
      <c r="D51" s="128" t="s">
        <v>63</v>
      </c>
      <c r="E51" s="128" t="s">
        <v>1668</v>
      </c>
      <c r="F51" s="137" t="s">
        <v>50</v>
      </c>
      <c r="G51" s="129">
        <v>2020</v>
      </c>
      <c r="H51" s="133" t="s">
        <v>50</v>
      </c>
      <c r="I51" s="130">
        <f t="shared" si="1"/>
        <v>43.75</v>
      </c>
      <c r="J51" s="131" t="s">
        <v>49</v>
      </c>
      <c r="K51" s="130" t="s">
        <v>49</v>
      </c>
      <c r="L51" s="128"/>
      <c r="M51" s="131" t="s">
        <v>50</v>
      </c>
      <c r="N51" s="131" t="s">
        <v>102</v>
      </c>
      <c r="O51" s="131" t="s">
        <v>50</v>
      </c>
      <c r="P51" s="141" t="s">
        <v>501</v>
      </c>
      <c r="Q51" s="132" t="s">
        <v>102</v>
      </c>
      <c r="R51" s="132" t="s">
        <v>1077</v>
      </c>
      <c r="S51" s="155" t="s">
        <v>355</v>
      </c>
      <c r="T51" s="128" t="s">
        <v>356</v>
      </c>
      <c r="U51" s="132" t="s">
        <v>1080</v>
      </c>
      <c r="V51" s="132" t="s">
        <v>1081</v>
      </c>
      <c r="W51" s="133" t="s">
        <v>355</v>
      </c>
      <c r="X51" s="131" t="s">
        <v>49</v>
      </c>
      <c r="Y51" s="132" t="s">
        <v>1082</v>
      </c>
      <c r="Z51" s="132" t="s">
        <v>1083</v>
      </c>
      <c r="AA51" s="137" t="s">
        <v>50</v>
      </c>
      <c r="AB51" s="138" t="s">
        <v>501</v>
      </c>
      <c r="AC51" s="132" t="s">
        <v>102</v>
      </c>
      <c r="AD51" s="132" t="s">
        <v>49</v>
      </c>
      <c r="AE51" s="160" t="s">
        <v>50</v>
      </c>
      <c r="AF51" s="132" t="s">
        <v>1615</v>
      </c>
      <c r="AG51" s="132" t="s">
        <v>1084</v>
      </c>
    </row>
    <row r="52" spans="1:33" s="164" customFormat="1">
      <c r="A52" s="145" t="s">
        <v>161</v>
      </c>
      <c r="B52" s="141" t="s">
        <v>435</v>
      </c>
      <c r="C52" s="146">
        <v>26.319089999999999</v>
      </c>
      <c r="D52" s="137" t="s">
        <v>63</v>
      </c>
      <c r="E52" s="137" t="s">
        <v>1669</v>
      </c>
      <c r="F52" s="128" t="s">
        <v>49</v>
      </c>
      <c r="G52" s="135">
        <v>2018</v>
      </c>
      <c r="H52" s="189" t="s">
        <v>50</v>
      </c>
      <c r="I52" s="130" t="e">
        <f t="shared" si="1"/>
        <v>#N/A</v>
      </c>
      <c r="J52" s="130" t="s">
        <v>49</v>
      </c>
      <c r="K52" s="130" t="s">
        <v>49</v>
      </c>
      <c r="L52" s="137"/>
      <c r="M52" s="131" t="s">
        <v>50</v>
      </c>
      <c r="N52" s="131" t="s">
        <v>102</v>
      </c>
      <c r="O52" s="131" t="s">
        <v>50</v>
      </c>
      <c r="P52" s="141" t="s">
        <v>501</v>
      </c>
      <c r="Q52" s="132" t="s">
        <v>102</v>
      </c>
      <c r="R52" s="132" t="s">
        <v>865</v>
      </c>
      <c r="S52" s="131" t="s">
        <v>355</v>
      </c>
      <c r="T52" s="143" t="s">
        <v>49</v>
      </c>
      <c r="U52" s="144" t="s">
        <v>874</v>
      </c>
      <c r="V52" s="144" t="s">
        <v>875</v>
      </c>
      <c r="W52" s="131" t="s">
        <v>49</v>
      </c>
      <c r="X52" s="131" t="s">
        <v>49</v>
      </c>
      <c r="Y52" s="137" t="s">
        <v>874</v>
      </c>
      <c r="Z52" s="144" t="s">
        <v>875</v>
      </c>
      <c r="AA52" s="137" t="s">
        <v>50</v>
      </c>
      <c r="AB52" s="138" t="s">
        <v>501</v>
      </c>
      <c r="AC52" s="137" t="s">
        <v>102</v>
      </c>
      <c r="AD52" s="137" t="s">
        <v>50</v>
      </c>
      <c r="AE52" s="137" t="s">
        <v>102</v>
      </c>
      <c r="AF52" s="137" t="s">
        <v>102</v>
      </c>
      <c r="AG52" s="137" t="s">
        <v>102</v>
      </c>
    </row>
    <row r="53" spans="1:33">
      <c r="A53" s="151" t="s">
        <v>171</v>
      </c>
      <c r="B53" s="141" t="s">
        <v>436</v>
      </c>
      <c r="C53" s="152">
        <v>37.439</v>
      </c>
      <c r="D53" s="128" t="s">
        <v>64</v>
      </c>
      <c r="E53" s="128" t="s">
        <v>1670</v>
      </c>
      <c r="F53" s="128" t="s">
        <v>49</v>
      </c>
      <c r="G53" s="129">
        <v>2020</v>
      </c>
      <c r="H53" s="133" t="s">
        <v>50</v>
      </c>
      <c r="I53" s="130" t="e">
        <f t="shared" si="1"/>
        <v>#N/A</v>
      </c>
      <c r="J53" s="131" t="s">
        <v>50</v>
      </c>
      <c r="K53" s="130" t="s">
        <v>49</v>
      </c>
      <c r="L53" s="128"/>
      <c r="M53" s="131" t="s">
        <v>50</v>
      </c>
      <c r="N53" s="131" t="s">
        <v>102</v>
      </c>
      <c r="O53" s="131" t="s">
        <v>50</v>
      </c>
      <c r="P53" s="141" t="s">
        <v>501</v>
      </c>
      <c r="Q53" s="132" t="s">
        <v>102</v>
      </c>
      <c r="R53" s="138" t="s">
        <v>102</v>
      </c>
      <c r="S53" s="155" t="s">
        <v>49</v>
      </c>
      <c r="T53" s="128" t="s">
        <v>50</v>
      </c>
      <c r="U53" s="266" t="s">
        <v>2454</v>
      </c>
      <c r="V53" s="156" t="s">
        <v>102</v>
      </c>
      <c r="W53" s="133" t="s">
        <v>50</v>
      </c>
      <c r="X53" s="135" t="s">
        <v>102</v>
      </c>
      <c r="Y53" s="136" t="s">
        <v>102</v>
      </c>
      <c r="Z53" s="136" t="s">
        <v>102</v>
      </c>
      <c r="AA53" s="137" t="s">
        <v>50</v>
      </c>
      <c r="AB53" s="138" t="s">
        <v>501</v>
      </c>
      <c r="AC53" s="128" t="s">
        <v>102</v>
      </c>
      <c r="AD53" s="137" t="s">
        <v>50</v>
      </c>
      <c r="AE53" s="137" t="s">
        <v>102</v>
      </c>
      <c r="AF53" s="137" t="s">
        <v>102</v>
      </c>
      <c r="AG53" s="137" t="s">
        <v>102</v>
      </c>
    </row>
    <row r="54" spans="1:33">
      <c r="C54" s="166"/>
    </row>
    <row r="55" spans="1:33">
      <c r="A55" s="29" t="s">
        <v>2494</v>
      </c>
      <c r="C55" s="187">
        <f>SUM(C5:C34)</f>
        <v>3832.5912699999999</v>
      </c>
    </row>
    <row r="56" spans="1:33" ht="23.55" customHeight="1">
      <c r="A56" s="170" t="s">
        <v>97</v>
      </c>
      <c r="B56" s="170"/>
      <c r="C56" s="171">
        <f>SUM(C5:C53)</f>
        <v>5497.2064500000015</v>
      </c>
      <c r="D56" s="29" t="s">
        <v>82</v>
      </c>
      <c r="G56" s="191">
        <f>H56/H60</f>
        <v>0.44897959183673469</v>
      </c>
      <c r="H56" s="29">
        <f>COUNTIF($H$5:$H$53,"yes*")</f>
        <v>22</v>
      </c>
      <c r="I56" s="168" t="s">
        <v>128</v>
      </c>
      <c r="J56" s="119">
        <f>COUNTIF(J5:J53,"yes")</f>
        <v>29</v>
      </c>
      <c r="K56" s="172" t="s">
        <v>361</v>
      </c>
      <c r="M56" s="173">
        <f>COUNTIF(M$5:M$53,"yes")</f>
        <v>13</v>
      </c>
      <c r="N56" s="173">
        <f>COUNTIF(N$5:N$53,"yes")</f>
        <v>12</v>
      </c>
      <c r="O56" s="173">
        <f>COUNTIF(O$5:O$53,"yes")</f>
        <v>4</v>
      </c>
      <c r="R56" s="174" t="s">
        <v>365</v>
      </c>
      <c r="S56" s="175">
        <f>COUNTIF(S5:S53,"*yes*")</f>
        <v>46</v>
      </c>
      <c r="V56" s="176" t="s">
        <v>366</v>
      </c>
      <c r="W56" s="177">
        <f>COUNTIF(W5:W53,"*yes*")</f>
        <v>34</v>
      </c>
    </row>
    <row r="57" spans="1:33" ht="27.6">
      <c r="A57" s="170" t="s">
        <v>129</v>
      </c>
      <c r="B57" s="170"/>
      <c r="C57" s="171">
        <f>AVERAGE(C5:C53)</f>
        <v>112.1878867346939</v>
      </c>
      <c r="D57" s="29" t="s">
        <v>95</v>
      </c>
      <c r="G57" s="191">
        <f>H57/H60</f>
        <v>8.1632653061224483E-2</v>
      </c>
      <c r="H57" s="29">
        <f>COUNTIF($H$5:$H$53,"Sent links")</f>
        <v>4</v>
      </c>
      <c r="I57" s="168" t="s">
        <v>130</v>
      </c>
      <c r="J57" s="178" t="e">
        <f>AVERAGEIF(J5:J53,"yes",I5:I53)</f>
        <v>#N/A</v>
      </c>
      <c r="K57" s="172" t="s">
        <v>360</v>
      </c>
      <c r="M57" s="173">
        <f>COUNTIF(M$5:M$53,"no")</f>
        <v>36</v>
      </c>
      <c r="N57" s="173">
        <f>COUNTIF(N$5:N$53,"no")</f>
        <v>1</v>
      </c>
      <c r="O57" s="173">
        <f>COUNTIF(O$5:O$53,"no")</f>
        <v>45</v>
      </c>
      <c r="R57" s="174" t="s">
        <v>364</v>
      </c>
      <c r="S57" s="179">
        <f>S56/49</f>
        <v>0.93877551020408168</v>
      </c>
      <c r="V57" s="176" t="s">
        <v>367</v>
      </c>
      <c r="W57" s="180">
        <f>W56/49</f>
        <v>0.69387755102040816</v>
      </c>
    </row>
    <row r="58" spans="1:33" ht="27.6">
      <c r="D58" s="29" t="s">
        <v>96</v>
      </c>
      <c r="G58" s="191">
        <f>H58/H60</f>
        <v>0.46938775510204084</v>
      </c>
      <c r="H58" s="29">
        <f>COUNTIF($H$5:$H$53,"no")</f>
        <v>23</v>
      </c>
      <c r="I58" s="168" t="s">
        <v>131</v>
      </c>
      <c r="J58" s="178" t="e">
        <f>AVERAGEIF(J5:J53,"*no*",I5:I53)</f>
        <v>#N/A</v>
      </c>
      <c r="K58" s="172" t="s">
        <v>361</v>
      </c>
      <c r="M58" s="181">
        <f>M56/49</f>
        <v>0.26530612244897961</v>
      </c>
      <c r="N58" s="181">
        <f>N56/49</f>
        <v>0.24489795918367346</v>
      </c>
      <c r="O58" s="181">
        <f>O56/49</f>
        <v>8.1632653061224483E-2</v>
      </c>
      <c r="R58" s="174" t="s">
        <v>362</v>
      </c>
      <c r="T58" s="182">
        <f>COUNTIF(T5:T53,"*yes*")</f>
        <v>40</v>
      </c>
      <c r="V58" s="176" t="s">
        <v>368</v>
      </c>
      <c r="X58" s="183">
        <f>COUNTIF(X5:X53,"*yes*")</f>
        <v>29</v>
      </c>
    </row>
    <row r="59" spans="1:33" ht="29.55" customHeight="1">
      <c r="I59" s="168"/>
      <c r="K59" s="172" t="s">
        <v>360</v>
      </c>
      <c r="M59" s="181">
        <f>M57/60</f>
        <v>0.6</v>
      </c>
      <c r="N59" s="181">
        <f t="shared" ref="N59:O59" si="2">N57/60</f>
        <v>1.6666666666666666E-2</v>
      </c>
      <c r="O59" s="181">
        <f t="shared" si="2"/>
        <v>0.75</v>
      </c>
      <c r="R59" s="174" t="s">
        <v>363</v>
      </c>
      <c r="T59" s="184">
        <f>T58/S56</f>
        <v>0.86956521739130432</v>
      </c>
      <c r="V59" s="176" t="s">
        <v>369</v>
      </c>
      <c r="X59" s="185">
        <f>X58/W56</f>
        <v>0.8529411764705882</v>
      </c>
    </row>
    <row r="60" spans="1:33" ht="27.6">
      <c r="D60" s="29" t="s">
        <v>69</v>
      </c>
      <c r="H60" s="29">
        <f>SUM(H56:H59)</f>
        <v>49</v>
      </c>
      <c r="I60" s="168" t="s">
        <v>132</v>
      </c>
      <c r="J60" s="178">
        <f>AVERAGEIF(J5:J53,"yes",C5:C53)</f>
        <v>163.19850655172411</v>
      </c>
      <c r="K60" s="178"/>
    </row>
    <row r="61" spans="1:33" ht="27.6">
      <c r="D61" s="29" t="s">
        <v>1674</v>
      </c>
      <c r="H61" s="29">
        <v>5</v>
      </c>
      <c r="I61" s="168" t="s">
        <v>133</v>
      </c>
      <c r="J61" s="178">
        <f>AVERAGEIF(J5:J53,"*no*",C5:C53)</f>
        <v>38.222487999999998</v>
      </c>
      <c r="K61" s="178"/>
    </row>
    <row r="62" spans="1:33">
      <c r="D62" s="29" t="s">
        <v>1673</v>
      </c>
      <c r="H62" s="29">
        <v>11</v>
      </c>
    </row>
  </sheetData>
  <autoFilter ref="A4:AG53" xr:uid="{00000000-0009-0000-0000-000005000000}">
    <sortState xmlns:xlrd2="http://schemas.microsoft.com/office/spreadsheetml/2017/richdata2" ref="A5:AG53">
      <sortCondition ref="A4:A53"/>
    </sortState>
  </autoFilter>
  <mergeCells count="10">
    <mergeCell ref="M2:Q2"/>
    <mergeCell ref="R2:Z2"/>
    <mergeCell ref="AA2:AC2"/>
    <mergeCell ref="AD2:AG2"/>
    <mergeCell ref="A3:D3"/>
    <mergeCell ref="M3:Q3"/>
    <mergeCell ref="S3:V3"/>
    <mergeCell ref="W3:Z3"/>
    <mergeCell ref="AA3:AC3"/>
    <mergeCell ref="AD3:AG3"/>
  </mergeCells>
  <hyperlinks>
    <hyperlink ref="R28" r:id="rId1" xr:uid="{0C2DFF4A-4D61-4CD8-93A5-4F3BF6458DE8}"/>
    <hyperlink ref="R9" r:id="rId2" xr:uid="{210F79DD-F3A1-4A26-8525-893A9CBC6CE5}"/>
    <hyperlink ref="R10" r:id="rId3" xr:uid="{88C4E6B5-0A1D-402B-A33F-4DA9D87207B2}"/>
    <hyperlink ref="R32" r:id="rId4" xr:uid="{3CC752B8-5476-43ED-BC42-10411E929E5B}"/>
    <hyperlink ref="R26" r:id="rId5" xr:uid="{FE4EBBCF-3EC0-4F0D-9D51-7EC4BB22B261}"/>
    <hyperlink ref="R7" r:id="rId6" xr:uid="{E3E7FFE3-50C1-49CF-8AED-77C79C05EBD8}"/>
    <hyperlink ref="R6" r:id="rId7" xr:uid="{33FC5CF5-DA7A-462B-AD54-53666629A553}"/>
    <hyperlink ref="R42" r:id="rId8" xr:uid="{6687E292-D5C5-49E3-82C7-FC43FF29C688}"/>
    <hyperlink ref="R15" r:id="rId9" xr:uid="{DA87111D-6F99-42D4-97E0-17B0334027C1}"/>
    <hyperlink ref="R36" r:id="rId10" xr:uid="{B31532E8-DA27-4527-B26A-68F2F50CE92C}"/>
    <hyperlink ref="R16" r:id="rId11" xr:uid="{71E68D9F-4AE2-42F0-8857-2A3F0CD84EFF}"/>
    <hyperlink ref="R19" r:id="rId12" xr:uid="{84D2BC92-F010-49D3-8A3B-A53C4690984C}"/>
    <hyperlink ref="R29" r:id="rId13" xr:uid="{C8389CBB-D60C-4CDF-81E0-C8F5588624BB}"/>
    <hyperlink ref="R50" r:id="rId14" xr:uid="{76F0E51A-356B-4378-A8AD-BD6E65A650BA}"/>
    <hyperlink ref="R37" r:id="rId15" xr:uid="{613157CF-CBFD-457B-9D94-B9DEEB8C04BD}"/>
    <hyperlink ref="R48" r:id="rId16" xr:uid="{45FA866A-8F46-468C-AD3B-155123FCC15B}"/>
    <hyperlink ref="R35" r:id="rId17" xr:uid="{9D2E28E1-DDEA-4AED-9DA5-6DDEA02A9635}"/>
    <hyperlink ref="R39" r:id="rId18" xr:uid="{74F6B25E-0152-4B0E-B9A2-899C3950AD1D}"/>
    <hyperlink ref="R17" r:id="rId19" xr:uid="{43DED1CD-1BE3-4A1A-9EEF-892B0A240AB6}"/>
  </hyperlinks>
  <pageMargins left="0.7" right="0.7" top="0.75" bottom="0.75" header="0.3" footer="0.3"/>
  <pageSetup orientation="portrait" horizontalDpi="360" verticalDpi="360"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L39"/>
  <sheetViews>
    <sheetView zoomScale="90" zoomScaleNormal="90" workbookViewId="0">
      <pane xSplit="3" ySplit="2" topLeftCell="D3" activePane="bottomRight" state="frozen"/>
      <selection pane="topRight" activeCell="B1" sqref="B1"/>
      <selection pane="bottomLeft" activeCell="A2" sqref="A2"/>
      <selection pane="bottomRight" activeCell="C2" sqref="C2"/>
    </sheetView>
  </sheetViews>
  <sheetFormatPr defaultColWidth="16.44140625" defaultRowHeight="14.4"/>
  <cols>
    <col min="1" max="1" width="39.109375" hidden="1" customWidth="1"/>
    <col min="2" max="2" width="24.44140625" hidden="1" customWidth="1"/>
    <col min="3" max="3" width="38.109375" bestFit="1" customWidth="1"/>
    <col min="4" max="4" width="24.6640625" style="1" customWidth="1"/>
    <col min="5" max="5" width="20.44140625" style="1" bestFit="1" customWidth="1"/>
    <col min="6" max="6" width="5.77734375" customWidth="1"/>
    <col min="8" max="8" width="20.77734375" bestFit="1" customWidth="1"/>
    <col min="9" max="9" width="5" customWidth="1"/>
    <col min="10" max="10" width="40" customWidth="1"/>
    <col min="11" max="11" width="30.44140625" style="31" bestFit="1" customWidth="1"/>
    <col min="12" max="12" width="19.77734375" bestFit="1" customWidth="1"/>
  </cols>
  <sheetData>
    <row r="1" spans="1:12">
      <c r="K1"/>
    </row>
    <row r="2" spans="1:12" ht="28.8">
      <c r="A2" s="58" t="s">
        <v>387</v>
      </c>
      <c r="C2" s="32" t="s">
        <v>2510</v>
      </c>
      <c r="E2" s="356" t="s">
        <v>5014</v>
      </c>
      <c r="F2" s="28">
        <f>VLOOKUP(C2,FullScores,39,FALSE)</f>
        <v>2</v>
      </c>
      <c r="G2" s="9"/>
      <c r="H2" s="277" t="s">
        <v>5012</v>
      </c>
      <c r="I2" s="472">
        <f>VLOOKUP(C2,FullScores,38,FALSE)</f>
        <v>85.60662132426485</v>
      </c>
      <c r="K2" t="s">
        <v>79</v>
      </c>
      <c r="L2" s="469" t="str">
        <f>VLOOKUP(C2,NonScoredResearch,2,FALSE)</f>
        <v>ETR:ADS</v>
      </c>
    </row>
    <row r="3" spans="1:12" ht="28.8">
      <c r="A3" s="40" t="s">
        <v>2510</v>
      </c>
      <c r="C3" s="31"/>
      <c r="E3" s="471" t="s">
        <v>5015</v>
      </c>
      <c r="F3" s="469">
        <f>VLOOKUP(C2,FullScores,41,FALSE)</f>
        <v>1</v>
      </c>
      <c r="G3" s="31"/>
      <c r="H3" s="31" t="s">
        <v>5013</v>
      </c>
      <c r="I3" s="469">
        <f>VLOOKUP(C2,FullScores,40,FALSE)</f>
        <v>92.144428885777145</v>
      </c>
      <c r="K3" t="s">
        <v>1621</v>
      </c>
      <c r="L3" s="470" t="str">
        <f>VLOOKUP(C2,NonScoredResearch,3,FALSE)</f>
        <v>DE000A1EWWW0</v>
      </c>
    </row>
    <row r="4" spans="1:12">
      <c r="A4" s="40" t="s">
        <v>103</v>
      </c>
      <c r="K4" t="s">
        <v>5001</v>
      </c>
      <c r="L4" s="469">
        <f>VLOOKUP(C2,NonScoredResearch,5,FALSE)</f>
        <v>46.777360000000002</v>
      </c>
    </row>
    <row r="5" spans="1:12">
      <c r="A5" s="40" t="s">
        <v>4988</v>
      </c>
      <c r="C5" s="30" t="s">
        <v>5011</v>
      </c>
      <c r="D5" s="30" t="s">
        <v>5003</v>
      </c>
      <c r="E5" s="30" t="s">
        <v>5010</v>
      </c>
      <c r="K5" t="s">
        <v>78</v>
      </c>
      <c r="L5" s="470" t="str">
        <f>VLOOKUP(C2,NonScoredResearch,7,FALSE)</f>
        <v>Germany</v>
      </c>
    </row>
    <row r="6" spans="1:12">
      <c r="A6" s="40" t="s">
        <v>2519</v>
      </c>
      <c r="C6" t="s">
        <v>104</v>
      </c>
      <c r="D6" s="28">
        <f>VLOOKUP($C$2,FullScores,15,FALSE)</f>
        <v>82.999999999999972</v>
      </c>
      <c r="E6" s="28">
        <f>'1) Benchmark Scoring'!O44</f>
        <v>61.486486486486477</v>
      </c>
      <c r="K6"/>
    </row>
    <row r="7" spans="1:12">
      <c r="A7" s="40" t="s">
        <v>2522</v>
      </c>
      <c r="C7" t="s">
        <v>105</v>
      </c>
      <c r="D7" s="28">
        <f>VLOOKUP($C$2,FullScores,18,FALSE)</f>
        <v>93.75</v>
      </c>
      <c r="E7" s="28">
        <f>'1) Benchmark Scoring'!R44</f>
        <v>40.54054054054054</v>
      </c>
    </row>
    <row r="8" spans="1:12">
      <c r="A8" s="40" t="s">
        <v>2529</v>
      </c>
      <c r="C8" t="s">
        <v>11</v>
      </c>
      <c r="D8" s="28">
        <f>VLOOKUP($C$2,FullScores,22,FALSE)</f>
        <v>61.666666666666671</v>
      </c>
      <c r="E8" s="28">
        <f>'1) Benchmark Scoring'!V44</f>
        <v>34.076576576576578</v>
      </c>
    </row>
    <row r="9" spans="1:12">
      <c r="A9" s="40" t="s">
        <v>2532</v>
      </c>
      <c r="C9" t="s">
        <v>75</v>
      </c>
      <c r="D9" s="28">
        <f>VLOOKUP($C$2,FullScores,27,FALSE)</f>
        <v>93.75</v>
      </c>
      <c r="E9" s="28">
        <f>'1) Benchmark Scoring'!AA44</f>
        <v>29.662162162162161</v>
      </c>
    </row>
    <row r="10" spans="1:12">
      <c r="A10" s="40" t="s">
        <v>2535</v>
      </c>
      <c r="C10" t="s">
        <v>17</v>
      </c>
      <c r="D10" s="28">
        <f>VLOOKUP($C$2,FullScores,31,FALSE)</f>
        <v>85.833333333333343</v>
      </c>
      <c r="E10" s="28">
        <f>'1) Benchmark Scoring'!AE44</f>
        <v>30.180180180180184</v>
      </c>
      <c r="K10"/>
    </row>
    <row r="11" spans="1:12">
      <c r="A11" s="40" t="s">
        <v>2547</v>
      </c>
      <c r="C11" t="s">
        <v>76</v>
      </c>
      <c r="D11" s="28">
        <f>VLOOKUP($C$2,FullScores,34,FALSE)</f>
        <v>100</v>
      </c>
      <c r="E11" s="28">
        <f>'1) Benchmark Scoring'!AH44</f>
        <v>52.702702702702702</v>
      </c>
      <c r="K11"/>
    </row>
    <row r="12" spans="1:12">
      <c r="A12" s="40" t="s">
        <v>2553</v>
      </c>
      <c r="C12" t="s">
        <v>77</v>
      </c>
      <c r="D12" s="28">
        <f>VLOOKUP($C$2,FullScores,37,FALSE)</f>
        <v>81.25</v>
      </c>
      <c r="E12" s="28">
        <f>'1) Benchmark Scoring'!AK44</f>
        <v>40.21677927927928</v>
      </c>
      <c r="K12"/>
    </row>
    <row r="13" spans="1:12">
      <c r="A13" s="40" t="s">
        <v>2556</v>
      </c>
      <c r="K13"/>
    </row>
    <row r="14" spans="1:12">
      <c r="A14" s="40" t="s">
        <v>2559</v>
      </c>
      <c r="C14" t="s">
        <v>2505</v>
      </c>
      <c r="D14" s="356">
        <f>VLOOKUP(C2,NonScoredResearch,9,FALSE)</f>
        <v>2016</v>
      </c>
      <c r="K14"/>
    </row>
    <row r="15" spans="1:12">
      <c r="A15" s="40" t="s">
        <v>2562</v>
      </c>
      <c r="K15"/>
    </row>
    <row r="16" spans="1:12">
      <c r="A16" s="40" t="s">
        <v>2568</v>
      </c>
      <c r="C16" s="30" t="s">
        <v>5004</v>
      </c>
      <c r="K16"/>
    </row>
    <row r="17" spans="1:11">
      <c r="A17" s="40" t="s">
        <v>2571</v>
      </c>
      <c r="C17" s="468" t="s">
        <v>5009</v>
      </c>
      <c r="D17" s="356" t="str">
        <f>VLOOKUP(C2,NonScoredResearch,31,FALSE)</f>
        <v>Yes</v>
      </c>
      <c r="K17"/>
    </row>
    <row r="18" spans="1:11">
      <c r="A18" s="40" t="s">
        <v>2575</v>
      </c>
      <c r="C18" s="468" t="s">
        <v>3919</v>
      </c>
      <c r="D18" s="356" t="str">
        <f>VLOOKUP(C2,NonScoredResearch,32,FALSE)</f>
        <v>Yes (One data point only)</v>
      </c>
      <c r="K18"/>
    </row>
    <row r="19" spans="1:11">
      <c r="A19" s="40" t="s">
        <v>2578</v>
      </c>
      <c r="C19" t="s">
        <v>5006</v>
      </c>
      <c r="D19" s="356">
        <f>VLOOKUP(C2,HighRiskSourcing[],11,FALSE)</f>
        <v>6</v>
      </c>
      <c r="K19"/>
    </row>
    <row r="20" spans="1:11">
      <c r="A20" s="40" t="s">
        <v>2585</v>
      </c>
      <c r="C20" t="s">
        <v>5005</v>
      </c>
      <c r="D20" s="356">
        <f>VLOOKUP(C2,HighRiskSourcing[],12,FALSE)</f>
        <v>4</v>
      </c>
      <c r="K20"/>
    </row>
    <row r="21" spans="1:11">
      <c r="A21" s="303" t="s">
        <v>2591</v>
      </c>
      <c r="C21" t="s">
        <v>5002</v>
      </c>
      <c r="D21" s="356">
        <f>VLOOKUP(C2,FullResearch,136,FALSE)</f>
        <v>1</v>
      </c>
      <c r="K21"/>
    </row>
    <row r="22" spans="1:11">
      <c r="A22" s="40" t="s">
        <v>2610</v>
      </c>
      <c r="K22"/>
    </row>
    <row r="23" spans="1:11">
      <c r="A23" s="40" t="s">
        <v>2613</v>
      </c>
      <c r="K23"/>
    </row>
    <row r="24" spans="1:11">
      <c r="A24" s="40" t="s">
        <v>2626</v>
      </c>
      <c r="K24"/>
    </row>
    <row r="25" spans="1:11">
      <c r="A25" s="40" t="s">
        <v>2634</v>
      </c>
      <c r="K25"/>
    </row>
    <row r="26" spans="1:11">
      <c r="A26" s="304" t="s">
        <v>2644</v>
      </c>
      <c r="K26"/>
    </row>
    <row r="27" spans="1:11">
      <c r="A27" s="303" t="s">
        <v>2647</v>
      </c>
    </row>
    <row r="28" spans="1:11">
      <c r="A28" s="40" t="s">
        <v>2703</v>
      </c>
    </row>
    <row r="29" spans="1:11">
      <c r="A29" s="40" t="s">
        <v>2650</v>
      </c>
    </row>
    <row r="30" spans="1:11">
      <c r="A30" s="40" t="s">
        <v>2653</v>
      </c>
    </row>
    <row r="31" spans="1:11">
      <c r="A31" s="40" t="s">
        <v>2656</v>
      </c>
    </row>
    <row r="32" spans="1:11">
      <c r="A32" s="40" t="s">
        <v>2665</v>
      </c>
    </row>
    <row r="33" spans="1:1">
      <c r="A33" s="40" t="s">
        <v>2671</v>
      </c>
    </row>
    <row r="34" spans="1:1">
      <c r="A34" s="40" t="s">
        <v>2674</v>
      </c>
    </row>
    <row r="35" spans="1:1">
      <c r="A35" s="40" t="s">
        <v>2677</v>
      </c>
    </row>
    <row r="36" spans="1:1">
      <c r="A36" s="40" t="s">
        <v>2680</v>
      </c>
    </row>
    <row r="37" spans="1:1">
      <c r="A37" s="40" t="s">
        <v>2686</v>
      </c>
    </row>
    <row r="38" spans="1:1">
      <c r="A38" s="40" t="s">
        <v>106</v>
      </c>
    </row>
    <row r="39" spans="1:1">
      <c r="A39" s="40" t="s">
        <v>2695</v>
      </c>
    </row>
  </sheetData>
  <conditionalFormatting sqref="D6">
    <cfRule type="cellIs" dxfId="26" priority="30" operator="lessThan">
      <formula>$E$6</formula>
    </cfRule>
    <cfRule type="cellIs" dxfId="25" priority="31" operator="greaterThan">
      <formula>$E$6</formula>
    </cfRule>
  </conditionalFormatting>
  <conditionalFormatting sqref="D7">
    <cfRule type="cellIs" dxfId="24" priority="17" operator="lessThan">
      <formula>$E$7</formula>
    </cfRule>
    <cfRule type="cellIs" dxfId="23" priority="18" operator="greaterThan">
      <formula>$E$7</formula>
    </cfRule>
    <cfRule type="cellIs" dxfId="22" priority="29" operator="greaterThan">
      <formula>$E$7</formula>
    </cfRule>
  </conditionalFormatting>
  <conditionalFormatting sqref="D8">
    <cfRule type="cellIs" dxfId="21" priority="27" operator="lessThan">
      <formula>$E$8</formula>
    </cfRule>
    <cfRule type="cellIs" dxfId="20" priority="28" operator="greaterThan">
      <formula>$E$8</formula>
    </cfRule>
  </conditionalFormatting>
  <conditionalFormatting sqref="D9">
    <cfRule type="cellIs" dxfId="19" priority="25" operator="lessThan">
      <formula>$E$9</formula>
    </cfRule>
    <cfRule type="cellIs" dxfId="18" priority="26" operator="greaterThan">
      <formula>$E$9</formula>
    </cfRule>
  </conditionalFormatting>
  <conditionalFormatting sqref="D10">
    <cfRule type="cellIs" dxfId="17" priority="23" operator="lessThan">
      <formula>$E$10</formula>
    </cfRule>
    <cfRule type="cellIs" dxfId="16" priority="24" operator="greaterThan">
      <formula>$E$10</formula>
    </cfRule>
  </conditionalFormatting>
  <conditionalFormatting sqref="D11">
    <cfRule type="cellIs" dxfId="15" priority="21" operator="lessThan">
      <formula>$E$11</formula>
    </cfRule>
    <cfRule type="cellIs" dxfId="14" priority="22" operator="greaterThan">
      <formula>$E$11</formula>
    </cfRule>
  </conditionalFormatting>
  <conditionalFormatting sqref="D12">
    <cfRule type="cellIs" dxfId="13" priority="19" operator="lessThan">
      <formula>$E$12</formula>
    </cfRule>
    <cfRule type="cellIs" dxfId="12" priority="20" operator="greaterThan">
      <formula>$E$12</formula>
    </cfRule>
  </conditionalFormatting>
  <conditionalFormatting sqref="F2">
    <cfRule type="cellIs" dxfId="11" priority="15" operator="lessThan">
      <formula>$F$3</formula>
    </cfRule>
    <cfRule type="cellIs" dxfId="10" priority="16" operator="greaterThan">
      <formula>$F$3</formula>
    </cfRule>
  </conditionalFormatting>
  <conditionalFormatting sqref="D14">
    <cfRule type="containsText" dxfId="9" priority="14" operator="containsText" text="yes">
      <formula>NOT(ISERROR(SEARCH("yes",D14)))</formula>
    </cfRule>
  </conditionalFormatting>
  <conditionalFormatting sqref="D17">
    <cfRule type="containsText" dxfId="8" priority="12" operator="containsText" text="no">
      <formula>NOT(ISERROR(SEARCH("no",D17)))</formula>
    </cfRule>
    <cfRule type="containsText" dxfId="7" priority="13" operator="containsText" text="yes">
      <formula>NOT(ISERROR(SEARCH("yes",D17)))</formula>
    </cfRule>
  </conditionalFormatting>
  <conditionalFormatting sqref="D18">
    <cfRule type="containsText" dxfId="6" priority="10" operator="containsText" text="no">
      <formula>NOT(ISERROR(SEARCH("no",D18)))</formula>
    </cfRule>
    <cfRule type="containsText" dxfId="5" priority="11" operator="containsText" text="yes">
      <formula>NOT(ISERROR(SEARCH("yes",D18)))</formula>
    </cfRule>
  </conditionalFormatting>
  <conditionalFormatting sqref="D21">
    <cfRule type="cellIs" dxfId="4" priority="9" operator="greaterThan">
      <formula>0</formula>
    </cfRule>
  </conditionalFormatting>
  <conditionalFormatting sqref="I2">
    <cfRule type="cellIs" dxfId="3" priority="3" operator="lessThan">
      <formula>50</formula>
    </cfRule>
    <cfRule type="cellIs" dxfId="2" priority="4" operator="greaterThan">
      <formula>75</formula>
    </cfRule>
  </conditionalFormatting>
  <conditionalFormatting sqref="D19:D20">
    <cfRule type="cellIs" dxfId="1" priority="1" operator="greaterThan">
      <formula>0.5</formula>
    </cfRule>
    <cfRule type="cellIs" dxfId="0" priority="2" operator="greaterThan">
      <formula>0</formula>
    </cfRule>
  </conditionalFormatting>
  <dataValidations count="1">
    <dataValidation type="list" allowBlank="1" showInputMessage="1" showErrorMessage="1" sqref="C2" xr:uid="{075A08B8-86C5-4388-B9AF-5908B3F744F2}">
      <formula1>$A$3:$A$39</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6014-D2E1-400D-BAE1-54C1F87F5C27}">
  <dimension ref="A1:T39"/>
  <sheetViews>
    <sheetView zoomScale="70" zoomScaleNormal="70" workbookViewId="0">
      <pane xSplit="1" ySplit="2" topLeftCell="B3" activePane="bottomRight" state="frozen"/>
      <selection pane="topRight" activeCell="B1" sqref="B1"/>
      <selection pane="bottomLeft" activeCell="A3" sqref="A3"/>
      <selection pane="bottomRight" activeCell="A2" sqref="A2"/>
    </sheetView>
  </sheetViews>
  <sheetFormatPr defaultColWidth="8.77734375" defaultRowHeight="14.4"/>
  <cols>
    <col min="1" max="1" width="40.109375" bestFit="1" customWidth="1"/>
    <col min="2" max="2" width="12.44140625" bestFit="1" customWidth="1"/>
    <col min="3" max="3" width="10.77734375" bestFit="1" customWidth="1"/>
    <col min="4" max="4" width="17.77734375" bestFit="1" customWidth="1"/>
    <col min="5" max="5" width="17.44140625" bestFit="1" customWidth="1"/>
    <col min="6" max="9" width="17.44140625" customWidth="1"/>
    <col min="10" max="10" width="15.77734375" customWidth="1"/>
    <col min="11" max="11" width="15.44140625" style="20" customWidth="1"/>
    <col min="12" max="12" width="28.33203125" customWidth="1"/>
    <col min="13" max="13" width="27.6640625" customWidth="1"/>
    <col min="14" max="14" width="22.77734375" customWidth="1"/>
    <col min="15" max="15" width="22.33203125" customWidth="1"/>
    <col min="16" max="16" width="23.44140625" customWidth="1"/>
    <col min="17" max="17" width="43.6640625" customWidth="1"/>
    <col min="18" max="18" width="26" customWidth="1"/>
    <col min="19" max="19" width="41" customWidth="1"/>
    <col min="20" max="20" width="24.33203125" customWidth="1"/>
  </cols>
  <sheetData>
    <row r="1" spans="1:20" ht="28.8">
      <c r="A1" t="s">
        <v>5019</v>
      </c>
      <c r="B1" s="398"/>
      <c r="C1" s="398"/>
      <c r="D1" s="398"/>
      <c r="E1" s="398"/>
      <c r="F1" s="398"/>
      <c r="G1" s="398"/>
      <c r="H1" s="398"/>
      <c r="I1" s="398"/>
      <c r="J1" s="398"/>
      <c r="K1" s="398"/>
      <c r="L1" s="399" t="s">
        <v>81</v>
      </c>
      <c r="M1" s="400" t="s">
        <v>4352</v>
      </c>
      <c r="N1" s="586" t="s">
        <v>2502</v>
      </c>
      <c r="O1" s="586"/>
      <c r="P1" s="585" t="s">
        <v>249</v>
      </c>
      <c r="Q1" s="585"/>
      <c r="R1" s="401" t="s">
        <v>4353</v>
      </c>
      <c r="S1" s="405" t="s">
        <v>4620</v>
      </c>
      <c r="T1" s="401" t="s">
        <v>80</v>
      </c>
    </row>
    <row r="2" spans="1:20" ht="124.2">
      <c r="A2" s="37" t="s">
        <v>40</v>
      </c>
      <c r="B2" s="58" t="s">
        <v>79</v>
      </c>
      <c r="C2" s="58" t="s">
        <v>1621</v>
      </c>
      <c r="D2" s="22" t="s">
        <v>178</v>
      </c>
      <c r="E2" s="58" t="s">
        <v>5098</v>
      </c>
      <c r="F2" s="58" t="s">
        <v>5099</v>
      </c>
      <c r="G2" s="22" t="s">
        <v>78</v>
      </c>
      <c r="H2" s="22" t="s">
        <v>91</v>
      </c>
      <c r="I2" s="421" t="s">
        <v>4975</v>
      </c>
      <c r="J2" s="421" t="s">
        <v>5016</v>
      </c>
      <c r="K2" s="475" t="s">
        <v>4618</v>
      </c>
      <c r="L2" s="474" t="s">
        <v>453</v>
      </c>
      <c r="M2" s="419" t="s">
        <v>330</v>
      </c>
      <c r="N2" s="419" t="s">
        <v>5018</v>
      </c>
      <c r="O2" s="419" t="s">
        <v>333</v>
      </c>
      <c r="P2" s="419" t="s">
        <v>336</v>
      </c>
      <c r="Q2" s="419" t="s">
        <v>457</v>
      </c>
      <c r="R2" s="419" t="s">
        <v>340</v>
      </c>
      <c r="S2" s="419" t="s">
        <v>5017</v>
      </c>
      <c r="T2" s="419" t="s">
        <v>2729</v>
      </c>
    </row>
    <row r="3" spans="1:20">
      <c r="A3" s="317" t="s">
        <v>2510</v>
      </c>
      <c r="B3" s="347" t="s">
        <v>2512</v>
      </c>
      <c r="C3" s="347" t="s">
        <v>2511</v>
      </c>
      <c r="D3" s="44" t="s">
        <v>2706</v>
      </c>
      <c r="E3" s="298">
        <v>46.777360000000002</v>
      </c>
      <c r="F3" s="298">
        <v>56.517364452000002</v>
      </c>
      <c r="G3" s="297" t="s">
        <v>68</v>
      </c>
      <c r="H3" s="15" t="s">
        <v>93</v>
      </c>
      <c r="I3" s="19">
        <v>2016</v>
      </c>
      <c r="J3" s="424">
        <v>85.60662132426485</v>
      </c>
      <c r="K3" s="473">
        <v>61.111111111111114</v>
      </c>
      <c r="L3" s="193">
        <v>100</v>
      </c>
      <c r="M3" s="193">
        <v>100</v>
      </c>
      <c r="N3" s="193">
        <v>0</v>
      </c>
      <c r="O3" s="193">
        <v>100</v>
      </c>
      <c r="P3" s="193">
        <v>50</v>
      </c>
      <c r="Q3" s="193">
        <v>100</v>
      </c>
      <c r="R3" s="193">
        <v>0</v>
      </c>
      <c r="S3" s="193">
        <v>0</v>
      </c>
      <c r="T3" s="193">
        <v>100</v>
      </c>
    </row>
    <row r="4" spans="1:20">
      <c r="A4" s="317" t="s">
        <v>103</v>
      </c>
      <c r="B4" s="301" t="s">
        <v>227</v>
      </c>
      <c r="C4" s="301" t="s">
        <v>1622</v>
      </c>
      <c r="D4" s="44" t="s">
        <v>3856</v>
      </c>
      <c r="E4" s="302">
        <v>805.48924</v>
      </c>
      <c r="F4" s="302">
        <v>1500.77219044512</v>
      </c>
      <c r="G4" s="387" t="s">
        <v>63</v>
      </c>
      <c r="H4" s="15" t="s">
        <v>94</v>
      </c>
      <c r="I4" s="19">
        <v>2018</v>
      </c>
      <c r="J4" s="424">
        <v>43.921284256851372</v>
      </c>
      <c r="K4" s="473">
        <v>0</v>
      </c>
      <c r="L4" s="193">
        <v>0</v>
      </c>
      <c r="M4" s="193">
        <v>0</v>
      </c>
      <c r="N4" s="193">
        <v>0</v>
      </c>
      <c r="O4" s="193">
        <v>0</v>
      </c>
      <c r="P4" s="193">
        <v>0</v>
      </c>
      <c r="Q4" s="193">
        <v>0</v>
      </c>
      <c r="R4" s="193">
        <v>0</v>
      </c>
      <c r="S4" s="193">
        <v>0</v>
      </c>
      <c r="T4" s="193">
        <v>0</v>
      </c>
    </row>
    <row r="5" spans="1:20">
      <c r="A5" s="317" t="s">
        <v>2516</v>
      </c>
      <c r="B5" s="347" t="s">
        <v>2518</v>
      </c>
      <c r="C5" s="347" t="s">
        <v>2517</v>
      </c>
      <c r="D5" s="44" t="s">
        <v>2706</v>
      </c>
      <c r="E5" s="298">
        <v>15.73362</v>
      </c>
      <c r="F5" s="298">
        <v>24.325461000000004</v>
      </c>
      <c r="G5" s="297" t="s">
        <v>64</v>
      </c>
      <c r="H5" s="15" t="s">
        <v>92</v>
      </c>
      <c r="I5" s="19">
        <v>2018</v>
      </c>
      <c r="J5" s="424">
        <v>4.7879575915183032</v>
      </c>
      <c r="K5" s="473">
        <v>0</v>
      </c>
      <c r="L5" s="193">
        <v>0</v>
      </c>
      <c r="M5" s="193">
        <v>0</v>
      </c>
      <c r="N5" s="193">
        <v>0</v>
      </c>
      <c r="O5" s="193">
        <v>0</v>
      </c>
      <c r="P5" s="193">
        <v>0</v>
      </c>
      <c r="Q5" s="193">
        <v>0</v>
      </c>
      <c r="R5" s="193">
        <v>0</v>
      </c>
      <c r="S5" s="193">
        <v>0</v>
      </c>
      <c r="T5" s="193">
        <v>0</v>
      </c>
    </row>
    <row r="6" spans="1:20">
      <c r="A6" s="317" t="s">
        <v>2519</v>
      </c>
      <c r="B6" s="347" t="s">
        <v>2521</v>
      </c>
      <c r="C6" s="347" t="s">
        <v>2520</v>
      </c>
      <c r="D6" s="44" t="s">
        <v>2706</v>
      </c>
      <c r="E6" s="302">
        <v>2.5109599999999999</v>
      </c>
      <c r="F6" s="302">
        <v>2.18730883968</v>
      </c>
      <c r="G6" s="386" t="s">
        <v>65</v>
      </c>
      <c r="H6" s="15" t="s">
        <v>92</v>
      </c>
      <c r="I6" s="19">
        <v>2018</v>
      </c>
      <c r="J6" s="424">
        <v>49.13532706541308</v>
      </c>
      <c r="K6" s="473">
        <v>16.111111111111111</v>
      </c>
      <c r="L6" s="193">
        <v>100</v>
      </c>
      <c r="M6" s="193">
        <v>45</v>
      </c>
      <c r="N6" s="193">
        <v>0</v>
      </c>
      <c r="O6" s="193">
        <v>0</v>
      </c>
      <c r="P6" s="193">
        <v>0</v>
      </c>
      <c r="Q6" s="193">
        <v>0</v>
      </c>
      <c r="R6" s="193">
        <v>0</v>
      </c>
      <c r="S6" s="193">
        <v>0</v>
      </c>
      <c r="T6" s="193">
        <v>0</v>
      </c>
    </row>
    <row r="7" spans="1:20">
      <c r="A7" s="317" t="s">
        <v>2522</v>
      </c>
      <c r="B7" s="347" t="s">
        <v>2524</v>
      </c>
      <c r="C7" s="347" t="s">
        <v>2523</v>
      </c>
      <c r="D7" s="44" t="s">
        <v>2707</v>
      </c>
      <c r="E7" s="298">
        <v>10.3393</v>
      </c>
      <c r="F7" s="298">
        <v>6.9974111061399995</v>
      </c>
      <c r="G7" s="385" t="s">
        <v>2525</v>
      </c>
      <c r="H7" s="15" t="s">
        <v>93</v>
      </c>
      <c r="I7" s="19">
        <v>2018</v>
      </c>
      <c r="J7" s="424">
        <v>52.951840368073611</v>
      </c>
      <c r="K7" s="473">
        <v>16.666666666666664</v>
      </c>
      <c r="L7" s="193">
        <v>100</v>
      </c>
      <c r="M7" s="193">
        <v>0</v>
      </c>
      <c r="N7" s="193">
        <v>0</v>
      </c>
      <c r="O7" s="193">
        <v>0</v>
      </c>
      <c r="P7" s="193">
        <v>0</v>
      </c>
      <c r="Q7" s="193">
        <v>0</v>
      </c>
      <c r="R7" s="193">
        <v>0</v>
      </c>
      <c r="S7" s="193">
        <v>0</v>
      </c>
      <c r="T7" s="193">
        <v>50</v>
      </c>
    </row>
    <row r="8" spans="1:20">
      <c r="A8" s="317" t="s">
        <v>2529</v>
      </c>
      <c r="B8" s="347" t="s">
        <v>2531</v>
      </c>
      <c r="C8" s="347" t="s">
        <v>2530</v>
      </c>
      <c r="D8" s="44" t="s">
        <v>2707</v>
      </c>
      <c r="E8" s="298">
        <v>6.5780000000000003</v>
      </c>
      <c r="F8" s="298">
        <v>2.2846600767999998</v>
      </c>
      <c r="G8" s="300" t="s">
        <v>2525</v>
      </c>
      <c r="H8" s="15" t="s">
        <v>93</v>
      </c>
      <c r="I8" s="19">
        <v>2020</v>
      </c>
      <c r="J8" s="424">
        <v>19.907981596319264</v>
      </c>
      <c r="K8" s="473">
        <v>0</v>
      </c>
      <c r="L8" s="193">
        <v>0</v>
      </c>
      <c r="M8" s="193">
        <v>0</v>
      </c>
      <c r="N8" s="193">
        <v>0</v>
      </c>
      <c r="O8" s="193">
        <v>0</v>
      </c>
      <c r="P8" s="193">
        <v>0</v>
      </c>
      <c r="Q8" s="193">
        <v>0</v>
      </c>
      <c r="R8" s="193">
        <v>0</v>
      </c>
      <c r="S8" s="193">
        <v>0</v>
      </c>
      <c r="T8" s="193">
        <v>0</v>
      </c>
    </row>
    <row r="9" spans="1:20">
      <c r="A9" s="317" t="s">
        <v>2532</v>
      </c>
      <c r="B9" s="347" t="s">
        <v>2534</v>
      </c>
      <c r="C9" s="347" t="s">
        <v>2533</v>
      </c>
      <c r="D9" s="44" t="s">
        <v>3856</v>
      </c>
      <c r="E9" s="298">
        <v>4.4165100000000006</v>
      </c>
      <c r="F9" s="298">
        <v>3.9075215035499999</v>
      </c>
      <c r="G9" s="297" t="s">
        <v>63</v>
      </c>
      <c r="H9" s="15" t="s">
        <v>94</v>
      </c>
      <c r="I9" s="19">
        <v>2018</v>
      </c>
      <c r="J9" s="424">
        <v>28.351170234046805</v>
      </c>
      <c r="K9" s="473">
        <v>0</v>
      </c>
      <c r="L9" s="193">
        <v>0</v>
      </c>
      <c r="M9" s="193">
        <v>0</v>
      </c>
      <c r="N9" s="193">
        <v>0</v>
      </c>
      <c r="O9" s="193">
        <v>0</v>
      </c>
      <c r="P9" s="193">
        <v>0</v>
      </c>
      <c r="Q9" s="193">
        <v>0</v>
      </c>
      <c r="R9" s="193">
        <v>0</v>
      </c>
      <c r="S9" s="193">
        <v>0</v>
      </c>
      <c r="T9" s="193">
        <v>0</v>
      </c>
    </row>
    <row r="10" spans="1:20">
      <c r="A10" s="317" t="s">
        <v>2535</v>
      </c>
      <c r="B10" s="347" t="s">
        <v>2537</v>
      </c>
      <c r="C10" s="347" t="s">
        <v>2536</v>
      </c>
      <c r="D10" s="44" t="s">
        <v>3856</v>
      </c>
      <c r="E10" s="302">
        <v>7.0216499999999993</v>
      </c>
      <c r="F10" s="302">
        <v>5.3166328909099994</v>
      </c>
      <c r="G10" s="384" t="s">
        <v>63</v>
      </c>
      <c r="H10" s="15" t="s">
        <v>94</v>
      </c>
      <c r="I10" s="19">
        <v>2018</v>
      </c>
      <c r="J10" s="424">
        <v>38.645729145829158</v>
      </c>
      <c r="K10" s="473">
        <v>0</v>
      </c>
      <c r="L10" s="193">
        <v>0</v>
      </c>
      <c r="M10" s="193">
        <v>0</v>
      </c>
      <c r="N10" s="193">
        <v>0</v>
      </c>
      <c r="O10" s="193">
        <v>0</v>
      </c>
      <c r="P10" s="193">
        <v>0</v>
      </c>
      <c r="Q10" s="193">
        <v>0</v>
      </c>
      <c r="R10" s="193">
        <v>0</v>
      </c>
      <c r="S10" s="193">
        <v>0</v>
      </c>
      <c r="T10" s="193">
        <v>0</v>
      </c>
    </row>
    <row r="11" spans="1:20">
      <c r="A11" s="317" t="s">
        <v>2547</v>
      </c>
      <c r="B11" s="347" t="s">
        <v>2549</v>
      </c>
      <c r="C11" s="347" t="s">
        <v>2548</v>
      </c>
      <c r="D11" s="44" t="s">
        <v>3856</v>
      </c>
      <c r="E11" s="298">
        <v>47.802289999999999</v>
      </c>
      <c r="F11" s="298">
        <v>58.339450063440005</v>
      </c>
      <c r="G11" s="385" t="s">
        <v>65</v>
      </c>
      <c r="H11" s="102" t="s">
        <v>92</v>
      </c>
      <c r="I11" s="446">
        <v>2016</v>
      </c>
      <c r="J11" s="424">
        <v>52.039907981596315</v>
      </c>
      <c r="K11" s="473">
        <v>27.777777777777779</v>
      </c>
      <c r="L11" s="193">
        <v>0</v>
      </c>
      <c r="M11" s="193">
        <v>0</v>
      </c>
      <c r="N11" s="193">
        <v>0</v>
      </c>
      <c r="O11" s="193">
        <v>0</v>
      </c>
      <c r="P11" s="193">
        <v>50</v>
      </c>
      <c r="Q11" s="193">
        <v>50</v>
      </c>
      <c r="R11" s="193">
        <v>50</v>
      </c>
      <c r="S11" s="193">
        <v>0</v>
      </c>
      <c r="T11" s="193">
        <v>100</v>
      </c>
    </row>
    <row r="12" spans="1:20">
      <c r="A12" s="317" t="s">
        <v>2553</v>
      </c>
      <c r="B12" s="347" t="s">
        <v>2555</v>
      </c>
      <c r="C12" s="347" t="s">
        <v>2554</v>
      </c>
      <c r="D12" s="44" t="s">
        <v>3856</v>
      </c>
      <c r="E12" s="298">
        <v>6.71922</v>
      </c>
      <c r="F12" s="298">
        <v>3.1082557926000001</v>
      </c>
      <c r="G12" s="297" t="s">
        <v>63</v>
      </c>
      <c r="H12" s="15" t="s">
        <v>94</v>
      </c>
      <c r="I12" s="19">
        <v>2018</v>
      </c>
      <c r="J12" s="424">
        <v>13.038107621524304</v>
      </c>
      <c r="K12" s="473">
        <v>0</v>
      </c>
      <c r="L12" s="193">
        <v>0</v>
      </c>
      <c r="M12" s="193">
        <v>0</v>
      </c>
      <c r="N12" s="193">
        <v>0</v>
      </c>
      <c r="O12" s="193">
        <v>0</v>
      </c>
      <c r="P12" s="193">
        <v>0</v>
      </c>
      <c r="Q12" s="193">
        <v>0</v>
      </c>
      <c r="R12" s="193">
        <v>0</v>
      </c>
      <c r="S12" s="193">
        <v>0</v>
      </c>
      <c r="T12" s="193">
        <v>0</v>
      </c>
    </row>
    <row r="13" spans="1:20">
      <c r="A13" s="317" t="s">
        <v>2556</v>
      </c>
      <c r="B13" s="347" t="s">
        <v>2558</v>
      </c>
      <c r="C13" s="347" t="s">
        <v>2557</v>
      </c>
      <c r="D13" s="44" t="s">
        <v>3856</v>
      </c>
      <c r="E13" s="302">
        <v>9.6884300000000003</v>
      </c>
      <c r="F13" s="302">
        <v>4.7132001835199988</v>
      </c>
      <c r="G13" s="384" t="s">
        <v>63</v>
      </c>
      <c r="H13" s="15" t="s">
        <v>94</v>
      </c>
      <c r="I13" s="19">
        <v>2016</v>
      </c>
      <c r="J13" s="424">
        <v>70.429085817163426</v>
      </c>
      <c r="K13" s="473">
        <v>22.222222222222221</v>
      </c>
      <c r="L13" s="193">
        <v>0</v>
      </c>
      <c r="M13" s="193">
        <v>0</v>
      </c>
      <c r="N13" s="193">
        <v>0</v>
      </c>
      <c r="O13" s="193">
        <v>100</v>
      </c>
      <c r="P13" s="193">
        <v>0</v>
      </c>
      <c r="Q13" s="193">
        <v>50</v>
      </c>
      <c r="R13" s="193">
        <v>50</v>
      </c>
      <c r="S13" s="193">
        <v>0</v>
      </c>
      <c r="T13" s="193">
        <v>0</v>
      </c>
    </row>
    <row r="14" spans="1:20">
      <c r="A14" s="317" t="s">
        <v>2559</v>
      </c>
      <c r="B14" s="347" t="s">
        <v>2561</v>
      </c>
      <c r="C14" s="347" t="s">
        <v>2560</v>
      </c>
      <c r="D14" s="44" t="s">
        <v>3856</v>
      </c>
      <c r="E14" s="298">
        <v>7.3873899999999999</v>
      </c>
      <c r="F14" s="298">
        <v>3.3151284726157395</v>
      </c>
      <c r="G14" s="385" t="s">
        <v>2528</v>
      </c>
      <c r="H14" s="15" t="s">
        <v>94</v>
      </c>
      <c r="I14" s="19">
        <v>2016</v>
      </c>
      <c r="J14" s="424">
        <v>50.480096019203835</v>
      </c>
      <c r="K14" s="473">
        <v>0</v>
      </c>
      <c r="L14" s="193">
        <v>0</v>
      </c>
      <c r="M14" s="193">
        <v>0</v>
      </c>
      <c r="N14" s="193">
        <v>0</v>
      </c>
      <c r="O14" s="193">
        <v>0</v>
      </c>
      <c r="P14" s="193">
        <v>0</v>
      </c>
      <c r="Q14" s="193">
        <v>0</v>
      </c>
      <c r="R14" s="193">
        <v>0</v>
      </c>
      <c r="S14" s="193">
        <v>0</v>
      </c>
      <c r="T14" s="193">
        <v>0</v>
      </c>
    </row>
    <row r="15" spans="1:20">
      <c r="A15" s="317" t="s">
        <v>2562</v>
      </c>
      <c r="B15" s="347" t="s">
        <v>2564</v>
      </c>
      <c r="C15" s="347" t="s">
        <v>2563</v>
      </c>
      <c r="D15" s="44" t="s">
        <v>3856</v>
      </c>
      <c r="E15" s="298">
        <v>6.7188699999999999</v>
      </c>
      <c r="F15" s="298">
        <v>4.8620532806999996</v>
      </c>
      <c r="G15" s="385" t="s">
        <v>63</v>
      </c>
      <c r="H15" s="15" t="s">
        <v>94</v>
      </c>
      <c r="I15" s="19">
        <v>2016</v>
      </c>
      <c r="J15" s="424">
        <v>41.236497299459892</v>
      </c>
      <c r="K15" s="473">
        <v>5.5555555555555554</v>
      </c>
      <c r="L15" s="193">
        <v>0</v>
      </c>
      <c r="M15" s="193">
        <v>0</v>
      </c>
      <c r="N15" s="193">
        <v>0</v>
      </c>
      <c r="O15" s="193">
        <v>0</v>
      </c>
      <c r="P15" s="193">
        <v>0</v>
      </c>
      <c r="Q15" s="193">
        <v>0</v>
      </c>
      <c r="R15" s="193">
        <v>0</v>
      </c>
      <c r="S15" s="193">
        <v>0</v>
      </c>
      <c r="T15" s="193">
        <v>50</v>
      </c>
    </row>
    <row r="16" spans="1:20">
      <c r="A16" s="317" t="s">
        <v>2568</v>
      </c>
      <c r="B16" s="347" t="s">
        <v>2570</v>
      </c>
      <c r="C16" s="347" t="s">
        <v>2569</v>
      </c>
      <c r="D16" s="44" t="s">
        <v>3856</v>
      </c>
      <c r="E16" s="302">
        <v>28.006419999999999</v>
      </c>
      <c r="F16" s="302">
        <v>25.398513693681103</v>
      </c>
      <c r="G16" s="384" t="s">
        <v>66</v>
      </c>
      <c r="H16" s="15" t="s">
        <v>93</v>
      </c>
      <c r="I16" s="19">
        <v>2016</v>
      </c>
      <c r="J16" s="424">
        <v>55.277555511102214</v>
      </c>
      <c r="K16" s="473">
        <v>27.777777777777779</v>
      </c>
      <c r="L16" s="193">
        <v>0</v>
      </c>
      <c r="M16" s="193">
        <v>0</v>
      </c>
      <c r="N16" s="193">
        <v>0</v>
      </c>
      <c r="O16" s="193">
        <v>0</v>
      </c>
      <c r="P16" s="193">
        <v>100</v>
      </c>
      <c r="Q16" s="193">
        <v>50</v>
      </c>
      <c r="R16" s="193">
        <v>50</v>
      </c>
      <c r="S16" s="193">
        <v>50</v>
      </c>
      <c r="T16" s="193">
        <v>0</v>
      </c>
    </row>
    <row r="17" spans="1:20">
      <c r="A17" s="317" t="s">
        <v>2571</v>
      </c>
      <c r="B17" s="347" t="s">
        <v>2573</v>
      </c>
      <c r="C17" s="347" t="s">
        <v>2572</v>
      </c>
      <c r="D17" s="44" t="s">
        <v>2707</v>
      </c>
      <c r="E17" s="298">
        <v>66.108969999999999</v>
      </c>
      <c r="F17" s="298">
        <v>90.746410861080008</v>
      </c>
      <c r="G17" s="297" t="s">
        <v>2574</v>
      </c>
      <c r="H17" s="15" t="s">
        <v>93</v>
      </c>
      <c r="I17" s="19">
        <v>2018</v>
      </c>
      <c r="J17" s="424">
        <v>23.813762752550513</v>
      </c>
      <c r="K17" s="473">
        <v>0</v>
      </c>
      <c r="L17" s="193">
        <v>0</v>
      </c>
      <c r="M17" s="193">
        <v>0</v>
      </c>
      <c r="N17" s="193">
        <v>0</v>
      </c>
      <c r="O17" s="193">
        <v>0</v>
      </c>
      <c r="P17" s="193">
        <v>0</v>
      </c>
      <c r="Q17" s="193">
        <v>0</v>
      </c>
      <c r="R17" s="193">
        <v>0</v>
      </c>
      <c r="S17" s="193">
        <v>0</v>
      </c>
      <c r="T17" s="193">
        <v>0</v>
      </c>
    </row>
    <row r="18" spans="1:20">
      <c r="A18" s="317" t="s">
        <v>2575</v>
      </c>
      <c r="B18" s="347" t="s">
        <v>2577</v>
      </c>
      <c r="C18" s="347" t="s">
        <v>2576</v>
      </c>
      <c r="D18" s="44" t="s">
        <v>2707</v>
      </c>
      <c r="E18" s="302">
        <v>5.1098400000000002</v>
      </c>
      <c r="F18" s="302">
        <v>2.0566194501856621</v>
      </c>
      <c r="G18" s="384" t="s">
        <v>68</v>
      </c>
      <c r="H18" s="15" t="s">
        <v>93</v>
      </c>
      <c r="I18" s="19">
        <v>2016</v>
      </c>
      <c r="J18" s="424">
        <v>49.158331666333261</v>
      </c>
      <c r="K18" s="473">
        <v>11.111111111111111</v>
      </c>
      <c r="L18" s="193">
        <v>0</v>
      </c>
      <c r="M18" s="193">
        <v>0</v>
      </c>
      <c r="N18" s="193">
        <v>0</v>
      </c>
      <c r="O18" s="193">
        <v>0</v>
      </c>
      <c r="P18" s="193">
        <v>50</v>
      </c>
      <c r="Q18" s="193">
        <v>50</v>
      </c>
      <c r="R18" s="193">
        <v>0</v>
      </c>
      <c r="S18" s="193">
        <v>0</v>
      </c>
      <c r="T18" s="193">
        <v>0</v>
      </c>
    </row>
    <row r="19" spans="1:20">
      <c r="A19" s="317" t="s">
        <v>2578</v>
      </c>
      <c r="B19" s="347" t="s">
        <v>2580</v>
      </c>
      <c r="C19" s="347" t="s">
        <v>2579</v>
      </c>
      <c r="D19" s="44" t="s">
        <v>3856</v>
      </c>
      <c r="E19" s="298">
        <v>94.099490000000003</v>
      </c>
      <c r="F19" s="298">
        <v>84.149604000000011</v>
      </c>
      <c r="G19" s="297" t="s">
        <v>2581</v>
      </c>
      <c r="H19" s="15" t="s">
        <v>93</v>
      </c>
      <c r="I19" s="19">
        <v>2016</v>
      </c>
      <c r="J19" s="424">
        <v>55.432086417283458</v>
      </c>
      <c r="K19" s="473">
        <v>16.666666666666664</v>
      </c>
      <c r="L19" s="193">
        <v>0</v>
      </c>
      <c r="M19" s="193">
        <v>0</v>
      </c>
      <c r="N19" s="193">
        <v>0</v>
      </c>
      <c r="O19" s="193">
        <v>0</v>
      </c>
      <c r="P19" s="193">
        <v>100</v>
      </c>
      <c r="Q19" s="193">
        <v>50</v>
      </c>
      <c r="R19" s="193">
        <v>0</v>
      </c>
      <c r="S19" s="193">
        <v>0</v>
      </c>
      <c r="T19" s="193">
        <v>0</v>
      </c>
    </row>
    <row r="20" spans="1:20">
      <c r="A20" s="317" t="s">
        <v>2585</v>
      </c>
      <c r="B20" s="347" t="s">
        <v>2587</v>
      </c>
      <c r="C20" s="347" t="s">
        <v>2586</v>
      </c>
      <c r="D20" s="44" t="s">
        <v>2707</v>
      </c>
      <c r="E20" s="302">
        <v>68.708179999999999</v>
      </c>
      <c r="F20" s="302">
        <v>71.884504048499991</v>
      </c>
      <c r="G20" s="384" t="s">
        <v>2574</v>
      </c>
      <c r="H20" s="15" t="s">
        <v>93</v>
      </c>
      <c r="I20" s="19">
        <v>2016</v>
      </c>
      <c r="J20" s="424">
        <v>41.327765553110609</v>
      </c>
      <c r="K20" s="473">
        <v>0</v>
      </c>
      <c r="L20" s="193">
        <v>0</v>
      </c>
      <c r="M20" s="193">
        <v>0</v>
      </c>
      <c r="N20" s="193">
        <v>0</v>
      </c>
      <c r="O20" s="193">
        <v>0</v>
      </c>
      <c r="P20" s="193">
        <v>0</v>
      </c>
      <c r="Q20" s="193">
        <v>0</v>
      </c>
      <c r="R20" s="193">
        <v>0</v>
      </c>
      <c r="S20" s="193">
        <v>0</v>
      </c>
      <c r="T20" s="193">
        <v>0</v>
      </c>
    </row>
    <row r="21" spans="1:20">
      <c r="A21" s="317" t="s">
        <v>2591</v>
      </c>
      <c r="B21" s="347" t="s">
        <v>2593</v>
      </c>
      <c r="C21" s="347" t="s">
        <v>2592</v>
      </c>
      <c r="D21" s="44" t="s">
        <v>3856</v>
      </c>
      <c r="E21" s="302">
        <v>7.19177</v>
      </c>
      <c r="F21" s="302">
        <v>5.3315437488699997</v>
      </c>
      <c r="G21" s="386" t="s">
        <v>63</v>
      </c>
      <c r="H21" s="15" t="s">
        <v>94</v>
      </c>
      <c r="I21" s="19">
        <v>2016</v>
      </c>
      <c r="J21" s="424">
        <v>52.403730746149229</v>
      </c>
      <c r="K21" s="473">
        <v>5.5555555555555554</v>
      </c>
      <c r="L21" s="193">
        <v>0</v>
      </c>
      <c r="M21" s="193">
        <v>0</v>
      </c>
      <c r="N21" s="193">
        <v>0</v>
      </c>
      <c r="O21" s="193">
        <v>0</v>
      </c>
      <c r="P21" s="193">
        <v>0</v>
      </c>
      <c r="Q21" s="193">
        <v>0</v>
      </c>
      <c r="R21" s="193">
        <v>0</v>
      </c>
      <c r="S21" s="193">
        <v>0</v>
      </c>
      <c r="T21" s="193">
        <v>50</v>
      </c>
    </row>
    <row r="22" spans="1:20">
      <c r="A22" s="317" t="s">
        <v>2610</v>
      </c>
      <c r="B22" s="370" t="s">
        <v>2612</v>
      </c>
      <c r="C22" s="347" t="s">
        <v>2611</v>
      </c>
      <c r="D22" s="44" t="s">
        <v>3856</v>
      </c>
      <c r="E22" s="302">
        <v>19.91621</v>
      </c>
      <c r="F22" s="302">
        <v>41.859990053874462</v>
      </c>
      <c r="G22" s="384" t="s">
        <v>2528</v>
      </c>
      <c r="H22" s="15" t="s">
        <v>94</v>
      </c>
      <c r="I22" s="93">
        <v>2016</v>
      </c>
      <c r="J22" s="424">
        <v>88.541958391678335</v>
      </c>
      <c r="K22" s="473">
        <v>44.444444444444443</v>
      </c>
      <c r="L22" s="193">
        <v>100</v>
      </c>
      <c r="M22" s="193">
        <v>100</v>
      </c>
      <c r="N22" s="193">
        <v>0</v>
      </c>
      <c r="O22" s="193">
        <v>0</v>
      </c>
      <c r="P22" s="193">
        <v>0</v>
      </c>
      <c r="Q22" s="193">
        <v>100</v>
      </c>
      <c r="R22" s="193">
        <v>0</v>
      </c>
      <c r="S22" s="193">
        <v>0</v>
      </c>
      <c r="T22" s="193">
        <v>100</v>
      </c>
    </row>
    <row r="23" spans="1:20">
      <c r="A23" s="317" t="s">
        <v>2613</v>
      </c>
      <c r="B23" s="347" t="s">
        <v>2615</v>
      </c>
      <c r="C23" s="347" t="s">
        <v>2614</v>
      </c>
      <c r="D23" s="44" t="s">
        <v>2707</v>
      </c>
      <c r="E23" s="298">
        <v>172.79814000000002</v>
      </c>
      <c r="F23" s="298">
        <v>238.18747185737098</v>
      </c>
      <c r="G23" s="297" t="s">
        <v>2574</v>
      </c>
      <c r="H23" s="15" t="s">
        <v>93</v>
      </c>
      <c r="I23" s="19">
        <v>2018</v>
      </c>
      <c r="J23" s="424">
        <v>19.100820164032804</v>
      </c>
      <c r="K23" s="473">
        <v>0</v>
      </c>
      <c r="L23" s="193">
        <v>0</v>
      </c>
      <c r="M23" s="193">
        <v>0</v>
      </c>
      <c r="N23" s="193">
        <v>0</v>
      </c>
      <c r="O23" s="193">
        <v>0</v>
      </c>
      <c r="P23" s="193">
        <v>0</v>
      </c>
      <c r="Q23" s="193">
        <v>0</v>
      </c>
      <c r="R23" s="193">
        <v>0</v>
      </c>
      <c r="S23" s="193">
        <v>0</v>
      </c>
      <c r="T23" s="193">
        <v>0</v>
      </c>
    </row>
    <row r="24" spans="1:20">
      <c r="A24" s="317" t="s">
        <v>2626</v>
      </c>
      <c r="B24" s="347" t="s">
        <v>2628</v>
      </c>
      <c r="C24" s="347" t="s">
        <v>2627</v>
      </c>
      <c r="D24" s="44" t="s">
        <v>3856</v>
      </c>
      <c r="E24" s="302">
        <v>4.0681500000000002</v>
      </c>
      <c r="F24" s="302">
        <v>2.049940983543117</v>
      </c>
      <c r="G24" s="384" t="s">
        <v>2629</v>
      </c>
      <c r="H24" s="15" t="s">
        <v>2630</v>
      </c>
      <c r="I24" s="19">
        <v>2018</v>
      </c>
      <c r="J24" s="424">
        <v>17.934586917383474</v>
      </c>
      <c r="K24" s="473">
        <v>0</v>
      </c>
      <c r="L24" s="193">
        <v>0</v>
      </c>
      <c r="M24" s="193">
        <v>0</v>
      </c>
      <c r="N24" s="193">
        <v>0</v>
      </c>
      <c r="O24" s="193">
        <v>0</v>
      </c>
      <c r="P24" s="193">
        <v>0</v>
      </c>
      <c r="Q24" s="193">
        <v>0</v>
      </c>
      <c r="R24" s="193">
        <v>0</v>
      </c>
      <c r="S24" s="193">
        <v>0</v>
      </c>
      <c r="T24" s="193">
        <v>0</v>
      </c>
    </row>
    <row r="25" spans="1:20">
      <c r="A25" s="317" t="s">
        <v>2634</v>
      </c>
      <c r="B25" s="347" t="s">
        <v>2636</v>
      </c>
      <c r="C25" s="347" t="s">
        <v>2635</v>
      </c>
      <c r="D25" s="44" t="s">
        <v>2706</v>
      </c>
      <c r="E25" s="302">
        <v>134.92166</v>
      </c>
      <c r="F25" s="302">
        <v>153.53982987807001</v>
      </c>
      <c r="G25" s="384" t="s">
        <v>63</v>
      </c>
      <c r="H25" s="15" t="s">
        <v>94</v>
      </c>
      <c r="I25" s="19">
        <v>2016</v>
      </c>
      <c r="J25" s="424">
        <v>61.715968193638723</v>
      </c>
      <c r="K25" s="473">
        <v>16.666666666666664</v>
      </c>
      <c r="L25" s="193">
        <v>100</v>
      </c>
      <c r="M25" s="193">
        <v>0</v>
      </c>
      <c r="N25" s="193">
        <v>0</v>
      </c>
      <c r="O25" s="193">
        <v>0</v>
      </c>
      <c r="P25" s="193">
        <v>0</v>
      </c>
      <c r="Q25" s="193">
        <v>0</v>
      </c>
      <c r="R25" s="193">
        <v>0</v>
      </c>
      <c r="S25" s="193">
        <v>0</v>
      </c>
      <c r="T25" s="193">
        <v>50</v>
      </c>
    </row>
    <row r="26" spans="1:20">
      <c r="A26" s="317" t="s">
        <v>2644</v>
      </c>
      <c r="B26" s="347" t="s">
        <v>2646</v>
      </c>
      <c r="C26" s="347" t="s">
        <v>2645</v>
      </c>
      <c r="D26" s="44" t="s">
        <v>2706</v>
      </c>
      <c r="E26" s="298">
        <v>3.71502</v>
      </c>
      <c r="F26" s="298">
        <v>2.9318280364606499</v>
      </c>
      <c r="G26" s="297" t="s">
        <v>67</v>
      </c>
      <c r="H26" s="15" t="s">
        <v>92</v>
      </c>
      <c r="I26" s="19">
        <v>2018</v>
      </c>
      <c r="J26" s="424">
        <v>18.480696139227842</v>
      </c>
      <c r="K26" s="473">
        <v>0</v>
      </c>
      <c r="L26" s="193">
        <v>0</v>
      </c>
      <c r="M26" s="193">
        <v>0</v>
      </c>
      <c r="N26" s="193">
        <v>0</v>
      </c>
      <c r="O26" s="193">
        <v>0</v>
      </c>
      <c r="P26" s="193">
        <v>0</v>
      </c>
      <c r="Q26" s="193">
        <v>0</v>
      </c>
      <c r="R26" s="193">
        <v>0</v>
      </c>
      <c r="S26" s="193">
        <v>0</v>
      </c>
      <c r="T26" s="193">
        <v>0</v>
      </c>
    </row>
    <row r="27" spans="1:20">
      <c r="A27" s="317" t="s">
        <v>2647</v>
      </c>
      <c r="B27" s="370" t="s">
        <v>2649</v>
      </c>
      <c r="C27" s="347" t="s">
        <v>2648</v>
      </c>
      <c r="D27" s="44" t="s">
        <v>2707</v>
      </c>
      <c r="E27" s="302">
        <v>8.1982400000000002</v>
      </c>
      <c r="F27" s="302">
        <v>8.7767663200000001</v>
      </c>
      <c r="G27" s="384" t="s">
        <v>2625</v>
      </c>
      <c r="H27" s="15" t="s">
        <v>93</v>
      </c>
      <c r="I27" s="19">
        <v>2016</v>
      </c>
      <c r="J27" s="424">
        <v>5.0625125025004998</v>
      </c>
      <c r="K27" s="473">
        <v>0</v>
      </c>
      <c r="L27" s="193">
        <v>0</v>
      </c>
      <c r="M27" s="193">
        <v>0</v>
      </c>
      <c r="N27" s="193">
        <v>0</v>
      </c>
      <c r="O27" s="193">
        <v>0</v>
      </c>
      <c r="P27" s="193">
        <v>0</v>
      </c>
      <c r="Q27" s="193">
        <v>0</v>
      </c>
      <c r="R27" s="193">
        <v>0</v>
      </c>
      <c r="S27" s="193">
        <v>0</v>
      </c>
      <c r="T27" s="193">
        <v>0</v>
      </c>
    </row>
    <row r="28" spans="1:20">
      <c r="A28" s="317" t="s">
        <v>2703</v>
      </c>
      <c r="B28" s="299" t="s">
        <v>2702</v>
      </c>
      <c r="C28" s="299" t="s">
        <v>2701</v>
      </c>
      <c r="D28" s="44" t="s">
        <v>3856</v>
      </c>
      <c r="E28" s="307">
        <v>23.618919999999999</v>
      </c>
      <c r="F28" s="307">
        <v>18.968513424680001</v>
      </c>
      <c r="G28" s="296" t="s">
        <v>2525</v>
      </c>
      <c r="H28" s="15" t="s">
        <v>93</v>
      </c>
      <c r="I28" s="19">
        <v>2016</v>
      </c>
      <c r="J28" s="424">
        <v>68.740373074614908</v>
      </c>
      <c r="K28" s="473">
        <v>38.888888888888893</v>
      </c>
      <c r="L28" s="193">
        <v>100</v>
      </c>
      <c r="M28" s="193">
        <v>0</v>
      </c>
      <c r="N28" s="193">
        <v>0</v>
      </c>
      <c r="O28" s="193">
        <v>0</v>
      </c>
      <c r="P28" s="193">
        <v>100</v>
      </c>
      <c r="Q28" s="193">
        <v>50</v>
      </c>
      <c r="R28" s="193">
        <v>0</v>
      </c>
      <c r="S28" s="193">
        <v>0</v>
      </c>
      <c r="T28" s="193">
        <v>100</v>
      </c>
    </row>
    <row r="29" spans="1:20">
      <c r="A29" s="317" t="s">
        <v>2650</v>
      </c>
      <c r="B29" s="347" t="s">
        <v>2652</v>
      </c>
      <c r="C29" s="347" t="s">
        <v>2651</v>
      </c>
      <c r="D29" s="44" t="s">
        <v>2706</v>
      </c>
      <c r="E29" s="298">
        <v>8.3593899999999994</v>
      </c>
      <c r="F29" s="298">
        <v>11.624055004799999</v>
      </c>
      <c r="G29" s="297" t="s">
        <v>68</v>
      </c>
      <c r="H29" s="15" t="s">
        <v>93</v>
      </c>
      <c r="I29" s="19">
        <v>2018</v>
      </c>
      <c r="J29" s="424">
        <v>57.937337467493499</v>
      </c>
      <c r="K29" s="473">
        <v>16.666666666666664</v>
      </c>
      <c r="L29" s="193">
        <v>0</v>
      </c>
      <c r="M29" s="193">
        <v>0</v>
      </c>
      <c r="N29" s="193">
        <v>0</v>
      </c>
      <c r="O29" s="193">
        <v>0</v>
      </c>
      <c r="P29" s="193">
        <v>50</v>
      </c>
      <c r="Q29" s="193">
        <v>50</v>
      </c>
      <c r="R29" s="193">
        <v>0</v>
      </c>
      <c r="S29" s="193">
        <v>0</v>
      </c>
      <c r="T29" s="193">
        <v>50</v>
      </c>
    </row>
    <row r="30" spans="1:20">
      <c r="A30" s="317" t="s">
        <v>2653</v>
      </c>
      <c r="B30" s="347" t="s">
        <v>2655</v>
      </c>
      <c r="C30" s="347" t="s">
        <v>2654</v>
      </c>
      <c r="D30" s="44" t="s">
        <v>3856</v>
      </c>
      <c r="E30" s="302">
        <v>8.6974300000000007</v>
      </c>
      <c r="F30" s="302">
        <v>3.5576378275199998</v>
      </c>
      <c r="G30" s="384" t="s">
        <v>63</v>
      </c>
      <c r="H30" s="15" t="s">
        <v>94</v>
      </c>
      <c r="I30" s="19">
        <v>2016</v>
      </c>
      <c r="J30" s="424">
        <v>74.079565913182634</v>
      </c>
      <c r="K30" s="473">
        <v>38.888888888888893</v>
      </c>
      <c r="L30" s="193">
        <v>100</v>
      </c>
      <c r="M30" s="193">
        <v>0</v>
      </c>
      <c r="N30" s="193">
        <v>0</v>
      </c>
      <c r="O30" s="193">
        <v>0</v>
      </c>
      <c r="P30" s="193">
        <v>100</v>
      </c>
      <c r="Q30" s="193">
        <v>50</v>
      </c>
      <c r="R30" s="193">
        <v>50</v>
      </c>
      <c r="S30" s="193">
        <v>0</v>
      </c>
      <c r="T30" s="193">
        <v>50</v>
      </c>
    </row>
    <row r="31" spans="1:20">
      <c r="A31" s="317" t="s">
        <v>2656</v>
      </c>
      <c r="B31" s="347" t="s">
        <v>2658</v>
      </c>
      <c r="C31" s="347" t="s">
        <v>2657</v>
      </c>
      <c r="D31" s="44" t="s">
        <v>2707</v>
      </c>
      <c r="E31" s="298">
        <v>9.8411100000000005</v>
      </c>
      <c r="F31" s="298">
        <v>5.1914484674499999</v>
      </c>
      <c r="G31" s="297" t="s">
        <v>63</v>
      </c>
      <c r="H31" s="15" t="s">
        <v>94</v>
      </c>
      <c r="I31" s="19">
        <v>2016</v>
      </c>
      <c r="J31" s="424">
        <v>51.863747749549908</v>
      </c>
      <c r="K31" s="473">
        <v>5.5555555555555554</v>
      </c>
      <c r="L31" s="193">
        <v>0</v>
      </c>
      <c r="M31" s="193">
        <v>0</v>
      </c>
      <c r="N31" s="193">
        <v>0</v>
      </c>
      <c r="O31" s="193">
        <v>0</v>
      </c>
      <c r="P31" s="193">
        <v>0</v>
      </c>
      <c r="Q31" s="193">
        <v>0</v>
      </c>
      <c r="R31" s="193">
        <v>0</v>
      </c>
      <c r="S31" s="193">
        <v>0</v>
      </c>
      <c r="T31" s="193">
        <v>50</v>
      </c>
    </row>
    <row r="32" spans="1:20">
      <c r="A32" s="317" t="s">
        <v>2665</v>
      </c>
      <c r="B32" s="347" t="s">
        <v>2667</v>
      </c>
      <c r="C32" s="347" t="s">
        <v>2666</v>
      </c>
      <c r="D32" s="44" t="s">
        <v>2708</v>
      </c>
      <c r="E32" s="298">
        <v>18.766849999999998</v>
      </c>
      <c r="F32" s="298">
        <v>17.646187056233</v>
      </c>
      <c r="G32" s="297" t="s">
        <v>2597</v>
      </c>
      <c r="H32" s="15" t="s">
        <v>92</v>
      </c>
      <c r="I32" s="19">
        <v>2016</v>
      </c>
      <c r="J32" s="424">
        <v>3.1926385277055407</v>
      </c>
      <c r="K32" s="473">
        <v>0</v>
      </c>
      <c r="L32" s="193">
        <v>0</v>
      </c>
      <c r="M32" s="193">
        <v>0</v>
      </c>
      <c r="N32" s="193">
        <v>0</v>
      </c>
      <c r="O32" s="193">
        <v>0</v>
      </c>
      <c r="P32" s="193">
        <v>0</v>
      </c>
      <c r="Q32" s="193">
        <v>0</v>
      </c>
      <c r="R32" s="193">
        <v>0</v>
      </c>
      <c r="S32" s="193">
        <v>0</v>
      </c>
      <c r="T32" s="193">
        <v>0</v>
      </c>
    </row>
    <row r="33" spans="1:20">
      <c r="A33" s="317" t="s">
        <v>2671</v>
      </c>
      <c r="B33" s="347" t="s">
        <v>2673</v>
      </c>
      <c r="C33" s="347" t="s">
        <v>2672</v>
      </c>
      <c r="D33" s="44" t="s">
        <v>2706</v>
      </c>
      <c r="E33" s="302">
        <v>5.2087200000000005</v>
      </c>
      <c r="F33" s="302">
        <v>4.7702635646399996</v>
      </c>
      <c r="G33" s="384" t="s">
        <v>63</v>
      </c>
      <c r="H33" s="15" t="s">
        <v>94</v>
      </c>
      <c r="I33" s="19">
        <v>2018</v>
      </c>
      <c r="J33" s="424">
        <v>20.900680136027205</v>
      </c>
      <c r="K33" s="473">
        <v>0</v>
      </c>
      <c r="L33" s="193">
        <v>0</v>
      </c>
      <c r="M33" s="193">
        <v>0</v>
      </c>
      <c r="N33" s="193">
        <v>0</v>
      </c>
      <c r="O33" s="193">
        <v>0</v>
      </c>
      <c r="P33" s="193">
        <v>0</v>
      </c>
      <c r="Q33" s="193">
        <v>0</v>
      </c>
      <c r="R33" s="193">
        <v>0</v>
      </c>
      <c r="S33" s="193">
        <v>0</v>
      </c>
      <c r="T33" s="193">
        <v>0</v>
      </c>
    </row>
    <row r="34" spans="1:20">
      <c r="A34" s="317" t="s">
        <v>2674</v>
      </c>
      <c r="B34" s="347" t="s">
        <v>2676</v>
      </c>
      <c r="C34" s="347" t="s">
        <v>2675</v>
      </c>
      <c r="D34" s="44" t="s">
        <v>2707</v>
      </c>
      <c r="E34" s="298">
        <v>10.131830000000001</v>
      </c>
      <c r="F34" s="298">
        <v>3.7190466468299999</v>
      </c>
      <c r="G34" s="297" t="s">
        <v>63</v>
      </c>
      <c r="H34" s="15" t="s">
        <v>94</v>
      </c>
      <c r="I34" s="19">
        <v>2020</v>
      </c>
      <c r="J34" s="424">
        <v>15.635627125425085</v>
      </c>
      <c r="K34" s="473">
        <v>0</v>
      </c>
      <c r="L34" s="193">
        <v>0</v>
      </c>
      <c r="M34" s="193">
        <v>0</v>
      </c>
      <c r="N34" s="193">
        <v>0</v>
      </c>
      <c r="O34" s="193">
        <v>0</v>
      </c>
      <c r="P34" s="193">
        <v>0</v>
      </c>
      <c r="Q34" s="193">
        <v>0</v>
      </c>
      <c r="R34" s="193">
        <v>0</v>
      </c>
      <c r="S34" s="193">
        <v>0</v>
      </c>
      <c r="T34" s="193">
        <v>0</v>
      </c>
    </row>
    <row r="35" spans="1:20">
      <c r="A35" s="317" t="s">
        <v>2677</v>
      </c>
      <c r="B35" s="347" t="s">
        <v>2679</v>
      </c>
      <c r="C35" s="347" t="s">
        <v>2678</v>
      </c>
      <c r="D35" s="44" t="s">
        <v>3856</v>
      </c>
      <c r="E35" s="298">
        <v>63.248019999999997</v>
      </c>
      <c r="F35" s="298">
        <v>63.355719501659998</v>
      </c>
      <c r="G35" s="297" t="s">
        <v>63</v>
      </c>
      <c r="H35" s="15" t="s">
        <v>94</v>
      </c>
      <c r="I35" s="19">
        <v>2020</v>
      </c>
      <c r="J35" s="424">
        <v>18.981796359271854</v>
      </c>
      <c r="K35" s="473">
        <v>0</v>
      </c>
      <c r="L35" s="193">
        <v>0</v>
      </c>
      <c r="M35" s="193">
        <v>0</v>
      </c>
      <c r="N35" s="193">
        <v>0</v>
      </c>
      <c r="O35" s="193">
        <v>0</v>
      </c>
      <c r="P35" s="193">
        <v>0</v>
      </c>
      <c r="Q35" s="193">
        <v>0</v>
      </c>
      <c r="R35" s="193">
        <v>0</v>
      </c>
      <c r="S35" s="193">
        <v>0</v>
      </c>
      <c r="T35" s="193">
        <v>0</v>
      </c>
    </row>
    <row r="36" spans="1:20">
      <c r="A36" s="317" t="s">
        <v>2680</v>
      </c>
      <c r="B36" s="347" t="s">
        <v>2682</v>
      </c>
      <c r="C36" s="347" t="s">
        <v>2681</v>
      </c>
      <c r="D36" s="44" t="s">
        <v>3856</v>
      </c>
      <c r="E36" s="298">
        <v>9.55992</v>
      </c>
      <c r="F36" s="298">
        <v>4.6858739682100001</v>
      </c>
      <c r="G36" s="385" t="s">
        <v>63</v>
      </c>
      <c r="H36" s="15" t="s">
        <v>94</v>
      </c>
      <c r="I36" s="19">
        <v>2016</v>
      </c>
      <c r="J36" s="424">
        <v>43.743748749749948</v>
      </c>
      <c r="K36" s="473">
        <v>11.111111111111111</v>
      </c>
      <c r="L36" s="193">
        <v>100</v>
      </c>
      <c r="M36" s="193">
        <v>0</v>
      </c>
      <c r="N36" s="193">
        <v>0</v>
      </c>
      <c r="O36" s="193">
        <v>0</v>
      </c>
      <c r="P36" s="193">
        <v>0</v>
      </c>
      <c r="Q36" s="193">
        <v>0</v>
      </c>
      <c r="R36" s="193">
        <v>0</v>
      </c>
      <c r="S36" s="193">
        <v>0</v>
      </c>
      <c r="T36" s="193">
        <v>0</v>
      </c>
    </row>
    <row r="37" spans="1:20">
      <c r="A37" s="317" t="s">
        <v>2686</v>
      </c>
      <c r="B37" s="347" t="s">
        <v>2688</v>
      </c>
      <c r="C37" s="347" t="s">
        <v>2687</v>
      </c>
      <c r="D37" s="44" t="s">
        <v>3856</v>
      </c>
      <c r="E37" s="298">
        <v>34.560089999999995</v>
      </c>
      <c r="F37" s="298">
        <v>23.334608898599999</v>
      </c>
      <c r="G37" s="297" t="s">
        <v>63</v>
      </c>
      <c r="H37" s="15" t="s">
        <v>94</v>
      </c>
      <c r="I37" s="19">
        <v>2016</v>
      </c>
      <c r="J37" s="424">
        <v>62.474744948989802</v>
      </c>
      <c r="K37" s="473">
        <v>10.555555555555555</v>
      </c>
      <c r="L37" s="193">
        <v>0</v>
      </c>
      <c r="M37" s="193">
        <v>45</v>
      </c>
      <c r="N37" s="193">
        <v>0</v>
      </c>
      <c r="O37" s="193">
        <v>0</v>
      </c>
      <c r="P37" s="193">
        <v>0</v>
      </c>
      <c r="Q37" s="193">
        <v>0</v>
      </c>
      <c r="R37" s="193">
        <v>0</v>
      </c>
      <c r="S37" s="193">
        <v>0</v>
      </c>
      <c r="T37" s="193">
        <v>50</v>
      </c>
    </row>
    <row r="38" spans="1:20">
      <c r="A38" s="316" t="s">
        <v>106</v>
      </c>
      <c r="B38" s="301" t="s">
        <v>228</v>
      </c>
      <c r="C38" s="301" t="s">
        <v>1668</v>
      </c>
      <c r="D38" s="44" t="s">
        <v>3856</v>
      </c>
      <c r="E38" s="308">
        <v>315.78985999999998</v>
      </c>
      <c r="F38" s="308">
        <v>371.66560776341703</v>
      </c>
      <c r="G38" s="313" t="s">
        <v>63</v>
      </c>
      <c r="H38" s="15" t="s">
        <v>94</v>
      </c>
      <c r="I38" s="19">
        <v>2018</v>
      </c>
      <c r="J38" s="424">
        <v>43.518203640728146</v>
      </c>
      <c r="K38" s="473">
        <v>0</v>
      </c>
      <c r="L38" s="193">
        <v>0</v>
      </c>
      <c r="M38" s="193">
        <v>0</v>
      </c>
      <c r="N38" s="193">
        <v>0</v>
      </c>
      <c r="O38" s="193">
        <v>0</v>
      </c>
      <c r="P38" s="193">
        <v>0</v>
      </c>
      <c r="Q38" s="193">
        <v>0</v>
      </c>
      <c r="R38" s="193">
        <v>0</v>
      </c>
      <c r="S38" s="193">
        <v>0</v>
      </c>
      <c r="T38" s="193">
        <v>0</v>
      </c>
    </row>
    <row r="39" spans="1:20">
      <c r="A39" s="317" t="s">
        <v>2695</v>
      </c>
      <c r="B39" s="328" t="s">
        <v>2697</v>
      </c>
      <c r="C39" s="328" t="s">
        <v>2696</v>
      </c>
      <c r="D39" s="44" t="s">
        <v>3856</v>
      </c>
      <c r="E39" s="318">
        <v>9</v>
      </c>
      <c r="F39" s="318">
        <v>18.54324819004</v>
      </c>
      <c r="G39" s="314" t="s">
        <v>68</v>
      </c>
      <c r="H39" s="15" t="s">
        <v>93</v>
      </c>
      <c r="I39" s="19">
        <v>2020</v>
      </c>
      <c r="J39" s="424">
        <v>27.159931986397279</v>
      </c>
      <c r="K39" s="473">
        <v>11.111111111111111</v>
      </c>
      <c r="L39" s="193">
        <v>0</v>
      </c>
      <c r="M39" s="193">
        <v>0</v>
      </c>
      <c r="N39" s="193">
        <v>0</v>
      </c>
      <c r="O39" s="193">
        <v>0</v>
      </c>
      <c r="P39" s="193">
        <v>100</v>
      </c>
      <c r="Q39" s="193">
        <v>0</v>
      </c>
      <c r="R39" s="193">
        <v>0</v>
      </c>
      <c r="S39" s="193">
        <v>0</v>
      </c>
      <c r="T39" s="193">
        <v>0</v>
      </c>
    </row>
  </sheetData>
  <autoFilter ref="A2:T39" xr:uid="{7A75A92D-3C10-4FFF-8AB6-DF88AF001388}">
    <sortState xmlns:xlrd2="http://schemas.microsoft.com/office/spreadsheetml/2017/richdata2" ref="A3:T39">
      <sortCondition ref="A2:A39"/>
    </sortState>
  </autoFilter>
  <mergeCells count="2">
    <mergeCell ref="P1:Q1"/>
    <mergeCell ref="N1:O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F69675E4E365499919A09F969E3F65" ma:contentTypeVersion="12" ma:contentTypeDescription="Create a new document." ma:contentTypeScope="" ma:versionID="113d70530c1147d6553ef77a038bef90">
  <xsd:schema xmlns:xsd="http://www.w3.org/2001/XMLSchema" xmlns:xs="http://www.w3.org/2001/XMLSchema" xmlns:p="http://schemas.microsoft.com/office/2006/metadata/properties" xmlns:ns3="5a35513a-b394-4ef2-a604-8a271ba07dd2" xmlns:ns4="c7011241-6c04-4fc3-bd20-a47b179dc775" targetNamespace="http://schemas.microsoft.com/office/2006/metadata/properties" ma:root="true" ma:fieldsID="07fe905818e9813718cd0a56219523a2" ns3:_="" ns4:_="">
    <xsd:import namespace="5a35513a-b394-4ef2-a604-8a271ba07dd2"/>
    <xsd:import namespace="c7011241-6c04-4fc3-bd20-a47b179dc7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5513a-b394-4ef2-a604-8a271ba07dd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011241-6c04-4fc3-bd20-a47b179dc77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040FB-AEE7-4510-B129-F83CAA0F9C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5513a-b394-4ef2-a604-8a271ba07dd2"/>
    <ds:schemaRef ds:uri="c7011241-6c04-4fc3-bd20-a47b179dc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05DC8-C7BE-4ED7-9EFC-F8DA567A17D0}">
  <ds:schemaRefs>
    <ds:schemaRef ds:uri="http://schemas.microsoft.com/sharepoint/v3/contenttype/forms"/>
  </ds:schemaRefs>
</ds:datastoreItem>
</file>

<file path=customXml/itemProps3.xml><?xml version="1.0" encoding="utf-8"?>
<ds:datastoreItem xmlns:ds="http://schemas.openxmlformats.org/officeDocument/2006/customXml" ds:itemID="{716B82DE-5D95-42D3-A16A-791B1FA99862}">
  <ds:schemaRefs>
    <ds:schemaRef ds:uri="http://purl.org/dc/terms/"/>
    <ds:schemaRef ds:uri="5a35513a-b394-4ef2-a604-8a271ba07dd2"/>
    <ds:schemaRef ds:uri="http://schemas.microsoft.com/office/2006/documentManagement/types"/>
    <ds:schemaRef ds:uri="c7011241-6c04-4fc3-bd20-a47b179dc775"/>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Overview</vt:lpstr>
      <vt:lpstr>1) Benchmark Scoring</vt:lpstr>
      <vt:lpstr>2) Detailed Scoring &amp; Research</vt:lpstr>
      <vt:lpstr>3) Non-Scored Research</vt:lpstr>
      <vt:lpstr>4) High-Risk Sourcing</vt:lpstr>
      <vt:lpstr>1) Scored - 49 - old</vt:lpstr>
      <vt:lpstr>2) Non-scored  - 49 old</vt:lpstr>
      <vt:lpstr>5) Company Findings</vt:lpstr>
      <vt:lpstr>6) Worker-Centric Scoring</vt:lpstr>
      <vt:lpstr>7) Subset</vt:lpstr>
      <vt:lpstr>8) Benchmark Methodology</vt:lpstr>
      <vt:lpstr>9) Scoring Approach</vt:lpstr>
      <vt:lpstr>8) Sectors</vt:lpstr>
      <vt:lpstr>'1) Scored - 49 - old'!FullResearch</vt:lpstr>
      <vt:lpstr>FullResearch</vt:lpstr>
      <vt:lpstr>FullScores</vt:lpstr>
      <vt:lpstr>'2) Non-scored  - 49 old'!NonScoredResearch</vt:lpstr>
      <vt:lpstr>NonScoredResearch</vt:lpstr>
      <vt:lpstr>Subset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Evie Clarke</cp:lastModifiedBy>
  <cp:revision/>
  <dcterms:created xsi:type="dcterms:W3CDTF">2017-07-18T08:50:21Z</dcterms:created>
  <dcterms:modified xsi:type="dcterms:W3CDTF">2022-01-10T16:38:36Z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0x01010042F69675E4E365499919A09F969E3F65</vt:lpwstr>
  </property>
</Properties>
</file>