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bans\Dropbox (Personal)\Yugansh &amp; Mingy Projects\Richard Klein\BluetoothAdapter\DXP\Production_Files\"/>
    </mc:Choice>
  </mc:AlternateContent>
  <xr:revisionPtr revIDLastSave="0" documentId="13_ncr:1_{0BB7065E-5C0F-4440-9E62-EBA75F8D049A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Part List Report" sheetId="3" r:id="rId1"/>
    <sheet name="Project Information" sheetId="4" r:id="rId2"/>
    <sheet name="Sheet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M32" i="5"/>
  <c r="C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K6" i="5"/>
  <c r="M6" i="5" s="1"/>
  <c r="K5" i="5"/>
  <c r="M5" i="5" s="1"/>
  <c r="A1" i="5"/>
  <c r="B1" i="5"/>
  <c r="D1" i="5"/>
  <c r="E1" i="5"/>
  <c r="F1" i="5"/>
  <c r="G1" i="5"/>
  <c r="H1" i="5"/>
  <c r="I1" i="5"/>
  <c r="J1" i="5"/>
  <c r="K1" i="5"/>
  <c r="A2" i="5"/>
  <c r="B2" i="5"/>
  <c r="D2" i="5"/>
  <c r="E2" i="5"/>
  <c r="F2" i="5"/>
  <c r="G2" i="5"/>
  <c r="H2" i="5"/>
  <c r="I2" i="5"/>
  <c r="J2" i="5"/>
  <c r="K2" i="5"/>
  <c r="M2" i="5" s="1"/>
  <c r="A3" i="5"/>
  <c r="B3" i="5"/>
  <c r="D3" i="5"/>
  <c r="E3" i="5"/>
  <c r="F3" i="5"/>
  <c r="G3" i="5"/>
  <c r="H3" i="5"/>
  <c r="I3" i="5"/>
  <c r="J3" i="5"/>
  <c r="K3" i="5"/>
  <c r="M3" i="5" s="1"/>
  <c r="A4" i="5"/>
  <c r="B4" i="5"/>
  <c r="D4" i="5"/>
  <c r="E4" i="5"/>
  <c r="F4" i="5"/>
  <c r="G4" i="5"/>
  <c r="H4" i="5"/>
  <c r="I4" i="5"/>
  <c r="J4" i="5"/>
  <c r="K4" i="5"/>
  <c r="M4" i="5" s="1"/>
  <c r="A5" i="5"/>
  <c r="B5" i="5"/>
  <c r="D5" i="5"/>
  <c r="E5" i="5"/>
  <c r="F5" i="5"/>
  <c r="G5" i="5"/>
  <c r="H5" i="5"/>
  <c r="I5" i="5"/>
  <c r="J5" i="5"/>
  <c r="A6" i="5"/>
  <c r="B6" i="5"/>
  <c r="D6" i="5"/>
  <c r="E6" i="5"/>
  <c r="F6" i="5"/>
  <c r="G6" i="5"/>
  <c r="H6" i="5"/>
  <c r="I6" i="5"/>
  <c r="J6" i="5"/>
  <c r="A7" i="5"/>
  <c r="B7" i="5"/>
  <c r="D7" i="5"/>
  <c r="E7" i="5"/>
  <c r="F7" i="5"/>
  <c r="G7" i="5"/>
  <c r="H7" i="5"/>
  <c r="I7" i="5"/>
  <c r="J7" i="5"/>
  <c r="K7" i="5"/>
  <c r="M7" i="5" s="1"/>
  <c r="A8" i="5"/>
  <c r="B8" i="5"/>
  <c r="D8" i="5"/>
  <c r="E8" i="5"/>
  <c r="F8" i="5"/>
  <c r="G8" i="5"/>
  <c r="H8" i="5"/>
  <c r="I8" i="5"/>
  <c r="J8" i="5"/>
  <c r="K8" i="5"/>
  <c r="M8" i="5" s="1"/>
  <c r="A9" i="5"/>
  <c r="B9" i="5"/>
  <c r="D9" i="5"/>
  <c r="E9" i="5"/>
  <c r="F9" i="5"/>
  <c r="G9" i="5"/>
  <c r="H9" i="5"/>
  <c r="I9" i="5"/>
  <c r="J9" i="5"/>
  <c r="K9" i="5"/>
  <c r="M9" i="5" s="1"/>
  <c r="A10" i="5"/>
  <c r="B10" i="5"/>
  <c r="D10" i="5"/>
  <c r="E10" i="5"/>
  <c r="F10" i="5"/>
  <c r="G10" i="5"/>
  <c r="H10" i="5"/>
  <c r="I10" i="5"/>
  <c r="J10" i="5"/>
  <c r="K10" i="5"/>
  <c r="M10" i="5" s="1"/>
  <c r="A11" i="5"/>
  <c r="B11" i="5"/>
  <c r="D11" i="5"/>
  <c r="E11" i="5"/>
  <c r="F11" i="5"/>
  <c r="G11" i="5"/>
  <c r="H11" i="5"/>
  <c r="I11" i="5"/>
  <c r="J11" i="5"/>
  <c r="K11" i="5"/>
  <c r="M11" i="5" s="1"/>
  <c r="A12" i="5"/>
  <c r="B12" i="5"/>
  <c r="D12" i="5"/>
  <c r="E12" i="5"/>
  <c r="F12" i="5"/>
  <c r="G12" i="5"/>
  <c r="H12" i="5"/>
  <c r="I12" i="5"/>
  <c r="J12" i="5"/>
  <c r="K12" i="5"/>
  <c r="M12" i="5" s="1"/>
  <c r="A13" i="5"/>
  <c r="B13" i="5"/>
  <c r="D13" i="5"/>
  <c r="E13" i="5"/>
  <c r="F13" i="5"/>
  <c r="G13" i="5"/>
  <c r="H13" i="5"/>
  <c r="I13" i="5"/>
  <c r="J13" i="5"/>
  <c r="K13" i="5"/>
  <c r="M13" i="5" s="1"/>
  <c r="A14" i="5"/>
  <c r="B14" i="5"/>
  <c r="D14" i="5"/>
  <c r="E14" i="5"/>
  <c r="F14" i="5"/>
  <c r="G14" i="5"/>
  <c r="H14" i="5"/>
  <c r="I14" i="5"/>
  <c r="J14" i="5"/>
  <c r="K14" i="5"/>
  <c r="M14" i="5" s="1"/>
  <c r="A15" i="5"/>
  <c r="B15" i="5"/>
  <c r="D15" i="5"/>
  <c r="E15" i="5"/>
  <c r="F15" i="5"/>
  <c r="G15" i="5"/>
  <c r="H15" i="5"/>
  <c r="I15" i="5"/>
  <c r="J15" i="5"/>
  <c r="K15" i="5"/>
  <c r="M15" i="5" s="1"/>
  <c r="A16" i="5"/>
  <c r="B16" i="5"/>
  <c r="D16" i="5"/>
  <c r="E16" i="5"/>
  <c r="F16" i="5"/>
  <c r="G16" i="5"/>
  <c r="H16" i="5"/>
  <c r="I16" i="5"/>
  <c r="J16" i="5"/>
  <c r="K16" i="5"/>
  <c r="M16" i="5" s="1"/>
  <c r="A17" i="5"/>
  <c r="B17" i="5"/>
  <c r="D17" i="5"/>
  <c r="E17" i="5"/>
  <c r="F17" i="5"/>
  <c r="G17" i="5"/>
  <c r="H17" i="5"/>
  <c r="I17" i="5"/>
  <c r="J17" i="5"/>
  <c r="K17" i="5"/>
  <c r="M17" i="5" s="1"/>
  <c r="A18" i="5"/>
  <c r="B18" i="5"/>
  <c r="D18" i="5"/>
  <c r="E18" i="5"/>
  <c r="F18" i="5"/>
  <c r="G18" i="5"/>
  <c r="H18" i="5"/>
  <c r="I18" i="5"/>
  <c r="J18" i="5"/>
  <c r="K18" i="5"/>
  <c r="M18" i="5" s="1"/>
  <c r="A19" i="5"/>
  <c r="B19" i="5"/>
  <c r="D19" i="5"/>
  <c r="E19" i="5"/>
  <c r="F19" i="5"/>
  <c r="G19" i="5"/>
  <c r="H19" i="5"/>
  <c r="I19" i="5"/>
  <c r="J19" i="5"/>
  <c r="K19" i="5"/>
  <c r="M19" i="5" s="1"/>
  <c r="A20" i="5"/>
  <c r="B20" i="5"/>
  <c r="D20" i="5"/>
  <c r="E20" i="5"/>
  <c r="F20" i="5"/>
  <c r="G20" i="5"/>
  <c r="H20" i="5"/>
  <c r="I20" i="5"/>
  <c r="J20" i="5"/>
  <c r="K20" i="5"/>
  <c r="M20" i="5" s="1"/>
  <c r="A21" i="5"/>
  <c r="B21" i="5"/>
  <c r="D21" i="5"/>
  <c r="E21" i="5"/>
  <c r="F21" i="5"/>
  <c r="G21" i="5"/>
  <c r="H21" i="5"/>
  <c r="I21" i="5"/>
  <c r="J21" i="5"/>
  <c r="K21" i="5"/>
  <c r="M21" i="5" s="1"/>
  <c r="A22" i="5"/>
  <c r="B22" i="5"/>
  <c r="D22" i="5"/>
  <c r="E22" i="5"/>
  <c r="F22" i="5"/>
  <c r="G22" i="5"/>
  <c r="H22" i="5"/>
  <c r="I22" i="5"/>
  <c r="J22" i="5"/>
  <c r="K22" i="5"/>
  <c r="M22" i="5" s="1"/>
  <c r="A23" i="5"/>
  <c r="B23" i="5"/>
  <c r="D23" i="5"/>
  <c r="E23" i="5"/>
  <c r="F23" i="5"/>
  <c r="G23" i="5"/>
  <c r="H23" i="5"/>
  <c r="I23" i="5"/>
  <c r="J23" i="5"/>
  <c r="K23" i="5"/>
  <c r="M23" i="5" s="1"/>
  <c r="A24" i="5"/>
  <c r="B24" i="5"/>
  <c r="D24" i="5"/>
  <c r="E24" i="5"/>
  <c r="F24" i="5"/>
  <c r="G24" i="5"/>
  <c r="H24" i="5"/>
  <c r="I24" i="5"/>
  <c r="J24" i="5"/>
  <c r="K24" i="5"/>
  <c r="M24" i="5" s="1"/>
  <c r="A25" i="5"/>
  <c r="B25" i="5"/>
  <c r="D25" i="5"/>
  <c r="E25" i="5"/>
  <c r="F25" i="5"/>
  <c r="G25" i="5"/>
  <c r="H25" i="5"/>
  <c r="I25" i="5"/>
  <c r="J25" i="5"/>
  <c r="K25" i="5"/>
  <c r="M25" i="5" s="1"/>
  <c r="A26" i="5"/>
  <c r="B26" i="5"/>
  <c r="D26" i="5"/>
  <c r="E26" i="5"/>
  <c r="F26" i="5"/>
  <c r="G26" i="5"/>
  <c r="H26" i="5"/>
  <c r="I26" i="5"/>
  <c r="J26" i="5"/>
  <c r="K26" i="5"/>
  <c r="M26" i="5" s="1"/>
  <c r="A27" i="5"/>
  <c r="B27" i="5"/>
  <c r="D27" i="5"/>
  <c r="E27" i="5"/>
  <c r="F27" i="5"/>
  <c r="G27" i="5"/>
  <c r="H27" i="5"/>
  <c r="I27" i="5"/>
  <c r="J27" i="5"/>
  <c r="K27" i="5"/>
  <c r="M27" i="5" s="1"/>
  <c r="A28" i="5"/>
  <c r="B28" i="5"/>
  <c r="D28" i="5"/>
  <c r="E28" i="5"/>
  <c r="F28" i="5"/>
  <c r="G28" i="5"/>
  <c r="H28" i="5"/>
  <c r="I28" i="5"/>
  <c r="J28" i="5"/>
  <c r="K28" i="5"/>
  <c r="M28" i="5" s="1"/>
  <c r="A29" i="5"/>
  <c r="B29" i="5"/>
  <c r="D29" i="5"/>
  <c r="E29" i="5"/>
  <c r="F29" i="5"/>
  <c r="G29" i="5"/>
  <c r="H29" i="5"/>
  <c r="I29" i="5"/>
  <c r="J29" i="5"/>
  <c r="K29" i="5"/>
  <c r="M29" i="5" s="1"/>
  <c r="A30" i="5"/>
  <c r="B30" i="5"/>
  <c r="D30" i="5"/>
  <c r="E30" i="5"/>
  <c r="F30" i="5"/>
  <c r="G30" i="5"/>
  <c r="H30" i="5"/>
  <c r="I30" i="5"/>
  <c r="J30" i="5"/>
  <c r="K30" i="5"/>
  <c r="M30" i="5" s="1"/>
  <c r="A31" i="5"/>
  <c r="B31" i="5"/>
  <c r="D31" i="5"/>
  <c r="E31" i="5"/>
  <c r="F31" i="5"/>
  <c r="G31" i="5"/>
  <c r="H31" i="5"/>
  <c r="I31" i="5"/>
  <c r="J31" i="5"/>
  <c r="K31" i="5"/>
  <c r="M31" i="5" s="1"/>
  <c r="B20" i="3"/>
  <c r="B19" i="3"/>
  <c r="B18" i="3"/>
  <c r="B34" i="3"/>
  <c r="B35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7" i="3"/>
  <c r="B16" i="3"/>
  <c r="B15" i="3"/>
  <c r="B14" i="3"/>
  <c r="B13" i="3"/>
  <c r="B12" i="3"/>
  <c r="B11" i="3"/>
  <c r="B10" i="3"/>
  <c r="B9" i="3"/>
  <c r="B8" i="3"/>
  <c r="B7" i="3"/>
  <c r="B6" i="3"/>
  <c r="B4" i="3"/>
  <c r="B5" i="3"/>
</calcChain>
</file>

<file path=xl/sharedStrings.xml><?xml version="1.0" encoding="utf-8"?>
<sst xmlns="http://schemas.openxmlformats.org/spreadsheetml/2006/main" count="294" uniqueCount="255">
  <si>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</si>
  <si>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</si>
  <si>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</si>
  <si>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</si>
  <si>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</si>
  <si>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</si>
  <si>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</si>
  <si>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</si>
  <si>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</si>
  <si>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</si>
  <si>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</si>
  <si>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</si>
  <si>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</si>
  <si>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</si>
  <si>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#</t>
  </si>
  <si>
    <t>APPROVED</t>
  </si>
  <si>
    <t>Value</t>
  </si>
  <si>
    <t>10uF/16V</t>
  </si>
  <si>
    <t>0.1uF/25V</t>
  </si>
  <si>
    <t>1uF/25V</t>
  </si>
  <si>
    <t>100pF/25V</t>
  </si>
  <si>
    <t>LL4148</t>
  </si>
  <si>
    <t>B38G3RGB-10D0003H2U1930</t>
  </si>
  <si>
    <t>DFR0781</t>
  </si>
  <si>
    <t>ATTINY3217-MNR</t>
  </si>
  <si>
    <t>10118192-0001LF</t>
  </si>
  <si>
    <t>B2B-ZR(LF)(SN)</t>
  </si>
  <si>
    <t>4.7uH</t>
  </si>
  <si>
    <t>S8050</t>
  </si>
  <si>
    <t>CPH6341-TL-W</t>
  </si>
  <si>
    <t>10K</t>
  </si>
  <si>
    <t>0R_DNP</t>
  </si>
  <si>
    <t>100K</t>
  </si>
  <si>
    <t>0R</t>
  </si>
  <si>
    <t>56R</t>
  </si>
  <si>
    <t>470R</t>
  </si>
  <si>
    <t>1K</t>
  </si>
  <si>
    <t>200R</t>
  </si>
  <si>
    <t>200K</t>
  </si>
  <si>
    <t>22R</t>
  </si>
  <si>
    <t>0.4R</t>
  </si>
  <si>
    <t>6.2K</t>
  </si>
  <si>
    <t>2K</t>
  </si>
  <si>
    <t>2.7K</t>
  </si>
  <si>
    <t>RS-282G05A3-SM RT</t>
  </si>
  <si>
    <t>MCP1642B-50I/MS</t>
  </si>
  <si>
    <t>TP4056</t>
  </si>
  <si>
    <t>Name</t>
  </si>
  <si>
    <t>CAP CER 10UF 16V X5R 0603</t>
  </si>
  <si>
    <t>CAP CER 0.1UF 25V X7R 0603</t>
  </si>
  <si>
    <t>CAP CER 1UF 25V X7R 0603</t>
  </si>
  <si>
    <t>CAP CER 100PF 25V X7R 0603</t>
  </si>
  <si>
    <t>DIODE GEN PURP 100V 200MA SOD80</t>
  </si>
  <si>
    <t>LED RGB MIXED WHITE ( 1.6(L)X1.6</t>
  </si>
  <si>
    <t>AUDIO BLE/SPP PASS-THROUGH MODU</t>
  </si>
  <si>
    <t>IC MCU 8BIT 32KB FLASH 24VQFN</t>
  </si>
  <si>
    <t>CONN RCPT USB2.0 MICRO B SMD R/A</t>
  </si>
  <si>
    <t>CONN HEADER VERT 2POS 1.5MM</t>
  </si>
  <si>
    <t>FIXED IND 4.7UH 1.3A 120MOHM SMD</t>
  </si>
  <si>
    <t>TRANS NPN 25V 0.5A SOT23</t>
  </si>
  <si>
    <t>MOSFET P-CH 30V 5A 6CPH</t>
  </si>
  <si>
    <t>RES 10K OHM 1% 1/10W 0603</t>
  </si>
  <si>
    <t>RES 0OHM 1% 1/10W 0603</t>
  </si>
  <si>
    <t>RES 100K OHM 1% 1/10W 0603</t>
  </si>
  <si>
    <t>RES 56 OHM 1% 1/10W 0603</t>
  </si>
  <si>
    <t>RES 470 OHM 1% 1/10W 0603</t>
  </si>
  <si>
    <t>RES 1K OHM 1% 1/10W 0603</t>
  </si>
  <si>
    <t>RES 200 OHM 1% 1/10W 0603</t>
  </si>
  <si>
    <t>RES 200K OHM 1% 1/10W 0603</t>
  </si>
  <si>
    <t>RES 22 OHM 5% 1/10W 0603</t>
  </si>
  <si>
    <t>RES 0.4 OHM 1% 1/4W 1206</t>
  </si>
  <si>
    <t>RES 6.2K OHM 1% 1/10W 0603</t>
  </si>
  <si>
    <t>RES 2K OHM 1% 1/10W 0603</t>
  </si>
  <si>
    <t>RES 2.7K OHM 1% 1/10W 0603</t>
  </si>
  <si>
    <t>SWITCH TACTILE SPST-NO 0.05A 12V</t>
  </si>
  <si>
    <t>IC REG BOOST 5V 800MA 8MSOP</t>
  </si>
  <si>
    <t>ESOP-8 Battery Management ICs</t>
  </si>
  <si>
    <t>Designator</t>
  </si>
  <si>
    <t>C1, C2, C11, C12, C14, C15</t>
  </si>
  <si>
    <t>C3, C4, C5, C7, C9, C10</t>
  </si>
  <si>
    <t>C6, C13</t>
  </si>
  <si>
    <t>C8</t>
  </si>
  <si>
    <t>D1, D2</t>
  </si>
  <si>
    <t>D3</t>
  </si>
  <si>
    <t>IC1</t>
  </si>
  <si>
    <t>IC2</t>
  </si>
  <si>
    <t>J2</t>
  </si>
  <si>
    <t>J3</t>
  </si>
  <si>
    <t>L1</t>
  </si>
  <si>
    <t>Q1, Q3, Q4</t>
  </si>
  <si>
    <t>Q2</t>
  </si>
  <si>
    <t>R2</t>
  </si>
  <si>
    <t>R3</t>
  </si>
  <si>
    <t>R4</t>
  </si>
  <si>
    <t>R29</t>
  </si>
  <si>
    <t>S1</t>
  </si>
  <si>
    <t>U1</t>
  </si>
  <si>
    <t>U2</t>
  </si>
  <si>
    <t>Description</t>
  </si>
  <si>
    <t>10 µF ±20% 16V Ceramic Capacitor X5R 0603 (1608 Metric)</t>
  </si>
  <si>
    <t>0.1 µF ±10% 25V Ceramic Capacitor X7R 0603 (1608 Metric)</t>
  </si>
  <si>
    <t>1 µF ±10% 25V Ceramic Capacitor X7R 0603 (1608 Metric)</t>
  </si>
  <si>
    <t>Diode Standard 100 V 200mA Surface Mount SOD-80</t>
  </si>
  <si>
    <t>Red, Green, Blue (RGB) LED Indication - Discrete 2V Red, 3V Green, 3V Blue 0606 (1616 Metric)</t>
  </si>
  <si>
    <t>Bluetooth Bluetooth v5.0 Transceiver Module Antenna Not Included Surface Mount</t>
  </si>
  <si>
    <t>AVR tinyAVR™ 1, Functional Safety (FuSa) Microcontroller IC 8-Bit 20MHz 32KB (32K x 8) FLASH 24-VQFN (4x4)</t>
  </si>
  <si>
    <t>USB - micro B USB 2.0 Receptacle Connector 5 Position Surface Mount, Right Angle</t>
  </si>
  <si>
    <t>Connector Header Through Hole 2 position 0.059" (1.50mm)</t>
  </si>
  <si>
    <t>4.7 µH Shielded Multilayer Inductor 1.3 A 120mOhm 1008 (2520 Metric)</t>
  </si>
  <si>
    <t>Bipolar (BJT) Transistor NPN 25 V 500 mA 150MHz 300 mW Surface Mount SOT-23</t>
  </si>
  <si>
    <t>P-Channel 30 V 5A (Ta) 1.6W (Ta) Surface Mount 6-CPH</t>
  </si>
  <si>
    <t>10 kOhms ±1% 0.1W, 1/10W Chip Resistor 0603 (1608 Metric) Moisture Resistant Thick Film</t>
  </si>
  <si>
    <t>0Ohms ±1% 0.1W, 1/10W Chip Resistor 0603 (1608 Metric) Moisture Resistant Thick Film</t>
  </si>
  <si>
    <t>100 kOhms ±1% 0.1W, 1/10W Chip Resistor 0603 (1608 Metric) Moisture Resistant Thick Film</t>
  </si>
  <si>
    <t>1 kOhms ±1% 0.1W, 1/10W Chip Resistor 0603 (1608 Metric) Moisture Resistant Thick Film</t>
  </si>
  <si>
    <t>470 Ohms ±1% 0.1W, 1/10W Chip Resistor 0603 (1608 Metric) Moisture Resistant Thick Film</t>
  </si>
  <si>
    <t>22 Ohms ±5% 0.1W, 1/10W Chip Resistor 0603 (1608 Metric) Moisture Resistant Thick Film</t>
  </si>
  <si>
    <t>400 mOhms ±1% 0.25W, 1/4W Chip Resistor 1206 (3216 Metric) Automotive AEC-Q200, Current Sense, Moisture Resistant Thick Film</t>
  </si>
  <si>
    <t>6.2 kOhms ±1% 0.1W, 1/10W Chip Resistor 0603 (1608 Metric) Moisture Resistant Thick Film</t>
  </si>
  <si>
    <t>2 kOhms ±1% 0.1W, 1/10W Chip Resistor 0603 (1608 Metric) Moisture Resistant Thick Film</t>
  </si>
  <si>
    <t>2.7 kOhms ±1% 0.1W, 1/10W Chip Resistor 0603 (1608 Metric) Moisture Resistant Thick Film</t>
  </si>
  <si>
    <t>Tactile Switch SPST-NO Top Actuated Surface Mount</t>
  </si>
  <si>
    <t>Boost Switching Regulator IC Positive Fixed 5V 1 Output 800mA 8-TSSOP, 8-MSOP (0.118", 3.00mm Width)</t>
  </si>
  <si>
    <t>Complete single cell Li-Ion battery with a constant current / constant voltage linear charger</t>
  </si>
  <si>
    <t>Manufacturer</t>
  </si>
  <si>
    <t>Murata Electronics</t>
  </si>
  <si>
    <t>KEMET</t>
  </si>
  <si>
    <t>onsemi</t>
  </si>
  <si>
    <t>Harvatek Corporation</t>
  </si>
  <si>
    <t>DFRobot</t>
  </si>
  <si>
    <t>Microchip</t>
  </si>
  <si>
    <t>Amphenol</t>
  </si>
  <si>
    <t>JST (JAPAN SOLDERLESS TERMINALS)</t>
  </si>
  <si>
    <t>Abracon LLC</t>
  </si>
  <si>
    <t>MDD</t>
  </si>
  <si>
    <t>YAGEO</t>
  </si>
  <si>
    <t>C &amp; K COMPONENTS</t>
  </si>
  <si>
    <t>Microchip Technology</t>
  </si>
  <si>
    <t>TPOWER semiconductor Co.,LTD.</t>
  </si>
  <si>
    <t>Manufacturer Product Number</t>
  </si>
  <si>
    <t>GRM188R61C106MAALD</t>
  </si>
  <si>
    <t>C0603C104K3RAC7867</t>
  </si>
  <si>
    <t>C0603C105K3RAC7867</t>
  </si>
  <si>
    <t>C0603C101K3RACAUTO</t>
  </si>
  <si>
    <t>AIML-1008HC-4R7M-T</t>
  </si>
  <si>
    <t>RC0603FR-0710KL</t>
  </si>
  <si>
    <t>RC0603JR-070RL</t>
  </si>
  <si>
    <t>RC0603FR-07100KL</t>
  </si>
  <si>
    <t>RC0603FR-0756RL</t>
  </si>
  <si>
    <t>RC0603FR-07470RL</t>
  </si>
  <si>
    <t>RC0603FR-071KL</t>
  </si>
  <si>
    <t>RC0603FR-07200RL</t>
  </si>
  <si>
    <t>RC0603FR-10200KL</t>
  </si>
  <si>
    <t>RC0603JR-0722RL</t>
  </si>
  <si>
    <t>RL1206FR-070R4L</t>
  </si>
  <si>
    <t>RC0603FR-076K2L</t>
  </si>
  <si>
    <t>RC0603FR-072KL</t>
  </si>
  <si>
    <t>RC0603FR-072K7L</t>
  </si>
  <si>
    <t>Digi-Key Part Number</t>
  </si>
  <si>
    <t>490-10729-6-ND</t>
  </si>
  <si>
    <t>399-C0603C104K3RAC7867TR-ND</t>
  </si>
  <si>
    <t>399-C0603C105K3RAC7867DKR-ND</t>
  </si>
  <si>
    <t>399-C0603C101K3RACAUTODKR-ND</t>
  </si>
  <si>
    <t>LL4148FSCT-ND</t>
  </si>
  <si>
    <t>3147-B38G3RGB-10D0003H2U1930DKR-ND</t>
  </si>
  <si>
    <t>1738-DFR0781-ND</t>
  </si>
  <si>
    <t>ATTINY3217-MNRDKR-ND</t>
  </si>
  <si>
    <t>609-4613-6-ND</t>
  </si>
  <si>
    <t>455-1657-ND</t>
  </si>
  <si>
    <t>535-12797-6-ND</t>
  </si>
  <si>
    <t>3372-S8050TR-ND</t>
  </si>
  <si>
    <t>CPH6341-TL-WOSDKR-ND</t>
  </si>
  <si>
    <t>311-10.0KHRCT-ND</t>
  </si>
  <si>
    <t>311-0.0GRDKR-ND</t>
  </si>
  <si>
    <t>311-100KHRDKR-ND</t>
  </si>
  <si>
    <t>311-56.0HRDKR-ND</t>
  </si>
  <si>
    <t>311-470HRDKR-ND</t>
  </si>
  <si>
    <t>311-1.00KHRTR-ND</t>
  </si>
  <si>
    <t>311-200HRDKR-ND</t>
  </si>
  <si>
    <t>13-RC0603FR-10200KLDKR-ND</t>
  </si>
  <si>
    <t>311-22GRDKR-ND</t>
  </si>
  <si>
    <t>311-.4LWDKR-ND</t>
  </si>
  <si>
    <t>311-6.20KHRDKR-ND</t>
  </si>
  <si>
    <t>311-2.00KHRDKR-ND</t>
  </si>
  <si>
    <t>311-2.70KHRDKR-ND</t>
  </si>
  <si>
    <t>CKN10384DKR-ND</t>
  </si>
  <si>
    <t>MCP1642B-50I/MS-ND</t>
  </si>
  <si>
    <t>C382139</t>
  </si>
  <si>
    <t>Digi-Key PurchaseURL</t>
  </si>
  <si>
    <t>https://www.digikey.com/en/products/detail/murata-electronics/GRM188R61C106MAALD/4905340</t>
  </si>
  <si>
    <t>https://www.digikey.com/en/products/detail/kemet/C0603C104K3RAC7867/416044</t>
  </si>
  <si>
    <t>https://www.digikey.com/en/products/detail/kemet/C0603C105K3RAC7867/3317582?s=N4IgTCBcDaIMIAYBsCDMcCMCCsBpVASgIJwDsAHEqSALoC%2BQA</t>
  </si>
  <si>
    <t>https://www.digikey.com/en/products/detail/kemet/C0603C101K3RACAUTO/10642423</t>
  </si>
  <si>
    <t>https://www.digikey.com/en/products/detail/onsemi/LL4148/1923046</t>
  </si>
  <si>
    <t>https://www.digikey.com/en/products/detail/harvatek-corporation/B38G3RGB-10D0003H2U1930/13588733?s=N4IgTCBcDaIEIGYAcBxBAlFcC0BGADACL4kIASYAqrgJwL4gC6AvkA</t>
  </si>
  <si>
    <t>https://www.digikey.com/en/products/detail/dfrobot/DFR0781/13688344?s=N4IgTCBcDaICYDMBOAGA7ADgIwgLoF8g</t>
  </si>
  <si>
    <t>https://www.digikey.com/en/products/detail/microchip-technology/ATTINY3217-MNR/9477738?s=N4IgTCBcDaIIIBUEEkByBNAzGAjAdgFoBZVAJRAF0BfIA</t>
  </si>
  <si>
    <t>https://www.digikey.com/en/products/detail/amphenol-cs-fci/10118192-0001LF/2785387?s=N4IgTCBcDaIIwAY5wBxwJxgLQN3AMgGIgC6AvkA</t>
  </si>
  <si>
    <t>https://www.digikey.com/en/products/detail/jst-sales-america-inc/B2B-ZR-LF-SN/926564</t>
  </si>
  <si>
    <t>https://www.digikey.com/en/products/detail/abracon-llc/AIML-1008HC-4R7M-T/5043494?s=N4IgTCBcDaIIIEkCyAZAtARgAxYBwAkBhNAFgCUB2JNAFRAF0BfIA</t>
  </si>
  <si>
    <t>https://www.digikey.com/en/products/detail/nextgen-components/S8050/16602420</t>
  </si>
  <si>
    <t>https://www.digikey.com/en/products/detail/onsemi/CPH6341-TL-W/4847611</t>
  </si>
  <si>
    <t>https://www.digikey.com/en/products/detail/yageo/RC0603FR-0710KL/726880</t>
  </si>
  <si>
    <t>https://www.digikey.com/en/products/detail/yageo/RC0603JR-070RL/726675</t>
  </si>
  <si>
    <t>https://www.digikey.com/en/products/detail/yageo/RC0603FR-07100KL/726889?s=N4IgTCBcDaIEoGEAMA2JBmAYnAtEg7AIxJIDSAMiALoC%2BQA</t>
  </si>
  <si>
    <t>https://www.digikey.com/en/products/detail/yageo/RC0603FR-0756RL/727301</t>
  </si>
  <si>
    <t>https://www.digikey.com/en/products/detail/yageo/RC0603FR-07470RL/727256</t>
  </si>
  <si>
    <t>https://www.digikey.com/en/products/detail/yageo/RC0603FR-071KL/726843</t>
  </si>
  <si>
    <t>https://www.digikey.com/en/products/detail/yageo/RC0603FR-07200RL/727043</t>
  </si>
  <si>
    <t>https://www.digikey.com/en/products/detail/yageo/RC0603FR-10200KL/14008344</t>
  </si>
  <si>
    <t>https://www.digikey.com/en/products/detail/yageo/RC0603JR-0722RL/726743?s=N4IgTCBcDaIEoGEAMA2JBmAUnAtEg7GGHADIgC6AvkA</t>
  </si>
  <si>
    <t>https://www.digikey.com/en/products/detail/yageo/RL1206FR-070R4L/3886028</t>
  </si>
  <si>
    <t>https://www.digikey.com/en/products/detail/yageo/RC0603FR-076K2L/727319?s=N4IgTCBcDaIEoGEAMA2JBmAYnAtEg7CgNJgAyIAugL5A</t>
  </si>
  <si>
    <t>https://www.digikey.com/en/products/detail/yageo/RC0603FR-072KL/727009</t>
  </si>
  <si>
    <t>https://www.digikey.com/en/products/detail/yageo/RC0603FR-072K7L/727032</t>
  </si>
  <si>
    <t>https://www.digikey.com/en/products/detail/c-k/RS-282G05A3-SM-RT/2747190</t>
  </si>
  <si>
    <t>https://www.digikey.com/en/products/detail/microchip-technology/MCP1642B-50I-MS/5137716?s=N4IgTCBcDaILIGEAKBGAbAFjAIQLQFYAGASQHo4BlEAXQF8g</t>
  </si>
  <si>
    <t>Quantity</t>
  </si>
  <si>
    <t>E:\Workspace\Altium\A-Dropbox_Yugansh\Richard_Klein\BluetoothAdapter\DXP\BluetoothAdapter1.0.PrjPcb</t>
  </si>
  <si>
    <t>BluetoothAdapter1.0.PrjPcb</t>
  </si>
  <si>
    <t>None</t>
  </si>
  <si>
    <t>BluetoothAdapter1.0.BomDoc</t>
  </si>
  <si>
    <t>E:\Workspace\Altium\A-Dropbox_Yugansh\Richard_Klein\BluetoothAdapter\DXP\BluetoothAdapter1.0.BomDoc</t>
  </si>
  <si>
    <t>Bill of Materials for BOM Document [BluetoothAdapter1.0.BomDoc]</t>
  </si>
  <si>
    <t>70</t>
  </si>
  <si>
    <t>6:59 AM</t>
  </si>
  <si>
    <t>2/4/2023</t>
  </si>
  <si>
    <t>2/4/2023 6:59 AM</t>
  </si>
  <si>
    <t>Bill of Materials</t>
  </si>
  <si>
    <t>BOM_PartType</t>
  </si>
  <si>
    <t>BOM</t>
  </si>
  <si>
    <t>R1, R6, R8, R10, R11, R12, R13, R18, R22</t>
  </si>
  <si>
    <t>R5, R9</t>
  </si>
  <si>
    <t>R7</t>
  </si>
  <si>
    <t>R14, R15, R16, R17, R20, R23, R24, R25</t>
  </si>
  <si>
    <t>R19</t>
  </si>
  <si>
    <t>R21</t>
  </si>
  <si>
    <t>R26, R27</t>
  </si>
  <si>
    <t>R28</t>
  </si>
  <si>
    <t>R30, R31</t>
  </si>
  <si>
    <t>R32</t>
  </si>
  <si>
    <t>https://www.lcsc.com/product-detail/Battery-Management-ICs_TPOWER-TP4056_C382139.html</t>
  </si>
  <si>
    <t>BLE AUDIO TRANSMITTER 1.0</t>
  </si>
  <si>
    <t>Price/unit</t>
  </si>
  <si>
    <t>Total Price</t>
  </si>
  <si>
    <t>BOM Price</t>
  </si>
  <si>
    <t>06033A101JAT2A</t>
  </si>
  <si>
    <t>Alternative</t>
  </si>
  <si>
    <t>SS8050-G</t>
  </si>
  <si>
    <t>PRT-13851</t>
  </si>
  <si>
    <t>BATTERY LITHIUM 3.7V 400MAH</t>
  </si>
  <si>
    <t>BAT</t>
  </si>
  <si>
    <t>Sparkfun</t>
  </si>
  <si>
    <t>1568-1493-ND</t>
  </si>
  <si>
    <t>https://www.digikey.com/en/products/detail/sparkfun-electronics/PRT-13851/6605199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</si>
</sst>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6" fillId="4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9" fillId="3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1" fillId="0" borderId="6" xfId="0" applyFont="1" applyBorder="1" applyAlignment="1" applyProtection="1">
      <alignment vertical="top"/>
      <protection locked="0"/>
    </xf>
    <xf numFmtId="0" fontId="7" fillId="2" borderId="7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7" fillId="6" borderId="10" xfId="0" applyFont="1" applyFill="1" applyBorder="1" applyAlignment="1">
      <alignment vertical="top" wrapText="1"/>
    </xf>
    <xf numFmtId="0" fontId="7" fillId="6" borderId="11" xfId="0" applyFont="1" applyFill="1" applyBorder="1" applyAlignment="1">
      <alignment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4" borderId="13" xfId="0" applyFont="1" applyFill="1" applyBorder="1"/>
    <xf numFmtId="0" fontId="5" fillId="4" borderId="5" xfId="0" applyFont="1" applyFill="1" applyBorder="1"/>
    <xf numFmtId="0" fontId="5" fillId="4" borderId="14" xfId="0" applyFont="1" applyFill="1" applyBorder="1"/>
    <xf numFmtId="0" fontId="5" fillId="4" borderId="15" xfId="0" applyFont="1" applyFill="1" applyBorder="1"/>
    <xf numFmtId="0" fontId="5" fillId="4" borderId="15" xfId="0" applyFont="1" applyFill="1" applyBorder="1" applyAlignment="1">
      <alignment wrapText="1"/>
    </xf>
    <xf numFmtId="0" fontId="5" fillId="4" borderId="16" xfId="0" applyFont="1" applyFill="1" applyBorder="1"/>
    <xf numFmtId="0" fontId="4" fillId="4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top" wrapText="1"/>
    </xf>
    <xf numFmtId="0" fontId="7" fillId="6" borderId="17" xfId="0" applyFont="1" applyFill="1" applyBorder="1" applyAlignment="1">
      <alignment vertical="top" wrapText="1"/>
    </xf>
    <xf numFmtId="0" fontId="4" fillId="4" borderId="18" xfId="0" applyFont="1" applyFill="1" applyBorder="1" applyAlignment="1">
      <alignment horizontal="center" vertical="center" wrapText="1"/>
    </xf>
    <xf numFmtId="0" fontId="2" fillId="0" borderId="2" xfId="0" applyFont="1" applyBorder="1" applyAlignment="1" applyProtection="1">
      <alignment vertical="top"/>
      <protection locked="0"/>
    </xf>
    <xf numFmtId="14" fontId="6" fillId="4" borderId="2" xfId="0" applyNumberFormat="1" applyFont="1" applyFill="1" applyBorder="1" applyAlignment="1">
      <alignment vertical="center"/>
    </xf>
    <xf numFmtId="0" fontId="10" fillId="6" borderId="5" xfId="0" quotePrefix="1" applyFont="1" applyFill="1" applyBorder="1" applyAlignment="1">
      <alignment horizontal="left" vertical="center"/>
    </xf>
    <xf numFmtId="0" fontId="10" fillId="3" borderId="0" xfId="0" quotePrefix="1" applyFont="1" applyFill="1" applyAlignment="1">
      <alignment horizontal="left" vertical="center"/>
    </xf>
    <xf numFmtId="0" fontId="10" fillId="6" borderId="0" xfId="0" quotePrefix="1" applyFont="1" applyFill="1" applyAlignment="1">
      <alignment horizontal="left" vertical="center"/>
    </xf>
    <xf numFmtId="0" fontId="11" fillId="6" borderId="11" xfId="1" applyFill="1" applyBorder="1" applyAlignment="1">
      <alignment vertical="top" wrapText="1"/>
    </xf>
    <xf numFmtId="0" fontId="11" fillId="2" borderId="9" xfId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7" borderId="0" xfId="0" applyFill="1" applyBorder="1"/>
    <xf numFmtId="0" fontId="0" fillId="0" borderId="0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7" borderId="19" xfId="0" applyFill="1" applyBorder="1"/>
    <xf numFmtId="0" fontId="0" fillId="7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murata-electronics/GRM188R61C106MAALD/4905340" TargetMode="External"/><Relationship Id="rId1" Type="http://schemas.openxmlformats.org/officeDocument/2006/relationships/hyperlink" Target="https://www.lcsc.com/product-detail/Battery-Management-ICs_TPOWER-TP4056_C3821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40"/>
  <sheetViews>
    <sheetView showGridLines="0" topLeftCell="A3" zoomScaleNormal="100" workbookViewId="0">
      <selection activeCell="B3" sqref="B3:K33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4" width="18.6640625" style="1" customWidth="1"/>
    <col min="5" max="7" width="28.6640625" style="3" customWidth="1"/>
    <col min="8" max="8" width="31" style="1" customWidth="1"/>
    <col min="9" max="9" width="28.6640625" style="3" customWidth="1"/>
    <col min="10" max="11" width="31" style="1" customWidth="1"/>
    <col min="12" max="16384" width="9.109375" style="1"/>
  </cols>
  <sheetData>
    <row r="1" spans="1:11" ht="13.8" thickBot="1" x14ac:dyDescent="0.3">
      <c r="A1" s="18"/>
      <c r="B1" s="19"/>
      <c r="C1" s="19"/>
      <c r="D1" s="19"/>
      <c r="E1" s="20"/>
      <c r="F1" s="20"/>
      <c r="G1" s="20"/>
      <c r="H1" s="19"/>
      <c r="I1" s="19"/>
      <c r="J1" s="19"/>
      <c r="K1" s="19"/>
    </row>
    <row r="2" spans="1:11" ht="37.5" customHeight="1" thickBot="1" x14ac:dyDescent="0.3">
      <c r="A2" s="21"/>
      <c r="B2" s="7"/>
      <c r="C2" s="7"/>
      <c r="D2" s="7" t="s">
        <v>242</v>
      </c>
      <c r="H2" s="6"/>
      <c r="I2" s="6"/>
      <c r="J2" s="6"/>
      <c r="K2" s="29">
        <v>45232</v>
      </c>
    </row>
    <row r="3" spans="1:11" s="17" customFormat="1" ht="40.5" customHeight="1" x14ac:dyDescent="0.25">
      <c r="A3" s="22"/>
      <c r="B3" s="27" t="s">
        <v>14</v>
      </c>
      <c r="C3" s="24" t="s">
        <v>16</v>
      </c>
      <c r="D3" s="24" t="s">
        <v>47</v>
      </c>
      <c r="E3" s="16" t="s">
        <v>77</v>
      </c>
      <c r="F3" s="16" t="s">
        <v>98</v>
      </c>
      <c r="G3" s="16" t="s">
        <v>124</v>
      </c>
      <c r="H3" s="16" t="s">
        <v>139</v>
      </c>
      <c r="I3" s="16" t="s">
        <v>158</v>
      </c>
      <c r="J3" s="16" t="s">
        <v>188</v>
      </c>
      <c r="K3" s="16" t="s">
        <v>217</v>
      </c>
    </row>
    <row r="4" spans="1:11" s="2" customFormat="1" ht="13.5" customHeight="1" x14ac:dyDescent="0.25">
      <c r="A4" s="21"/>
      <c r="B4" s="12">
        <f t="shared" ref="B4:B35" si="0">ROW(B4) - ROW($B$3)</f>
        <v>1</v>
      </c>
      <c r="C4" s="25" t="s">
        <v>17</v>
      </c>
      <c r="D4" s="25" t="s">
        <v>48</v>
      </c>
      <c r="E4" s="11" t="s">
        <v>78</v>
      </c>
      <c r="F4" s="11" t="s">
        <v>99</v>
      </c>
      <c r="G4" s="11" t="s">
        <v>125</v>
      </c>
      <c r="H4" s="13" t="s">
        <v>140</v>
      </c>
      <c r="I4" s="11" t="s">
        <v>159</v>
      </c>
      <c r="J4" s="34" t="s">
        <v>189</v>
      </c>
      <c r="K4" s="13">
        <v>6</v>
      </c>
    </row>
    <row r="5" spans="1:11" s="2" customFormat="1" ht="13.5" customHeight="1" x14ac:dyDescent="0.25">
      <c r="A5" s="21"/>
      <c r="B5" s="14">
        <f t="shared" si="0"/>
        <v>2</v>
      </c>
      <c r="C5" s="26" t="s">
        <v>18</v>
      </c>
      <c r="D5" s="26" t="s">
        <v>49</v>
      </c>
      <c r="E5" s="15" t="s">
        <v>79</v>
      </c>
      <c r="F5" s="15" t="s">
        <v>100</v>
      </c>
      <c r="G5" s="15" t="s">
        <v>126</v>
      </c>
      <c r="H5" s="15" t="s">
        <v>141</v>
      </c>
      <c r="I5" s="15" t="s">
        <v>160</v>
      </c>
      <c r="J5" s="15" t="s">
        <v>190</v>
      </c>
      <c r="K5" s="15">
        <v>6</v>
      </c>
    </row>
    <row r="6" spans="1:11" s="2" customFormat="1" ht="13.5" customHeight="1" x14ac:dyDescent="0.25">
      <c r="A6" s="21"/>
      <c r="B6" s="12">
        <f t="shared" si="0"/>
        <v>3</v>
      </c>
      <c r="C6" s="25" t="s">
        <v>19</v>
      </c>
      <c r="D6" s="25" t="s">
        <v>50</v>
      </c>
      <c r="E6" s="11" t="s">
        <v>80</v>
      </c>
      <c r="F6" s="11" t="s">
        <v>101</v>
      </c>
      <c r="G6" s="11" t="s">
        <v>126</v>
      </c>
      <c r="H6" s="13" t="s">
        <v>142</v>
      </c>
      <c r="I6" s="11" t="s">
        <v>161</v>
      </c>
      <c r="J6" s="13" t="s">
        <v>191</v>
      </c>
      <c r="K6" s="13">
        <v>2</v>
      </c>
    </row>
    <row r="7" spans="1:11" s="2" customFormat="1" ht="13.5" customHeight="1" x14ac:dyDescent="0.25">
      <c r="A7" s="21"/>
      <c r="B7" s="14">
        <f t="shared" si="0"/>
        <v>4</v>
      </c>
      <c r="C7" s="26" t="s">
        <v>20</v>
      </c>
      <c r="D7" s="26" t="s">
        <v>51</v>
      </c>
      <c r="E7" s="15" t="s">
        <v>81</v>
      </c>
      <c r="F7" s="15" t="s">
        <v>100</v>
      </c>
      <c r="G7" s="15" t="s">
        <v>126</v>
      </c>
      <c r="H7" s="15" t="s">
        <v>143</v>
      </c>
      <c r="I7" s="15" t="s">
        <v>162</v>
      </c>
      <c r="J7" s="15" t="s">
        <v>192</v>
      </c>
      <c r="K7" s="15">
        <v>1</v>
      </c>
    </row>
    <row r="8" spans="1:11" s="2" customFormat="1" ht="13.5" customHeight="1" x14ac:dyDescent="0.25">
      <c r="A8" s="21"/>
      <c r="B8" s="12">
        <f t="shared" si="0"/>
        <v>5</v>
      </c>
      <c r="C8" s="25" t="s">
        <v>21</v>
      </c>
      <c r="D8" s="25" t="s">
        <v>52</v>
      </c>
      <c r="E8" s="11" t="s">
        <v>82</v>
      </c>
      <c r="F8" s="11" t="s">
        <v>102</v>
      </c>
      <c r="G8" s="11" t="s">
        <v>127</v>
      </c>
      <c r="H8" s="13" t="s">
        <v>21</v>
      </c>
      <c r="I8" s="11" t="s">
        <v>163</v>
      </c>
      <c r="J8" s="13" t="s">
        <v>193</v>
      </c>
      <c r="K8" s="13">
        <v>2</v>
      </c>
    </row>
    <row r="9" spans="1:11" s="2" customFormat="1" ht="13.5" customHeight="1" x14ac:dyDescent="0.25">
      <c r="A9" s="21"/>
      <c r="B9" s="14">
        <f t="shared" si="0"/>
        <v>6</v>
      </c>
      <c r="C9" s="26" t="s">
        <v>22</v>
      </c>
      <c r="D9" s="26" t="s">
        <v>53</v>
      </c>
      <c r="E9" s="15" t="s">
        <v>83</v>
      </c>
      <c r="F9" s="15" t="s">
        <v>103</v>
      </c>
      <c r="G9" s="15" t="s">
        <v>128</v>
      </c>
      <c r="H9" s="15" t="s">
        <v>22</v>
      </c>
      <c r="I9" s="15" t="s">
        <v>164</v>
      </c>
      <c r="J9" s="15" t="s">
        <v>194</v>
      </c>
      <c r="K9" s="15">
        <v>1</v>
      </c>
    </row>
    <row r="10" spans="1:11" s="2" customFormat="1" ht="13.5" customHeight="1" x14ac:dyDescent="0.25">
      <c r="A10" s="21"/>
      <c r="B10" s="12">
        <f t="shared" si="0"/>
        <v>7</v>
      </c>
      <c r="C10" s="25" t="s">
        <v>23</v>
      </c>
      <c r="D10" s="25" t="s">
        <v>54</v>
      </c>
      <c r="E10" s="11" t="s">
        <v>84</v>
      </c>
      <c r="F10" s="11" t="s">
        <v>104</v>
      </c>
      <c r="G10" s="11" t="s">
        <v>129</v>
      </c>
      <c r="H10" s="13" t="s">
        <v>23</v>
      </c>
      <c r="I10" s="11" t="s">
        <v>165</v>
      </c>
      <c r="J10" s="13" t="s">
        <v>195</v>
      </c>
      <c r="K10" s="13">
        <v>1</v>
      </c>
    </row>
    <row r="11" spans="1:11" s="2" customFormat="1" ht="13.5" customHeight="1" x14ac:dyDescent="0.25">
      <c r="A11" s="21"/>
      <c r="B11" s="14">
        <f t="shared" si="0"/>
        <v>8</v>
      </c>
      <c r="C11" s="26" t="s">
        <v>24</v>
      </c>
      <c r="D11" s="26" t="s">
        <v>55</v>
      </c>
      <c r="E11" s="15" t="s">
        <v>85</v>
      </c>
      <c r="F11" s="15" t="s">
        <v>105</v>
      </c>
      <c r="G11" s="15" t="s">
        <v>130</v>
      </c>
      <c r="H11" s="15" t="s">
        <v>24</v>
      </c>
      <c r="I11" s="15" t="s">
        <v>166</v>
      </c>
      <c r="J11" s="15" t="s">
        <v>196</v>
      </c>
      <c r="K11" s="15">
        <v>1</v>
      </c>
    </row>
    <row r="12" spans="1:11" s="2" customFormat="1" ht="13.5" customHeight="1" x14ac:dyDescent="0.25">
      <c r="A12" s="21"/>
      <c r="B12" s="12">
        <f t="shared" si="0"/>
        <v>9</v>
      </c>
      <c r="C12" s="25" t="s">
        <v>25</v>
      </c>
      <c r="D12" s="25" t="s">
        <v>56</v>
      </c>
      <c r="E12" s="11" t="s">
        <v>86</v>
      </c>
      <c r="F12" s="11" t="s">
        <v>106</v>
      </c>
      <c r="G12" s="11" t="s">
        <v>131</v>
      </c>
      <c r="H12" s="13" t="s">
        <v>25</v>
      </c>
      <c r="I12" s="11" t="s">
        <v>167</v>
      </c>
      <c r="J12" s="13" t="s">
        <v>197</v>
      </c>
      <c r="K12" s="13">
        <v>1</v>
      </c>
    </row>
    <row r="13" spans="1:11" s="2" customFormat="1" ht="13.5" customHeight="1" x14ac:dyDescent="0.25">
      <c r="A13" s="21"/>
      <c r="B13" s="14">
        <f t="shared" si="0"/>
        <v>10</v>
      </c>
      <c r="C13" s="26" t="s">
        <v>26</v>
      </c>
      <c r="D13" s="26" t="s">
        <v>57</v>
      </c>
      <c r="E13" s="15" t="s">
        <v>87</v>
      </c>
      <c r="F13" s="15" t="s">
        <v>107</v>
      </c>
      <c r="G13" s="15" t="s">
        <v>132</v>
      </c>
      <c r="H13" s="15" t="s">
        <v>26</v>
      </c>
      <c r="I13" s="15" t="s">
        <v>168</v>
      </c>
      <c r="J13" s="15" t="s">
        <v>198</v>
      </c>
      <c r="K13" s="15">
        <v>1</v>
      </c>
    </row>
    <row r="14" spans="1:11" s="2" customFormat="1" ht="13.5" customHeight="1" x14ac:dyDescent="0.25">
      <c r="A14" s="21"/>
      <c r="B14" s="12">
        <f t="shared" si="0"/>
        <v>11</v>
      </c>
      <c r="C14" s="25" t="s">
        <v>27</v>
      </c>
      <c r="D14" s="25" t="s">
        <v>58</v>
      </c>
      <c r="E14" s="11" t="s">
        <v>88</v>
      </c>
      <c r="F14" s="11" t="s">
        <v>108</v>
      </c>
      <c r="G14" s="11" t="s">
        <v>133</v>
      </c>
      <c r="H14" s="13" t="s">
        <v>144</v>
      </c>
      <c r="I14" s="11" t="s">
        <v>169</v>
      </c>
      <c r="J14" s="13" t="s">
        <v>199</v>
      </c>
      <c r="K14" s="13">
        <v>1</v>
      </c>
    </row>
    <row r="15" spans="1:11" s="2" customFormat="1" ht="13.5" customHeight="1" x14ac:dyDescent="0.25">
      <c r="A15" s="21"/>
      <c r="B15" s="14">
        <f t="shared" si="0"/>
        <v>12</v>
      </c>
      <c r="C15" s="26" t="s">
        <v>28</v>
      </c>
      <c r="D15" s="26" t="s">
        <v>59</v>
      </c>
      <c r="E15" s="15" t="s">
        <v>89</v>
      </c>
      <c r="F15" s="15" t="s">
        <v>109</v>
      </c>
      <c r="G15" s="15" t="s">
        <v>134</v>
      </c>
      <c r="H15" s="15" t="s">
        <v>28</v>
      </c>
      <c r="I15" s="15" t="s">
        <v>170</v>
      </c>
      <c r="J15" s="15" t="s">
        <v>200</v>
      </c>
      <c r="K15" s="15">
        <v>3</v>
      </c>
    </row>
    <row r="16" spans="1:11" s="2" customFormat="1" ht="13.5" customHeight="1" x14ac:dyDescent="0.25">
      <c r="A16" s="21"/>
      <c r="B16" s="12">
        <f t="shared" si="0"/>
        <v>13</v>
      </c>
      <c r="C16" s="25" t="s">
        <v>29</v>
      </c>
      <c r="D16" s="25" t="s">
        <v>60</v>
      </c>
      <c r="E16" s="11" t="s">
        <v>90</v>
      </c>
      <c r="F16" s="11" t="s">
        <v>110</v>
      </c>
      <c r="G16" s="11" t="s">
        <v>127</v>
      </c>
      <c r="H16" s="13" t="s">
        <v>29</v>
      </c>
      <c r="I16" s="11" t="s">
        <v>171</v>
      </c>
      <c r="J16" s="13" t="s">
        <v>201</v>
      </c>
      <c r="K16" s="13">
        <v>1</v>
      </c>
    </row>
    <row r="17" spans="1:11" s="2" customFormat="1" ht="13.5" customHeight="1" x14ac:dyDescent="0.25">
      <c r="A17" s="21"/>
      <c r="B17" s="14">
        <f t="shared" si="0"/>
        <v>14</v>
      </c>
      <c r="C17" s="26" t="s">
        <v>30</v>
      </c>
      <c r="D17" s="26" t="s">
        <v>61</v>
      </c>
      <c r="E17" s="15" t="s">
        <v>231</v>
      </c>
      <c r="F17" s="15" t="s">
        <v>111</v>
      </c>
      <c r="G17" s="15" t="s">
        <v>135</v>
      </c>
      <c r="H17" s="15" t="s">
        <v>145</v>
      </c>
      <c r="I17" s="15" t="s">
        <v>172</v>
      </c>
      <c r="J17" s="15" t="s">
        <v>202</v>
      </c>
      <c r="K17" s="15">
        <v>9</v>
      </c>
    </row>
    <row r="18" spans="1:11" s="2" customFormat="1" ht="13.5" customHeight="1" x14ac:dyDescent="0.25">
      <c r="A18" s="21"/>
      <c r="B18" s="12">
        <f t="shared" si="0"/>
        <v>15</v>
      </c>
      <c r="C18" s="25" t="s">
        <v>31</v>
      </c>
      <c r="D18" s="25" t="s">
        <v>62</v>
      </c>
      <c r="E18" s="11" t="s">
        <v>91</v>
      </c>
      <c r="F18" s="11" t="s">
        <v>112</v>
      </c>
      <c r="G18" s="11" t="s">
        <v>135</v>
      </c>
      <c r="H18" s="13" t="s">
        <v>146</v>
      </c>
      <c r="I18" s="11" t="s">
        <v>173</v>
      </c>
      <c r="J18" s="13" t="s">
        <v>203</v>
      </c>
      <c r="K18" s="13">
        <v>1</v>
      </c>
    </row>
    <row r="19" spans="1:11" s="2" customFormat="1" ht="13.5" customHeight="1" x14ac:dyDescent="0.25">
      <c r="A19" s="21"/>
      <c r="B19" s="14">
        <f t="shared" si="0"/>
        <v>16</v>
      </c>
      <c r="C19" s="26" t="s">
        <v>32</v>
      </c>
      <c r="D19" s="26" t="s">
        <v>63</v>
      </c>
      <c r="E19" s="15" t="s">
        <v>92</v>
      </c>
      <c r="F19" s="15" t="s">
        <v>113</v>
      </c>
      <c r="G19" s="15" t="s">
        <v>135</v>
      </c>
      <c r="H19" s="15" t="s">
        <v>147</v>
      </c>
      <c r="I19" s="15" t="s">
        <v>174</v>
      </c>
      <c r="J19" s="15" t="s">
        <v>204</v>
      </c>
      <c r="K19" s="15">
        <v>1</v>
      </c>
    </row>
    <row r="20" spans="1:11" s="2" customFormat="1" ht="13.5" customHeight="1" x14ac:dyDescent="0.25">
      <c r="A20" s="21"/>
      <c r="B20" s="12">
        <f t="shared" si="0"/>
        <v>17</v>
      </c>
      <c r="C20" s="25" t="s">
        <v>33</v>
      </c>
      <c r="D20" s="25" t="s">
        <v>62</v>
      </c>
      <c r="E20" s="11" t="s">
        <v>93</v>
      </c>
      <c r="F20" s="11" t="s">
        <v>112</v>
      </c>
      <c r="G20" s="11" t="s">
        <v>135</v>
      </c>
      <c r="H20" s="13" t="s">
        <v>146</v>
      </c>
      <c r="I20" s="11" t="s">
        <v>173</v>
      </c>
      <c r="J20" s="13" t="s">
        <v>203</v>
      </c>
      <c r="K20" s="13">
        <v>1</v>
      </c>
    </row>
    <row r="21" spans="1:11" s="2" customFormat="1" ht="13.5" customHeight="1" x14ac:dyDescent="0.25">
      <c r="A21" s="21"/>
      <c r="B21" s="12">
        <f t="shared" si="0"/>
        <v>18</v>
      </c>
      <c r="C21" s="25" t="s">
        <v>34</v>
      </c>
      <c r="D21" s="25" t="s">
        <v>64</v>
      </c>
      <c r="E21" s="11" t="s">
        <v>232</v>
      </c>
      <c r="F21" s="11" t="s">
        <v>114</v>
      </c>
      <c r="G21" s="11" t="s">
        <v>135</v>
      </c>
      <c r="H21" s="13" t="s">
        <v>148</v>
      </c>
      <c r="I21" s="11" t="s">
        <v>175</v>
      </c>
      <c r="J21" s="13" t="s">
        <v>205</v>
      </c>
      <c r="K21" s="13">
        <v>2</v>
      </c>
    </row>
    <row r="22" spans="1:11" s="2" customFormat="1" ht="13.5" customHeight="1" x14ac:dyDescent="0.25">
      <c r="A22" s="21"/>
      <c r="B22" s="14">
        <f t="shared" si="0"/>
        <v>19</v>
      </c>
      <c r="C22" s="26" t="s">
        <v>35</v>
      </c>
      <c r="D22" s="26" t="s">
        <v>65</v>
      </c>
      <c r="E22" s="15" t="s">
        <v>233</v>
      </c>
      <c r="F22" s="15" t="s">
        <v>115</v>
      </c>
      <c r="G22" s="15" t="s">
        <v>135</v>
      </c>
      <c r="H22" s="15" t="s">
        <v>149</v>
      </c>
      <c r="I22" s="15" t="s">
        <v>176</v>
      </c>
      <c r="J22" s="15" t="s">
        <v>206</v>
      </c>
      <c r="K22" s="15">
        <v>1</v>
      </c>
    </row>
    <row r="23" spans="1:11" s="2" customFormat="1" ht="13.5" customHeight="1" x14ac:dyDescent="0.25">
      <c r="A23" s="21"/>
      <c r="B23" s="12">
        <f t="shared" si="0"/>
        <v>20</v>
      </c>
      <c r="C23" s="25" t="s">
        <v>36</v>
      </c>
      <c r="D23" s="25" t="s">
        <v>66</v>
      </c>
      <c r="E23" s="11" t="s">
        <v>234</v>
      </c>
      <c r="F23" s="11" t="s">
        <v>114</v>
      </c>
      <c r="G23" s="11" t="s">
        <v>135</v>
      </c>
      <c r="H23" s="13" t="s">
        <v>150</v>
      </c>
      <c r="I23" s="11" t="s">
        <v>177</v>
      </c>
      <c r="J23" s="13" t="s">
        <v>207</v>
      </c>
      <c r="K23" s="13">
        <v>8</v>
      </c>
    </row>
    <row r="24" spans="1:11" s="2" customFormat="1" ht="13.5" customHeight="1" x14ac:dyDescent="0.25">
      <c r="A24" s="21"/>
      <c r="B24" s="14">
        <f t="shared" si="0"/>
        <v>21</v>
      </c>
      <c r="C24" s="26" t="s">
        <v>37</v>
      </c>
      <c r="D24" s="26" t="s">
        <v>67</v>
      </c>
      <c r="E24" s="15" t="s">
        <v>235</v>
      </c>
      <c r="F24" s="15" t="s">
        <v>111</v>
      </c>
      <c r="G24" s="15" t="s">
        <v>135</v>
      </c>
      <c r="H24" s="15" t="s">
        <v>151</v>
      </c>
      <c r="I24" s="15" t="s">
        <v>178</v>
      </c>
      <c r="J24" s="15" t="s">
        <v>208</v>
      </c>
      <c r="K24" s="15">
        <v>1</v>
      </c>
    </row>
    <row r="25" spans="1:11" s="2" customFormat="1" ht="13.5" customHeight="1" x14ac:dyDescent="0.25">
      <c r="A25" s="21"/>
      <c r="B25" s="12">
        <f t="shared" si="0"/>
        <v>22</v>
      </c>
      <c r="C25" s="25" t="s">
        <v>38</v>
      </c>
      <c r="D25" s="25" t="s">
        <v>68</v>
      </c>
      <c r="E25" s="11" t="s">
        <v>236</v>
      </c>
      <c r="F25" s="11" t="s">
        <v>113</v>
      </c>
      <c r="G25" s="11" t="s">
        <v>135</v>
      </c>
      <c r="H25" s="13" t="s">
        <v>152</v>
      </c>
      <c r="I25" s="11" t="s">
        <v>179</v>
      </c>
      <c r="J25" s="13" t="s">
        <v>209</v>
      </c>
      <c r="K25" s="13">
        <v>1</v>
      </c>
    </row>
    <row r="26" spans="1:11" s="2" customFormat="1" ht="13.5" customHeight="1" x14ac:dyDescent="0.25">
      <c r="A26" s="21"/>
      <c r="B26" s="14">
        <f t="shared" si="0"/>
        <v>23</v>
      </c>
      <c r="C26" s="26" t="s">
        <v>39</v>
      </c>
      <c r="D26" s="26" t="s">
        <v>69</v>
      </c>
      <c r="E26" s="15" t="s">
        <v>237</v>
      </c>
      <c r="F26" s="15" t="s">
        <v>116</v>
      </c>
      <c r="G26" s="15" t="s">
        <v>135</v>
      </c>
      <c r="H26" s="15" t="s">
        <v>153</v>
      </c>
      <c r="I26" s="15" t="s">
        <v>180</v>
      </c>
      <c r="J26" s="15" t="s">
        <v>210</v>
      </c>
      <c r="K26" s="15">
        <v>2</v>
      </c>
    </row>
    <row r="27" spans="1:11" s="2" customFormat="1" ht="13.5" customHeight="1" x14ac:dyDescent="0.25">
      <c r="A27" s="21"/>
      <c r="B27" s="12">
        <f t="shared" si="0"/>
        <v>24</v>
      </c>
      <c r="C27" s="25" t="s">
        <v>40</v>
      </c>
      <c r="D27" s="25" t="s">
        <v>70</v>
      </c>
      <c r="E27" s="11" t="s">
        <v>238</v>
      </c>
      <c r="F27" s="11" t="s">
        <v>117</v>
      </c>
      <c r="G27" s="11" t="s">
        <v>135</v>
      </c>
      <c r="H27" s="13" t="s">
        <v>154</v>
      </c>
      <c r="I27" s="11" t="s">
        <v>181</v>
      </c>
      <c r="J27" s="13" t="s">
        <v>211</v>
      </c>
      <c r="K27" s="13">
        <v>1</v>
      </c>
    </row>
    <row r="28" spans="1:11" s="2" customFormat="1" ht="13.5" customHeight="1" x14ac:dyDescent="0.25">
      <c r="A28" s="21"/>
      <c r="B28" s="14">
        <f t="shared" si="0"/>
        <v>25</v>
      </c>
      <c r="C28" s="26" t="s">
        <v>41</v>
      </c>
      <c r="D28" s="26" t="s">
        <v>71</v>
      </c>
      <c r="E28" s="15" t="s">
        <v>94</v>
      </c>
      <c r="F28" s="15" t="s">
        <v>118</v>
      </c>
      <c r="G28" s="15" t="s">
        <v>135</v>
      </c>
      <c r="H28" s="15" t="s">
        <v>155</v>
      </c>
      <c r="I28" s="15" t="s">
        <v>182</v>
      </c>
      <c r="J28" s="15" t="s">
        <v>212</v>
      </c>
      <c r="K28" s="15">
        <v>1</v>
      </c>
    </row>
    <row r="29" spans="1:11" s="2" customFormat="1" ht="13.5" customHeight="1" x14ac:dyDescent="0.25">
      <c r="A29" s="21"/>
      <c r="B29" s="12">
        <f t="shared" si="0"/>
        <v>26</v>
      </c>
      <c r="C29" s="25" t="s">
        <v>42</v>
      </c>
      <c r="D29" s="25" t="s">
        <v>72</v>
      </c>
      <c r="E29" s="11" t="s">
        <v>239</v>
      </c>
      <c r="F29" s="11" t="s">
        <v>119</v>
      </c>
      <c r="G29" s="11" t="s">
        <v>135</v>
      </c>
      <c r="H29" s="13" t="s">
        <v>156</v>
      </c>
      <c r="I29" s="11" t="s">
        <v>183</v>
      </c>
      <c r="J29" s="13" t="s">
        <v>213</v>
      </c>
      <c r="K29" s="13">
        <v>2</v>
      </c>
    </row>
    <row r="30" spans="1:11" s="2" customFormat="1" ht="13.5" customHeight="1" x14ac:dyDescent="0.25">
      <c r="A30" s="21"/>
      <c r="B30" s="14">
        <f t="shared" si="0"/>
        <v>27</v>
      </c>
      <c r="C30" s="26" t="s">
        <v>43</v>
      </c>
      <c r="D30" s="26" t="s">
        <v>73</v>
      </c>
      <c r="E30" s="15" t="s">
        <v>240</v>
      </c>
      <c r="F30" s="15" t="s">
        <v>120</v>
      </c>
      <c r="G30" s="15" t="s">
        <v>135</v>
      </c>
      <c r="H30" s="15" t="s">
        <v>157</v>
      </c>
      <c r="I30" s="15" t="s">
        <v>184</v>
      </c>
      <c r="J30" s="15" t="s">
        <v>214</v>
      </c>
      <c r="K30" s="15">
        <v>1</v>
      </c>
    </row>
    <row r="31" spans="1:11" s="2" customFormat="1" ht="13.5" customHeight="1" x14ac:dyDescent="0.25">
      <c r="A31" s="21"/>
      <c r="B31" s="12">
        <f t="shared" si="0"/>
        <v>28</v>
      </c>
      <c r="C31" s="25" t="s">
        <v>44</v>
      </c>
      <c r="D31" s="25" t="s">
        <v>74</v>
      </c>
      <c r="E31" s="11" t="s">
        <v>95</v>
      </c>
      <c r="F31" s="11" t="s">
        <v>121</v>
      </c>
      <c r="G31" s="11" t="s">
        <v>136</v>
      </c>
      <c r="H31" s="13" t="s">
        <v>44</v>
      </c>
      <c r="I31" s="11" t="s">
        <v>185</v>
      </c>
      <c r="J31" s="13" t="s">
        <v>215</v>
      </c>
      <c r="K31" s="13">
        <v>1</v>
      </c>
    </row>
    <row r="32" spans="1:11" s="2" customFormat="1" ht="13.5" customHeight="1" x14ac:dyDescent="0.25">
      <c r="A32" s="21"/>
      <c r="B32" s="12">
        <f t="shared" si="0"/>
        <v>29</v>
      </c>
      <c r="C32" s="25" t="s">
        <v>45</v>
      </c>
      <c r="D32" s="25" t="s">
        <v>75</v>
      </c>
      <c r="E32" s="11" t="s">
        <v>96</v>
      </c>
      <c r="F32" s="11" t="s">
        <v>122</v>
      </c>
      <c r="G32" s="11" t="s">
        <v>137</v>
      </c>
      <c r="H32" s="13" t="s">
        <v>45</v>
      </c>
      <c r="I32" s="11" t="s">
        <v>186</v>
      </c>
      <c r="J32" s="13" t="s">
        <v>216</v>
      </c>
      <c r="K32" s="13">
        <v>1</v>
      </c>
    </row>
    <row r="33" spans="1:11" s="2" customFormat="1" ht="13.5" customHeight="1" x14ac:dyDescent="0.25">
      <c r="A33" s="21"/>
      <c r="B33" s="14">
        <f t="shared" si="0"/>
        <v>30</v>
      </c>
      <c r="C33" s="26" t="s">
        <v>46</v>
      </c>
      <c r="D33" s="26" t="s">
        <v>76</v>
      </c>
      <c r="E33" s="15" t="s">
        <v>97</v>
      </c>
      <c r="F33" s="15" t="s">
        <v>123</v>
      </c>
      <c r="G33" s="15" t="s">
        <v>138</v>
      </c>
      <c r="H33" s="15" t="s">
        <v>46</v>
      </c>
      <c r="I33" s="15" t="s">
        <v>187</v>
      </c>
      <c r="J33" s="33" t="s">
        <v>241</v>
      </c>
      <c r="K33" s="15">
        <v>1</v>
      </c>
    </row>
    <row r="34" spans="1:11" s="2" customFormat="1" ht="13.5" customHeight="1" x14ac:dyDescent="0.25">
      <c r="A34" s="21"/>
      <c r="B34" s="14">
        <f t="shared" si="0"/>
        <v>31</v>
      </c>
      <c r="C34" s="26"/>
      <c r="D34" s="26"/>
      <c r="E34" s="15"/>
      <c r="F34" s="15"/>
      <c r="G34" s="15"/>
      <c r="H34" s="15"/>
      <c r="I34" s="15"/>
      <c r="J34" s="15"/>
      <c r="K34" s="15"/>
    </row>
    <row r="35" spans="1:11" s="2" customFormat="1" ht="13.5" customHeight="1" x14ac:dyDescent="0.25">
      <c r="A35" s="21"/>
      <c r="B35" s="12">
        <f t="shared" si="0"/>
        <v>32</v>
      </c>
      <c r="C35" s="25"/>
      <c r="D35" s="25"/>
      <c r="E35" s="11"/>
      <c r="F35" s="11"/>
      <c r="G35" s="11"/>
      <c r="H35" s="13"/>
      <c r="I35" s="11"/>
      <c r="J35" s="13"/>
      <c r="K35" s="13"/>
    </row>
    <row r="36" spans="1:11" ht="13.8" thickBot="1" x14ac:dyDescent="0.3">
      <c r="A36" s="23"/>
      <c r="B36" s="10"/>
      <c r="C36" s="28" t="s">
        <v>15</v>
      </c>
      <c r="D36" s="28"/>
      <c r="E36" s="5"/>
      <c r="F36" s="5"/>
      <c r="G36" s="5"/>
      <c r="H36" s="4"/>
      <c r="I36" s="5"/>
      <c r="J36" s="4"/>
      <c r="K36" s="4"/>
    </row>
    <row r="38" spans="1:11" x14ac:dyDescent="0.25">
      <c r="E38" s="1"/>
      <c r="F38" s="1"/>
      <c r="G38" s="1"/>
      <c r="I38" s="1"/>
    </row>
    <row r="39" spans="1:11" x14ac:dyDescent="0.25">
      <c r="E39" s="1"/>
      <c r="F39" s="1"/>
      <c r="G39" s="1"/>
      <c r="I39" s="1"/>
    </row>
    <row r="40" spans="1:11" x14ac:dyDescent="0.25">
      <c r="E40" s="1"/>
      <c r="F40" s="1"/>
      <c r="G40" s="1"/>
      <c r="I40" s="1"/>
    </row>
  </sheetData>
  <phoneticPr fontId="0" type="noConversion"/>
  <hyperlinks>
    <hyperlink ref="J33" r:id="rId1" xr:uid="{B78626C2-6723-4287-BB88-3A7EEAA2A4D9}"/>
    <hyperlink ref="J4" r:id="rId2" xr:uid="{E946DDE5-2036-4940-8AA2-0064159DD3A5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3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9" t="s">
        <v>0</v>
      </c>
      <c r="B1" s="30" t="s">
        <v>218</v>
      </c>
    </row>
    <row r="2" spans="1:2" x14ac:dyDescent="0.25">
      <c r="A2" s="8" t="s">
        <v>1</v>
      </c>
      <c r="B2" s="31" t="s">
        <v>219</v>
      </c>
    </row>
    <row r="3" spans="1:2" x14ac:dyDescent="0.25">
      <c r="A3" s="9" t="s">
        <v>2</v>
      </c>
      <c r="B3" s="32" t="s">
        <v>220</v>
      </c>
    </row>
    <row r="4" spans="1:2" x14ac:dyDescent="0.25">
      <c r="A4" s="8" t="s">
        <v>3</v>
      </c>
      <c r="B4" s="31" t="s">
        <v>221</v>
      </c>
    </row>
    <row r="5" spans="1:2" x14ac:dyDescent="0.25">
      <c r="A5" s="9" t="s">
        <v>4</v>
      </c>
      <c r="B5" s="32" t="s">
        <v>222</v>
      </c>
    </row>
    <row r="6" spans="1:2" x14ac:dyDescent="0.25">
      <c r="A6" s="8" t="s">
        <v>5</v>
      </c>
      <c r="B6" s="31" t="s">
        <v>223</v>
      </c>
    </row>
    <row r="7" spans="1:2" x14ac:dyDescent="0.25">
      <c r="A7" s="9" t="s">
        <v>6</v>
      </c>
      <c r="B7" s="32" t="s">
        <v>224</v>
      </c>
    </row>
    <row r="8" spans="1:2" x14ac:dyDescent="0.25">
      <c r="A8" s="8" t="s">
        <v>7</v>
      </c>
      <c r="B8" s="31" t="s">
        <v>225</v>
      </c>
    </row>
    <row r="9" spans="1:2" x14ac:dyDescent="0.25">
      <c r="A9" s="9" t="s">
        <v>8</v>
      </c>
      <c r="B9" s="32" t="s">
        <v>226</v>
      </c>
    </row>
    <row r="10" spans="1:2" x14ac:dyDescent="0.25">
      <c r="A10" s="8" t="s">
        <v>9</v>
      </c>
      <c r="B10" s="31" t="s">
        <v>227</v>
      </c>
    </row>
    <row r="11" spans="1:2" x14ac:dyDescent="0.25">
      <c r="A11" s="9" t="s">
        <v>10</v>
      </c>
      <c r="B11" s="32" t="s">
        <v>228</v>
      </c>
    </row>
    <row r="12" spans="1:2" x14ac:dyDescent="0.25">
      <c r="A12" s="8" t="s">
        <v>11</v>
      </c>
      <c r="B12" s="31" t="s">
        <v>229</v>
      </c>
    </row>
    <row r="13" spans="1:2" x14ac:dyDescent="0.25">
      <c r="A13" s="9" t="s">
        <v>12</v>
      </c>
      <c r="B13" s="32" t="s">
        <v>230</v>
      </c>
    </row>
    <row r="14" spans="1:2" x14ac:dyDescent="0.25">
      <c r="A14" s="8" t="s">
        <v>13</v>
      </c>
      <c r="B14" s="31" t="s">
        <v>228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AF6A-960E-4640-8AB8-026DA1CFD30A}">
  <dimension ref="A1:O32"/>
  <sheetViews>
    <sheetView tabSelected="1" topLeftCell="A11" zoomScale="115" zoomScaleNormal="115" workbookViewId="0">
      <selection activeCell="F27" sqref="F27"/>
    </sheetView>
  </sheetViews>
  <sheetFormatPr defaultRowHeight="13.2" x14ac:dyDescent="0.25"/>
  <cols>
    <col min="1" max="1" width="3" style="37" bestFit="1" customWidth="1"/>
    <col min="2" max="2" width="26.21875" style="37" customWidth="1"/>
    <col min="3" max="3" width="7.77734375" style="37" bestFit="1" customWidth="1"/>
    <col min="4" max="4" width="36.109375" style="37" bestFit="1" customWidth="1"/>
    <col min="5" max="5" width="36.5546875" style="37" bestFit="1" customWidth="1"/>
    <col min="6" max="6" width="26.109375" style="37" customWidth="1"/>
    <col min="7" max="7" width="15.44140625" style="37" customWidth="1"/>
    <col min="8" max="8" width="26.21875" style="37" bestFit="1" customWidth="1"/>
    <col min="9" max="9" width="38.21875" style="37" bestFit="1" customWidth="1"/>
    <col min="10" max="10" width="19.109375" style="37" customWidth="1"/>
    <col min="11" max="11" width="14.44140625" style="35" customWidth="1"/>
    <col min="12" max="12" width="8.77734375" style="35" bestFit="1" customWidth="1"/>
    <col min="13" max="13" width="9.6640625" style="35" bestFit="1" customWidth="1"/>
    <col min="14" max="14" width="9.88671875" style="35" bestFit="1" customWidth="1"/>
    <col min="15" max="15" width="16.44140625" style="37" bestFit="1" customWidth="1"/>
    <col min="16" max="16384" width="8.88671875" style="37"/>
  </cols>
  <sheetData>
    <row r="1" spans="1:15" s="35" customFormat="1" x14ac:dyDescent="0.25">
      <c r="A1" s="39" t="str">
        <f>'Part List Report'!B3</f>
        <v>#</v>
      </c>
      <c r="B1" s="39" t="str">
        <f>'Part List Report'!C3</f>
        <v>Value</v>
      </c>
      <c r="C1" s="39" t="str">
        <f t="shared" ref="C1:C31" si="0">K1</f>
        <v>Quantity</v>
      </c>
      <c r="D1" s="39" t="str">
        <f>'Part List Report'!D3</f>
        <v>Name</v>
      </c>
      <c r="E1" s="39" t="str">
        <f>'Part List Report'!E3</f>
        <v>Designator</v>
      </c>
      <c r="F1" s="39" t="str">
        <f>'Part List Report'!F3</f>
        <v>Description</v>
      </c>
      <c r="G1" s="39" t="str">
        <f>'Part List Report'!G3</f>
        <v>Manufacturer</v>
      </c>
      <c r="H1" s="39" t="str">
        <f>'Part List Report'!H3</f>
        <v>Manufacturer Product Number</v>
      </c>
      <c r="I1" s="39" t="str">
        <f>'Part List Report'!I3</f>
        <v>Digi-Key Part Number</v>
      </c>
      <c r="J1" s="39" t="str">
        <f>'Part List Report'!J3</f>
        <v>Digi-Key PurchaseURL</v>
      </c>
      <c r="K1" s="39" t="str">
        <f>'Part List Report'!K3</f>
        <v>Quantity</v>
      </c>
      <c r="L1" s="39" t="s">
        <v>243</v>
      </c>
      <c r="M1" s="39" t="s">
        <v>244</v>
      </c>
      <c r="N1" s="39" t="s">
        <v>245</v>
      </c>
      <c r="O1" s="39" t="s">
        <v>247</v>
      </c>
    </row>
    <row r="2" spans="1:15" s="36" customFormat="1" x14ac:dyDescent="0.25">
      <c r="A2" s="40">
        <f>'Part List Report'!B4</f>
        <v>1</v>
      </c>
      <c r="B2" s="40" t="str">
        <f>'Part List Report'!C4</f>
        <v>10uF/16V</v>
      </c>
      <c r="C2" s="41">
        <f t="shared" si="0"/>
        <v>6</v>
      </c>
      <c r="D2" s="40" t="str">
        <f>'Part List Report'!D4</f>
        <v>CAP CER 10UF 16V X5R 0603</v>
      </c>
      <c r="E2" s="40" t="str">
        <f>'Part List Report'!E4</f>
        <v>C1, C2, C11, C12, C14, C15</v>
      </c>
      <c r="F2" s="40" t="str">
        <f>'Part List Report'!F4</f>
        <v>10 µF ±20% 16V Ceramic Capacitor X5R 0603 (1608 Metric)</v>
      </c>
      <c r="G2" s="40" t="str">
        <f>'Part List Report'!G4</f>
        <v>Murata Electronics</v>
      </c>
      <c r="H2" s="40" t="str">
        <f>'Part List Report'!H4</f>
        <v>GRM188R61C106MAALD</v>
      </c>
      <c r="I2" s="40" t="str">
        <f>'Part List Report'!I4</f>
        <v>490-10729-6-ND</v>
      </c>
      <c r="J2" s="40" t="str">
        <f>'Part List Report'!J4</f>
        <v>https://www.digikey.com/en/products/detail/murata-electronics/GRM188R61C106MAALD/4905340</v>
      </c>
      <c r="K2" s="41">
        <f>'Part List Report'!K4</f>
        <v>6</v>
      </c>
      <c r="L2" s="41">
        <v>0.24</v>
      </c>
      <c r="M2" s="41">
        <f>L2*K2</f>
        <v>1.44</v>
      </c>
      <c r="N2" s="41">
        <f>SUM(M2:M32)</f>
        <v>20.289999999999996</v>
      </c>
      <c r="O2" s="40"/>
    </row>
    <row r="3" spans="1:15" s="36" customFormat="1" x14ac:dyDescent="0.25">
      <c r="A3" s="40">
        <f>'Part List Report'!B5</f>
        <v>2</v>
      </c>
      <c r="B3" s="40" t="str">
        <f>'Part List Report'!C5</f>
        <v>0.1uF/25V</v>
      </c>
      <c r="C3" s="41">
        <f t="shared" si="0"/>
        <v>6</v>
      </c>
      <c r="D3" s="40" t="str">
        <f>'Part List Report'!D5</f>
        <v>CAP CER 0.1UF 25V X7R 0603</v>
      </c>
      <c r="E3" s="40" t="str">
        <f>'Part List Report'!E5</f>
        <v>C3, C4, C5, C7, C9, C10</v>
      </c>
      <c r="F3" s="40" t="str">
        <f>'Part List Report'!F5</f>
        <v>0.1 µF ±10% 25V Ceramic Capacitor X7R 0603 (1608 Metric)</v>
      </c>
      <c r="G3" s="40" t="str">
        <f>'Part List Report'!G5</f>
        <v>KEMET</v>
      </c>
      <c r="H3" s="40" t="str">
        <f>'Part List Report'!H5</f>
        <v>C0603C104K3RAC7867</v>
      </c>
      <c r="I3" s="40" t="str">
        <f>'Part List Report'!I5</f>
        <v>399-C0603C104K3RAC7867TR-ND</v>
      </c>
      <c r="J3" s="40" t="str">
        <f>'Part List Report'!J5</f>
        <v>https://www.digikey.com/en/products/detail/kemet/C0603C104K3RAC7867/416044</v>
      </c>
      <c r="K3" s="41">
        <f>'Part List Report'!K5</f>
        <v>6</v>
      </c>
      <c r="L3" s="41">
        <v>0.1</v>
      </c>
      <c r="M3" s="41">
        <f t="shared" ref="M3:M32" si="1">L3*K3</f>
        <v>0.60000000000000009</v>
      </c>
      <c r="N3" s="41"/>
      <c r="O3" s="40"/>
    </row>
    <row r="4" spans="1:15" s="36" customFormat="1" x14ac:dyDescent="0.25">
      <c r="A4" s="40">
        <f>'Part List Report'!B6</f>
        <v>3</v>
      </c>
      <c r="B4" s="40" t="str">
        <f>'Part List Report'!C6</f>
        <v>1uF/25V</v>
      </c>
      <c r="C4" s="41">
        <f t="shared" si="0"/>
        <v>2</v>
      </c>
      <c r="D4" s="40" t="str">
        <f>'Part List Report'!D6</f>
        <v>CAP CER 1UF 25V X7R 0603</v>
      </c>
      <c r="E4" s="40" t="str">
        <f>'Part List Report'!E6</f>
        <v>C6, C13</v>
      </c>
      <c r="F4" s="40" t="str">
        <f>'Part List Report'!F6</f>
        <v>1 µF ±10% 25V Ceramic Capacitor X7R 0603 (1608 Metric)</v>
      </c>
      <c r="G4" s="40" t="str">
        <f>'Part List Report'!G6</f>
        <v>KEMET</v>
      </c>
      <c r="H4" s="40" t="str">
        <f>'Part List Report'!H6</f>
        <v>C0603C105K3RAC7867</v>
      </c>
      <c r="I4" s="40" t="str">
        <f>'Part List Report'!I6</f>
        <v>399-C0603C105K3RAC7867DKR-ND</v>
      </c>
      <c r="J4" s="40" t="str">
        <f>'Part List Report'!J6</f>
        <v>https://www.digikey.com/en/products/detail/kemet/C0603C105K3RAC7867/3317582?s=N4IgTCBcDaIMIAYBsCDMcCMCCsBpVASgIJwDsAHEqSALoC%2BQA</v>
      </c>
      <c r="K4" s="41">
        <f>'Part List Report'!K6</f>
        <v>2</v>
      </c>
      <c r="L4" s="41">
        <v>0.27</v>
      </c>
      <c r="M4" s="41">
        <f t="shared" si="1"/>
        <v>0.54</v>
      </c>
      <c r="N4" s="41"/>
      <c r="O4" s="40"/>
    </row>
    <row r="5" spans="1:15" s="36" customFormat="1" x14ac:dyDescent="0.25">
      <c r="A5" s="40">
        <f>'Part List Report'!B7</f>
        <v>4</v>
      </c>
      <c r="B5" s="40" t="str">
        <f>'Part List Report'!C7</f>
        <v>100pF/25V</v>
      </c>
      <c r="C5" s="41">
        <f t="shared" si="0"/>
        <v>1</v>
      </c>
      <c r="D5" s="40" t="str">
        <f>'Part List Report'!D7</f>
        <v>CAP CER 100PF 25V X7R 0603</v>
      </c>
      <c r="E5" s="40" t="str">
        <f>'Part List Report'!E7</f>
        <v>C8</v>
      </c>
      <c r="F5" s="40" t="str">
        <f>'Part List Report'!F7</f>
        <v>0.1 µF ±10% 25V Ceramic Capacitor X7R 0603 (1608 Metric)</v>
      </c>
      <c r="G5" s="40" t="str">
        <f>'Part List Report'!G7</f>
        <v>KEMET</v>
      </c>
      <c r="H5" s="40" t="str">
        <f>'Part List Report'!H7</f>
        <v>C0603C101K3RACAUTO</v>
      </c>
      <c r="I5" s="40" t="str">
        <f>'Part List Report'!I7</f>
        <v>399-C0603C101K3RACAUTODKR-ND</v>
      </c>
      <c r="J5" s="40" t="str">
        <f>'Part List Report'!J7</f>
        <v>https://www.digikey.com/en/products/detail/kemet/C0603C101K3RACAUTO/10642423</v>
      </c>
      <c r="K5" s="41">
        <f>'Part List Report'!K7</f>
        <v>1</v>
      </c>
      <c r="L5" s="41">
        <v>0.1</v>
      </c>
      <c r="M5" s="41">
        <f t="shared" si="1"/>
        <v>0.1</v>
      </c>
      <c r="N5" s="41"/>
      <c r="O5" s="40" t="s">
        <v>246</v>
      </c>
    </row>
    <row r="6" spans="1:15" s="36" customFormat="1" x14ac:dyDescent="0.25">
      <c r="A6" s="40">
        <f>'Part List Report'!B8</f>
        <v>5</v>
      </c>
      <c r="B6" s="40" t="str">
        <f>'Part List Report'!C8</f>
        <v>LL4148</v>
      </c>
      <c r="C6" s="41">
        <f t="shared" si="0"/>
        <v>2</v>
      </c>
      <c r="D6" s="40" t="str">
        <f>'Part List Report'!D8</f>
        <v>DIODE GEN PURP 100V 200MA SOD80</v>
      </c>
      <c r="E6" s="40" t="str">
        <f>'Part List Report'!E8</f>
        <v>D1, D2</v>
      </c>
      <c r="F6" s="40" t="str">
        <f>'Part List Report'!F8</f>
        <v>Diode Standard 100 V 200mA Surface Mount SOD-80</v>
      </c>
      <c r="G6" s="40" t="str">
        <f>'Part List Report'!G8</f>
        <v>onsemi</v>
      </c>
      <c r="H6" s="40" t="str">
        <f>'Part List Report'!H8</f>
        <v>LL4148</v>
      </c>
      <c r="I6" s="40" t="str">
        <f>'Part List Report'!I8</f>
        <v>LL4148FSCT-ND</v>
      </c>
      <c r="J6" s="40" t="str">
        <f>'Part List Report'!J8</f>
        <v>https://www.digikey.com/en/products/detail/onsemi/LL4148/1923046</v>
      </c>
      <c r="K6" s="41">
        <f>'Part List Report'!K8</f>
        <v>2</v>
      </c>
      <c r="L6" s="41">
        <v>0.13</v>
      </c>
      <c r="M6" s="41">
        <f t="shared" si="1"/>
        <v>0.26</v>
      </c>
      <c r="N6" s="41"/>
      <c r="O6" s="40"/>
    </row>
    <row r="7" spans="1:15" s="36" customFormat="1" x14ac:dyDescent="0.25">
      <c r="A7" s="40">
        <f>'Part List Report'!B9</f>
        <v>6</v>
      </c>
      <c r="B7" s="40" t="str">
        <f>'Part List Report'!C9</f>
        <v>B38G3RGB-10D0003H2U1930</v>
      </c>
      <c r="C7" s="41">
        <f t="shared" si="0"/>
        <v>1</v>
      </c>
      <c r="D7" s="40" t="str">
        <f>'Part List Report'!D9</f>
        <v>LED RGB MIXED WHITE ( 1.6(L)X1.6</v>
      </c>
      <c r="E7" s="40" t="str">
        <f>'Part List Report'!E9</f>
        <v>D3</v>
      </c>
      <c r="F7" s="40" t="str">
        <f>'Part List Report'!F9</f>
        <v>Red, Green, Blue (RGB) LED Indication - Discrete 2V Red, 3V Green, 3V Blue 0606 (1616 Metric)</v>
      </c>
      <c r="G7" s="40" t="str">
        <f>'Part List Report'!G9</f>
        <v>Harvatek Corporation</v>
      </c>
      <c r="H7" s="40" t="str">
        <f>'Part List Report'!H9</f>
        <v>B38G3RGB-10D0003H2U1930</v>
      </c>
      <c r="I7" s="40" t="str">
        <f>'Part List Report'!I9</f>
        <v>3147-B38G3RGB-10D0003H2U1930DKR-ND</v>
      </c>
      <c r="J7" s="40" t="str">
        <f>'Part List Report'!J9</f>
        <v>https://www.digikey.com/en/products/detail/harvatek-corporation/B38G3RGB-10D0003H2U1930/13588733?s=N4IgTCBcDaIEIGYAcBxBAlFcC0BGADACL4kIASYAqrgJwL4gC6AvkA</v>
      </c>
      <c r="K7" s="41">
        <f>'Part List Report'!K9</f>
        <v>1</v>
      </c>
      <c r="L7" s="41">
        <v>0.14000000000000001</v>
      </c>
      <c r="M7" s="41">
        <f t="shared" si="1"/>
        <v>0.14000000000000001</v>
      </c>
      <c r="N7" s="41"/>
      <c r="O7" s="40"/>
    </row>
    <row r="8" spans="1:15" s="36" customFormat="1" x14ac:dyDescent="0.25">
      <c r="A8" s="40">
        <f>'Part List Report'!B10</f>
        <v>7</v>
      </c>
      <c r="B8" s="40" t="str">
        <f>'Part List Report'!C10</f>
        <v>DFR0781</v>
      </c>
      <c r="C8" s="41">
        <f t="shared" si="0"/>
        <v>1</v>
      </c>
      <c r="D8" s="40" t="str">
        <f>'Part List Report'!D10</f>
        <v>AUDIO BLE/SPP PASS-THROUGH MODU</v>
      </c>
      <c r="E8" s="40" t="str">
        <f>'Part List Report'!E10</f>
        <v>IC1</v>
      </c>
      <c r="F8" s="40" t="str">
        <f>'Part List Report'!F10</f>
        <v>Bluetooth Bluetooth v5.0 Transceiver Module Antenna Not Included Surface Mount</v>
      </c>
      <c r="G8" s="40" t="str">
        <f>'Part List Report'!G10</f>
        <v>DFRobot</v>
      </c>
      <c r="H8" s="40" t="str">
        <f>'Part List Report'!H10</f>
        <v>DFR0781</v>
      </c>
      <c r="I8" s="40" t="str">
        <f>'Part List Report'!I10</f>
        <v>1738-DFR0781-ND</v>
      </c>
      <c r="J8" s="40" t="str">
        <f>'Part List Report'!J10</f>
        <v>https://www.digikey.com/en/products/detail/dfrobot/DFR0781/13688344?s=N4IgTCBcDaICYDMBOAGA7ADgIwgLoF8g</v>
      </c>
      <c r="K8" s="41">
        <f>'Part List Report'!K10</f>
        <v>1</v>
      </c>
      <c r="L8" s="41">
        <v>3.5</v>
      </c>
      <c r="M8" s="41">
        <f t="shared" si="1"/>
        <v>3.5</v>
      </c>
      <c r="N8" s="41"/>
      <c r="O8" s="40"/>
    </row>
    <row r="9" spans="1:15" s="36" customFormat="1" x14ac:dyDescent="0.25">
      <c r="A9" s="40">
        <f>'Part List Report'!B11</f>
        <v>8</v>
      </c>
      <c r="B9" s="40" t="str">
        <f>'Part List Report'!C11</f>
        <v>ATTINY3217-MNR</v>
      </c>
      <c r="C9" s="41">
        <f t="shared" si="0"/>
        <v>1</v>
      </c>
      <c r="D9" s="40" t="str">
        <f>'Part List Report'!D11</f>
        <v>IC MCU 8BIT 32KB FLASH 24VQFN</v>
      </c>
      <c r="E9" s="40" t="str">
        <f>'Part List Report'!E11</f>
        <v>IC2</v>
      </c>
      <c r="F9" s="40" t="str">
        <f>'Part List Report'!F11</f>
        <v>AVR tinyAVR™ 1, Functional Safety (FuSa) Microcontroller IC 8-Bit 20MHz 32KB (32K x 8) FLASH 24-VQFN (4x4)</v>
      </c>
      <c r="G9" s="40" t="str">
        <f>'Part List Report'!G11</f>
        <v>Microchip</v>
      </c>
      <c r="H9" s="40" t="str">
        <f>'Part List Report'!H11</f>
        <v>ATTINY3217-MNR</v>
      </c>
      <c r="I9" s="40" t="str">
        <f>'Part List Report'!I11</f>
        <v>ATTINY3217-MNRDKR-ND</v>
      </c>
      <c r="J9" s="40" t="str">
        <f>'Part List Report'!J11</f>
        <v>https://www.digikey.com/en/products/detail/microchip-technology/ATTINY3217-MNR/9477738?s=N4IgTCBcDaIIIBUEEkByBNAzGAjAdgFoBZVAJRAF0BfIA</v>
      </c>
      <c r="K9" s="41">
        <f>'Part List Report'!K11</f>
        <v>1</v>
      </c>
      <c r="L9" s="41">
        <v>1.37</v>
      </c>
      <c r="M9" s="41">
        <f t="shared" si="1"/>
        <v>1.37</v>
      </c>
      <c r="N9" s="41"/>
      <c r="O9" s="40"/>
    </row>
    <row r="10" spans="1:15" s="36" customFormat="1" x14ac:dyDescent="0.25">
      <c r="A10" s="40">
        <f>'Part List Report'!B12</f>
        <v>9</v>
      </c>
      <c r="B10" s="40" t="str">
        <f>'Part List Report'!C12</f>
        <v>10118192-0001LF</v>
      </c>
      <c r="C10" s="41">
        <f t="shared" si="0"/>
        <v>1</v>
      </c>
      <c r="D10" s="40" t="str">
        <f>'Part List Report'!D12</f>
        <v>CONN RCPT USB2.0 MICRO B SMD R/A</v>
      </c>
      <c r="E10" s="40" t="str">
        <f>'Part List Report'!E12</f>
        <v>J2</v>
      </c>
      <c r="F10" s="40" t="str">
        <f>'Part List Report'!F12</f>
        <v>USB - micro B USB 2.0 Receptacle Connector 5 Position Surface Mount, Right Angle</v>
      </c>
      <c r="G10" s="40" t="str">
        <f>'Part List Report'!G12</f>
        <v>Amphenol</v>
      </c>
      <c r="H10" s="40" t="str">
        <f>'Part List Report'!H12</f>
        <v>10118192-0001LF</v>
      </c>
      <c r="I10" s="40" t="str">
        <f>'Part List Report'!I12</f>
        <v>609-4613-6-ND</v>
      </c>
      <c r="J10" s="40" t="str">
        <f>'Part List Report'!J12</f>
        <v>https://www.digikey.com/en/products/detail/amphenol-cs-fci/10118192-0001LF/2785387?s=N4IgTCBcDaIIwAY5wBxwJxgLQN3AMgGIgC6AvkA</v>
      </c>
      <c r="K10" s="41">
        <f>'Part List Report'!K12</f>
        <v>1</v>
      </c>
      <c r="L10" s="41">
        <v>0.46</v>
      </c>
      <c r="M10" s="41">
        <f t="shared" si="1"/>
        <v>0.46</v>
      </c>
      <c r="N10" s="41"/>
      <c r="O10" s="40"/>
    </row>
    <row r="11" spans="1:15" s="36" customFormat="1" x14ac:dyDescent="0.25">
      <c r="A11" s="40">
        <f>'Part List Report'!B13</f>
        <v>10</v>
      </c>
      <c r="B11" s="40" t="str">
        <f>'Part List Report'!C13</f>
        <v>B2B-ZR(LF)(SN)</v>
      </c>
      <c r="C11" s="41">
        <f t="shared" si="0"/>
        <v>1</v>
      </c>
      <c r="D11" s="40" t="str">
        <f>'Part List Report'!D13</f>
        <v>CONN HEADER VERT 2POS 1.5MM</v>
      </c>
      <c r="E11" s="40" t="str">
        <f>'Part List Report'!E13</f>
        <v>J3</v>
      </c>
      <c r="F11" s="40" t="str">
        <f>'Part List Report'!F13</f>
        <v>Connector Header Through Hole 2 position 0.059" (1.50mm)</v>
      </c>
      <c r="G11" s="40" t="str">
        <f>'Part List Report'!G13</f>
        <v>JST (JAPAN SOLDERLESS TERMINALS)</v>
      </c>
      <c r="H11" s="40" t="str">
        <f>'Part List Report'!H13</f>
        <v>B2B-ZR(LF)(SN)</v>
      </c>
      <c r="I11" s="40" t="str">
        <f>'Part List Report'!I13</f>
        <v>455-1657-ND</v>
      </c>
      <c r="J11" s="40" t="str">
        <f>'Part List Report'!J13</f>
        <v>https://www.digikey.com/en/products/detail/jst-sales-america-inc/B2B-ZR-LF-SN/926564</v>
      </c>
      <c r="K11" s="41">
        <f>'Part List Report'!K13</f>
        <v>1</v>
      </c>
      <c r="L11" s="41">
        <v>0.18</v>
      </c>
      <c r="M11" s="41">
        <f t="shared" si="1"/>
        <v>0.18</v>
      </c>
      <c r="N11" s="41"/>
      <c r="O11" s="40"/>
    </row>
    <row r="12" spans="1:15" s="36" customFormat="1" x14ac:dyDescent="0.25">
      <c r="A12" s="40">
        <f>'Part List Report'!B14</f>
        <v>11</v>
      </c>
      <c r="B12" s="40" t="str">
        <f>'Part List Report'!C14</f>
        <v>4.7uH</v>
      </c>
      <c r="C12" s="41">
        <f t="shared" si="0"/>
        <v>1</v>
      </c>
      <c r="D12" s="40" t="str">
        <f>'Part List Report'!D14</f>
        <v>FIXED IND 4.7UH 1.3A 120MOHM SMD</v>
      </c>
      <c r="E12" s="40" t="str">
        <f>'Part List Report'!E14</f>
        <v>L1</v>
      </c>
      <c r="F12" s="40" t="str">
        <f>'Part List Report'!F14</f>
        <v>4.7 µH Shielded Multilayer Inductor 1.3 A 120mOhm 1008 (2520 Metric)</v>
      </c>
      <c r="G12" s="40" t="str">
        <f>'Part List Report'!G14</f>
        <v>Abracon LLC</v>
      </c>
      <c r="H12" s="40" t="str">
        <f>'Part List Report'!H14</f>
        <v>AIML-1008HC-4R7M-T</v>
      </c>
      <c r="I12" s="40" t="str">
        <f>'Part List Report'!I14</f>
        <v>535-12797-6-ND</v>
      </c>
      <c r="J12" s="40" t="str">
        <f>'Part List Report'!J14</f>
        <v>https://www.digikey.com/en/products/detail/abracon-llc/AIML-1008HC-4R7M-T/5043494?s=N4IgTCBcDaIIIEkCyAZAtARgAxYBwAkBhNAFgCUB2JNAFRAF0BfIA</v>
      </c>
      <c r="K12" s="41">
        <f>'Part List Report'!K14</f>
        <v>1</v>
      </c>
      <c r="L12" s="41">
        <v>0.32</v>
      </c>
      <c r="M12" s="41">
        <f t="shared" si="1"/>
        <v>0.32</v>
      </c>
      <c r="N12" s="41"/>
      <c r="O12" s="40"/>
    </row>
    <row r="13" spans="1:15" s="36" customFormat="1" x14ac:dyDescent="0.25">
      <c r="A13" s="40">
        <f>'Part List Report'!B15</f>
        <v>12</v>
      </c>
      <c r="B13" s="40" t="str">
        <f>'Part List Report'!C15</f>
        <v>S8050</v>
      </c>
      <c r="C13" s="41">
        <f t="shared" si="0"/>
        <v>3</v>
      </c>
      <c r="D13" s="40" t="str">
        <f>'Part List Report'!D15</f>
        <v>TRANS NPN 25V 0.5A SOT23</v>
      </c>
      <c r="E13" s="40" t="str">
        <f>'Part List Report'!E15</f>
        <v>Q1, Q3, Q4</v>
      </c>
      <c r="F13" s="40" t="str">
        <f>'Part List Report'!F15</f>
        <v>Bipolar (BJT) Transistor NPN 25 V 500 mA 150MHz 300 mW Surface Mount SOT-23</v>
      </c>
      <c r="G13" s="40" t="str">
        <f>'Part List Report'!G15</f>
        <v>MDD</v>
      </c>
      <c r="H13" s="40" t="str">
        <f>'Part List Report'!H15</f>
        <v>S8050</v>
      </c>
      <c r="I13" s="40" t="str">
        <f>'Part List Report'!I15</f>
        <v>3372-S8050TR-ND</v>
      </c>
      <c r="J13" s="40" t="str">
        <f>'Part List Report'!J15</f>
        <v>https://www.digikey.com/en/products/detail/nextgen-components/S8050/16602420</v>
      </c>
      <c r="K13" s="41">
        <f>'Part List Report'!K15</f>
        <v>3</v>
      </c>
      <c r="L13" s="41">
        <v>0.28999999999999998</v>
      </c>
      <c r="M13" s="41">
        <f t="shared" si="1"/>
        <v>0.86999999999999988</v>
      </c>
      <c r="N13" s="41"/>
      <c r="O13" s="40" t="s">
        <v>248</v>
      </c>
    </row>
    <row r="14" spans="1:15" s="36" customFormat="1" x14ac:dyDescent="0.25">
      <c r="A14" s="40">
        <f>'Part List Report'!B16</f>
        <v>13</v>
      </c>
      <c r="B14" s="40" t="str">
        <f>'Part List Report'!C16</f>
        <v>CPH6341-TL-W</v>
      </c>
      <c r="C14" s="41">
        <f t="shared" si="0"/>
        <v>1</v>
      </c>
      <c r="D14" s="40" t="str">
        <f>'Part List Report'!D16</f>
        <v>MOSFET P-CH 30V 5A 6CPH</v>
      </c>
      <c r="E14" s="40" t="str">
        <f>'Part List Report'!E16</f>
        <v>Q2</v>
      </c>
      <c r="F14" s="40" t="str">
        <f>'Part List Report'!F16</f>
        <v>P-Channel 30 V 5A (Ta) 1.6W (Ta) Surface Mount 6-CPH</v>
      </c>
      <c r="G14" s="40" t="str">
        <f>'Part List Report'!G16</f>
        <v>onsemi</v>
      </c>
      <c r="H14" s="40" t="str">
        <f>'Part List Report'!H16</f>
        <v>CPH6341-TL-W</v>
      </c>
      <c r="I14" s="40" t="str">
        <f>'Part List Report'!I16</f>
        <v>CPH6341-TL-WOSDKR-ND</v>
      </c>
      <c r="J14" s="40" t="str">
        <f>'Part List Report'!J16</f>
        <v>https://www.digikey.com/en/products/detail/onsemi/CPH6341-TL-W/4847611</v>
      </c>
      <c r="K14" s="41">
        <f>'Part List Report'!K16</f>
        <v>1</v>
      </c>
      <c r="L14" s="41">
        <v>0.63</v>
      </c>
      <c r="M14" s="41">
        <f t="shared" si="1"/>
        <v>0.63</v>
      </c>
      <c r="N14" s="41"/>
      <c r="O14" s="40"/>
    </row>
    <row r="15" spans="1:15" s="36" customFormat="1" x14ac:dyDescent="0.25">
      <c r="A15" s="40">
        <f>'Part List Report'!B17</f>
        <v>14</v>
      </c>
      <c r="B15" s="40" t="str">
        <f>'Part List Report'!C17</f>
        <v>10K</v>
      </c>
      <c r="C15" s="41">
        <f t="shared" si="0"/>
        <v>9</v>
      </c>
      <c r="D15" s="40" t="str">
        <f>'Part List Report'!D17</f>
        <v>RES 10K OHM 1% 1/10W 0603</v>
      </c>
      <c r="E15" s="40" t="str">
        <f>'Part List Report'!E17</f>
        <v>R1, R6, R8, R10, R11, R12, R13, R18, R22</v>
      </c>
      <c r="F15" s="40" t="str">
        <f>'Part List Report'!F17</f>
        <v>10 kOhms ±1% 0.1W, 1/10W Chip Resistor 0603 (1608 Metric) Moisture Resistant Thick Film</v>
      </c>
      <c r="G15" s="40" t="str">
        <f>'Part List Report'!G17</f>
        <v>YAGEO</v>
      </c>
      <c r="H15" s="40" t="str">
        <f>'Part List Report'!H17</f>
        <v>RC0603FR-0710KL</v>
      </c>
      <c r="I15" s="40" t="str">
        <f>'Part List Report'!I17</f>
        <v>311-10.0KHRCT-ND</v>
      </c>
      <c r="J15" s="40" t="str">
        <f>'Part List Report'!J17</f>
        <v>https://www.digikey.com/en/products/detail/yageo/RC0603FR-0710KL/726880</v>
      </c>
      <c r="K15" s="41">
        <f>'Part List Report'!K17</f>
        <v>9</v>
      </c>
      <c r="L15" s="41">
        <v>0.1</v>
      </c>
      <c r="M15" s="41">
        <f t="shared" si="1"/>
        <v>0.9</v>
      </c>
      <c r="N15" s="41"/>
      <c r="O15" s="40"/>
    </row>
    <row r="16" spans="1:15" s="36" customFormat="1" x14ac:dyDescent="0.25">
      <c r="A16" s="40">
        <f>'Part List Report'!B18</f>
        <v>15</v>
      </c>
      <c r="B16" s="40" t="str">
        <f>'Part List Report'!C18</f>
        <v>0R_DNP</v>
      </c>
      <c r="C16" s="41">
        <f t="shared" si="0"/>
        <v>1</v>
      </c>
      <c r="D16" s="40" t="str">
        <f>'Part List Report'!D18</f>
        <v>RES 0OHM 1% 1/10W 0603</v>
      </c>
      <c r="E16" s="40" t="str">
        <f>'Part List Report'!E18</f>
        <v>R2</v>
      </c>
      <c r="F16" s="40" t="str">
        <f>'Part List Report'!F18</f>
        <v>0Ohms ±1% 0.1W, 1/10W Chip Resistor 0603 (1608 Metric) Moisture Resistant Thick Film</v>
      </c>
      <c r="G16" s="40" t="str">
        <f>'Part List Report'!G18</f>
        <v>YAGEO</v>
      </c>
      <c r="H16" s="40" t="str">
        <f>'Part List Report'!H18</f>
        <v>RC0603JR-070RL</v>
      </c>
      <c r="I16" s="40" t="str">
        <f>'Part List Report'!I18</f>
        <v>311-0.0GRDKR-ND</v>
      </c>
      <c r="J16" s="40" t="str">
        <f>'Part List Report'!J18</f>
        <v>https://www.digikey.com/en/products/detail/yageo/RC0603JR-070RL/726675</v>
      </c>
      <c r="K16" s="41">
        <f>'Part List Report'!K18</f>
        <v>1</v>
      </c>
      <c r="L16" s="41">
        <v>0.1</v>
      </c>
      <c r="M16" s="41">
        <f t="shared" si="1"/>
        <v>0.1</v>
      </c>
      <c r="N16" s="41"/>
      <c r="O16" s="40"/>
    </row>
    <row r="17" spans="1:15" s="36" customFormat="1" x14ac:dyDescent="0.25">
      <c r="A17" s="40">
        <f>'Part List Report'!B19</f>
        <v>16</v>
      </c>
      <c r="B17" s="40" t="str">
        <f>'Part List Report'!C19</f>
        <v>100K</v>
      </c>
      <c r="C17" s="41">
        <f t="shared" si="0"/>
        <v>1</v>
      </c>
      <c r="D17" s="40" t="str">
        <f>'Part List Report'!D19</f>
        <v>RES 100K OHM 1% 1/10W 0603</v>
      </c>
      <c r="E17" s="40" t="str">
        <f>'Part List Report'!E19</f>
        <v>R3</v>
      </c>
      <c r="F17" s="40" t="str">
        <f>'Part List Report'!F19</f>
        <v>100 kOhms ±1% 0.1W, 1/10W Chip Resistor 0603 (1608 Metric) Moisture Resistant Thick Film</v>
      </c>
      <c r="G17" s="40" t="str">
        <f>'Part List Report'!G19</f>
        <v>YAGEO</v>
      </c>
      <c r="H17" s="40" t="str">
        <f>'Part List Report'!H19</f>
        <v>RC0603FR-07100KL</v>
      </c>
      <c r="I17" s="40" t="str">
        <f>'Part List Report'!I19</f>
        <v>311-100KHRDKR-ND</v>
      </c>
      <c r="J17" s="40" t="str">
        <f>'Part List Report'!J19</f>
        <v>https://www.digikey.com/en/products/detail/yageo/RC0603FR-07100KL/726889?s=N4IgTCBcDaIEoGEAMA2JBmAYnAtEg7AIxJIDSAMiALoC%2BQA</v>
      </c>
      <c r="K17" s="41">
        <f>'Part List Report'!K19</f>
        <v>1</v>
      </c>
      <c r="L17" s="41">
        <v>0.1</v>
      </c>
      <c r="M17" s="41">
        <f t="shared" si="1"/>
        <v>0.1</v>
      </c>
      <c r="N17" s="41"/>
      <c r="O17" s="40"/>
    </row>
    <row r="18" spans="1:15" s="36" customFormat="1" x14ac:dyDescent="0.25">
      <c r="A18" s="40">
        <f>'Part List Report'!B20</f>
        <v>17</v>
      </c>
      <c r="B18" s="40" t="str">
        <f>'Part List Report'!C20</f>
        <v>0R</v>
      </c>
      <c r="C18" s="41">
        <f t="shared" si="0"/>
        <v>1</v>
      </c>
      <c r="D18" s="40" t="str">
        <f>'Part List Report'!D20</f>
        <v>RES 0OHM 1% 1/10W 0603</v>
      </c>
      <c r="E18" s="40" t="str">
        <f>'Part List Report'!E20</f>
        <v>R4</v>
      </c>
      <c r="F18" s="40" t="str">
        <f>'Part List Report'!F20</f>
        <v>0Ohms ±1% 0.1W, 1/10W Chip Resistor 0603 (1608 Metric) Moisture Resistant Thick Film</v>
      </c>
      <c r="G18" s="40" t="str">
        <f>'Part List Report'!G20</f>
        <v>YAGEO</v>
      </c>
      <c r="H18" s="40" t="str">
        <f>'Part List Report'!H20</f>
        <v>RC0603JR-070RL</v>
      </c>
      <c r="I18" s="40" t="str">
        <f>'Part List Report'!I20</f>
        <v>311-0.0GRDKR-ND</v>
      </c>
      <c r="J18" s="40" t="str">
        <f>'Part List Report'!J20</f>
        <v>https://www.digikey.com/en/products/detail/yageo/RC0603JR-070RL/726675</v>
      </c>
      <c r="K18" s="41">
        <f>'Part List Report'!K20</f>
        <v>1</v>
      </c>
      <c r="L18" s="41">
        <v>0.1</v>
      </c>
      <c r="M18" s="41">
        <f t="shared" si="1"/>
        <v>0.1</v>
      </c>
      <c r="N18" s="41"/>
      <c r="O18" s="40"/>
    </row>
    <row r="19" spans="1:15" s="36" customFormat="1" x14ac:dyDescent="0.25">
      <c r="A19" s="40">
        <f>'Part List Report'!B21</f>
        <v>18</v>
      </c>
      <c r="B19" s="40" t="str">
        <f>'Part List Report'!C21</f>
        <v>56R</v>
      </c>
      <c r="C19" s="41">
        <f t="shared" si="0"/>
        <v>2</v>
      </c>
      <c r="D19" s="40" t="str">
        <f>'Part List Report'!D21</f>
        <v>RES 56 OHM 1% 1/10W 0603</v>
      </c>
      <c r="E19" s="40" t="str">
        <f>'Part List Report'!E21</f>
        <v>R5, R9</v>
      </c>
      <c r="F19" s="40" t="str">
        <f>'Part List Report'!F21</f>
        <v>1 kOhms ±1% 0.1W, 1/10W Chip Resistor 0603 (1608 Metric) Moisture Resistant Thick Film</v>
      </c>
      <c r="G19" s="40" t="str">
        <f>'Part List Report'!G21</f>
        <v>YAGEO</v>
      </c>
      <c r="H19" s="40" t="str">
        <f>'Part List Report'!H21</f>
        <v>RC0603FR-0756RL</v>
      </c>
      <c r="I19" s="40" t="str">
        <f>'Part List Report'!I21</f>
        <v>311-56.0HRDKR-ND</v>
      </c>
      <c r="J19" s="40" t="str">
        <f>'Part List Report'!J21</f>
        <v>https://www.digikey.com/en/products/detail/yageo/RC0603FR-0756RL/727301</v>
      </c>
      <c r="K19" s="41">
        <f>'Part List Report'!K21</f>
        <v>2</v>
      </c>
      <c r="L19" s="41">
        <v>0.1</v>
      </c>
      <c r="M19" s="41">
        <f t="shared" si="1"/>
        <v>0.2</v>
      </c>
      <c r="N19" s="41"/>
      <c r="O19" s="40"/>
    </row>
    <row r="20" spans="1:15" s="36" customFormat="1" x14ac:dyDescent="0.25">
      <c r="A20" s="40">
        <f>'Part List Report'!B22</f>
        <v>19</v>
      </c>
      <c r="B20" s="40" t="str">
        <f>'Part List Report'!C22</f>
        <v>470R</v>
      </c>
      <c r="C20" s="41">
        <f t="shared" si="0"/>
        <v>1</v>
      </c>
      <c r="D20" s="40" t="str">
        <f>'Part List Report'!D22</f>
        <v>RES 470 OHM 1% 1/10W 0603</v>
      </c>
      <c r="E20" s="40" t="str">
        <f>'Part List Report'!E22</f>
        <v>R7</v>
      </c>
      <c r="F20" s="40" t="str">
        <f>'Part List Report'!F22</f>
        <v>470 Ohms ±1% 0.1W, 1/10W Chip Resistor 0603 (1608 Metric) Moisture Resistant Thick Film</v>
      </c>
      <c r="G20" s="40" t="str">
        <f>'Part List Report'!G22</f>
        <v>YAGEO</v>
      </c>
      <c r="H20" s="40" t="str">
        <f>'Part List Report'!H22</f>
        <v>RC0603FR-07470RL</v>
      </c>
      <c r="I20" s="40" t="str">
        <f>'Part List Report'!I22</f>
        <v>311-470HRDKR-ND</v>
      </c>
      <c r="J20" s="40" t="str">
        <f>'Part List Report'!J22</f>
        <v>https://www.digikey.com/en/products/detail/yageo/RC0603FR-07470RL/727256</v>
      </c>
      <c r="K20" s="41">
        <f>'Part List Report'!K22</f>
        <v>1</v>
      </c>
      <c r="L20" s="41">
        <v>0.1</v>
      </c>
      <c r="M20" s="41">
        <f t="shared" si="1"/>
        <v>0.1</v>
      </c>
      <c r="N20" s="41"/>
      <c r="O20" s="40"/>
    </row>
    <row r="21" spans="1:15" s="36" customFormat="1" x14ac:dyDescent="0.25">
      <c r="A21" s="40">
        <f>'Part List Report'!B23</f>
        <v>20</v>
      </c>
      <c r="B21" s="40" t="str">
        <f>'Part List Report'!C23</f>
        <v>1K</v>
      </c>
      <c r="C21" s="41">
        <f t="shared" si="0"/>
        <v>8</v>
      </c>
      <c r="D21" s="40" t="str">
        <f>'Part List Report'!D23</f>
        <v>RES 1K OHM 1% 1/10W 0603</v>
      </c>
      <c r="E21" s="40" t="str">
        <f>'Part List Report'!E23</f>
        <v>R14, R15, R16, R17, R20, R23, R24, R25</v>
      </c>
      <c r="F21" s="40" t="str">
        <f>'Part List Report'!F23</f>
        <v>1 kOhms ±1% 0.1W, 1/10W Chip Resistor 0603 (1608 Metric) Moisture Resistant Thick Film</v>
      </c>
      <c r="G21" s="40" t="str">
        <f>'Part List Report'!G23</f>
        <v>YAGEO</v>
      </c>
      <c r="H21" s="40" t="str">
        <f>'Part List Report'!H23</f>
        <v>RC0603FR-071KL</v>
      </c>
      <c r="I21" s="40" t="str">
        <f>'Part List Report'!I23</f>
        <v>311-1.00KHRTR-ND</v>
      </c>
      <c r="J21" s="40" t="str">
        <f>'Part List Report'!J23</f>
        <v>https://www.digikey.com/en/products/detail/yageo/RC0603FR-071KL/726843</v>
      </c>
      <c r="K21" s="41">
        <f>'Part List Report'!K23</f>
        <v>8</v>
      </c>
      <c r="L21" s="41">
        <v>0.1</v>
      </c>
      <c r="M21" s="41">
        <f t="shared" si="1"/>
        <v>0.8</v>
      </c>
      <c r="N21" s="41"/>
      <c r="O21" s="40"/>
    </row>
    <row r="22" spans="1:15" s="36" customFormat="1" x14ac:dyDescent="0.25">
      <c r="A22" s="40">
        <f>'Part List Report'!B24</f>
        <v>21</v>
      </c>
      <c r="B22" s="40" t="str">
        <f>'Part List Report'!C24</f>
        <v>200R</v>
      </c>
      <c r="C22" s="41">
        <f t="shared" si="0"/>
        <v>1</v>
      </c>
      <c r="D22" s="40" t="str">
        <f>'Part List Report'!D24</f>
        <v>RES 200 OHM 1% 1/10W 0603</v>
      </c>
      <c r="E22" s="40" t="str">
        <f>'Part List Report'!E24</f>
        <v>R19</v>
      </c>
      <c r="F22" s="40" t="str">
        <f>'Part List Report'!F24</f>
        <v>10 kOhms ±1% 0.1W, 1/10W Chip Resistor 0603 (1608 Metric) Moisture Resistant Thick Film</v>
      </c>
      <c r="G22" s="40" t="str">
        <f>'Part List Report'!G24</f>
        <v>YAGEO</v>
      </c>
      <c r="H22" s="40" t="str">
        <f>'Part List Report'!H24</f>
        <v>RC0603FR-07200RL</v>
      </c>
      <c r="I22" s="40" t="str">
        <f>'Part List Report'!I24</f>
        <v>311-200HRDKR-ND</v>
      </c>
      <c r="J22" s="40" t="str">
        <f>'Part List Report'!J24</f>
        <v>https://www.digikey.com/en/products/detail/yageo/RC0603FR-07200RL/727043</v>
      </c>
      <c r="K22" s="41">
        <f>'Part List Report'!K24</f>
        <v>1</v>
      </c>
      <c r="L22" s="41">
        <v>0.1</v>
      </c>
      <c r="M22" s="41">
        <f t="shared" si="1"/>
        <v>0.1</v>
      </c>
      <c r="N22" s="41"/>
      <c r="O22" s="40"/>
    </row>
    <row r="23" spans="1:15" s="36" customFormat="1" x14ac:dyDescent="0.25">
      <c r="A23" s="40">
        <f>'Part List Report'!B25</f>
        <v>22</v>
      </c>
      <c r="B23" s="40" t="str">
        <f>'Part List Report'!C25</f>
        <v>200K</v>
      </c>
      <c r="C23" s="41">
        <f t="shared" si="0"/>
        <v>1</v>
      </c>
      <c r="D23" s="40" t="str">
        <f>'Part List Report'!D25</f>
        <v>RES 200K OHM 1% 1/10W 0603</v>
      </c>
      <c r="E23" s="40" t="str">
        <f>'Part List Report'!E25</f>
        <v>R21</v>
      </c>
      <c r="F23" s="40" t="str">
        <f>'Part List Report'!F25</f>
        <v>100 kOhms ±1% 0.1W, 1/10W Chip Resistor 0603 (1608 Metric) Moisture Resistant Thick Film</v>
      </c>
      <c r="G23" s="40" t="str">
        <f>'Part List Report'!G25</f>
        <v>YAGEO</v>
      </c>
      <c r="H23" s="40" t="str">
        <f>'Part List Report'!H25</f>
        <v>RC0603FR-10200KL</v>
      </c>
      <c r="I23" s="40" t="str">
        <f>'Part List Report'!I25</f>
        <v>13-RC0603FR-10200KLDKR-ND</v>
      </c>
      <c r="J23" s="40" t="str">
        <f>'Part List Report'!J25</f>
        <v>https://www.digikey.com/en/products/detail/yageo/RC0603FR-10200KL/14008344</v>
      </c>
      <c r="K23" s="41">
        <f>'Part List Report'!K25</f>
        <v>1</v>
      </c>
      <c r="L23" s="41">
        <v>0.1</v>
      </c>
      <c r="M23" s="41">
        <f t="shared" si="1"/>
        <v>0.1</v>
      </c>
      <c r="N23" s="41"/>
      <c r="O23" s="40"/>
    </row>
    <row r="24" spans="1:15" s="36" customFormat="1" x14ac:dyDescent="0.25">
      <c r="A24" s="40">
        <f>'Part List Report'!B26</f>
        <v>23</v>
      </c>
      <c r="B24" s="40" t="str">
        <f>'Part List Report'!C26</f>
        <v>22R</v>
      </c>
      <c r="C24" s="41">
        <f t="shared" si="0"/>
        <v>2</v>
      </c>
      <c r="D24" s="40" t="str">
        <f>'Part List Report'!D26</f>
        <v>RES 22 OHM 5% 1/10W 0603</v>
      </c>
      <c r="E24" s="40" t="str">
        <f>'Part List Report'!E26</f>
        <v>R26, R27</v>
      </c>
      <c r="F24" s="40" t="str">
        <f>'Part List Report'!F26</f>
        <v>22 Ohms ±5% 0.1W, 1/10W Chip Resistor 0603 (1608 Metric) Moisture Resistant Thick Film</v>
      </c>
      <c r="G24" s="40" t="str">
        <f>'Part List Report'!G26</f>
        <v>YAGEO</v>
      </c>
      <c r="H24" s="40" t="str">
        <f>'Part List Report'!H26</f>
        <v>RC0603JR-0722RL</v>
      </c>
      <c r="I24" s="40" t="str">
        <f>'Part List Report'!I26</f>
        <v>311-22GRDKR-ND</v>
      </c>
      <c r="J24" s="40" t="str">
        <f>'Part List Report'!J26</f>
        <v>https://www.digikey.com/en/products/detail/yageo/RC0603JR-0722RL/726743?s=N4IgTCBcDaIEoGEAMA2JBmAUnAtEg7GGHADIgC6AvkA</v>
      </c>
      <c r="K24" s="41">
        <f>'Part List Report'!K26</f>
        <v>2</v>
      </c>
      <c r="L24" s="41">
        <v>0.1</v>
      </c>
      <c r="M24" s="41">
        <f t="shared" si="1"/>
        <v>0.2</v>
      </c>
      <c r="N24" s="41"/>
      <c r="O24" s="40"/>
    </row>
    <row r="25" spans="1:15" s="36" customFormat="1" x14ac:dyDescent="0.25">
      <c r="A25" s="40">
        <f>'Part List Report'!B27</f>
        <v>24</v>
      </c>
      <c r="B25" s="40" t="str">
        <f>'Part List Report'!C27</f>
        <v>0.4R</v>
      </c>
      <c r="C25" s="41">
        <f t="shared" si="0"/>
        <v>1</v>
      </c>
      <c r="D25" s="40" t="str">
        <f>'Part List Report'!D27</f>
        <v>RES 0.4 OHM 1% 1/4W 1206</v>
      </c>
      <c r="E25" s="40" t="str">
        <f>'Part List Report'!E27</f>
        <v>R28</v>
      </c>
      <c r="F25" s="40" t="str">
        <f>'Part List Report'!F27</f>
        <v>400 mOhms ±1% 0.25W, 1/4W Chip Resistor 1206 (3216 Metric) Automotive AEC-Q200, Current Sense, Moisture Resistant Thick Film</v>
      </c>
      <c r="G25" s="40" t="str">
        <f>'Part List Report'!G27</f>
        <v>YAGEO</v>
      </c>
      <c r="H25" s="40" t="str">
        <f>'Part List Report'!H27</f>
        <v>RL1206FR-070R4L</v>
      </c>
      <c r="I25" s="40" t="str">
        <f>'Part List Report'!I27</f>
        <v>311-.4LWDKR-ND</v>
      </c>
      <c r="J25" s="40" t="str">
        <f>'Part List Report'!J27</f>
        <v>https://www.digikey.com/en/products/detail/yageo/RL1206FR-070R4L/3886028</v>
      </c>
      <c r="K25" s="41">
        <f>'Part List Report'!K27</f>
        <v>1</v>
      </c>
      <c r="L25" s="41">
        <v>0.36</v>
      </c>
      <c r="M25" s="41">
        <f t="shared" si="1"/>
        <v>0.36</v>
      </c>
      <c r="N25" s="41"/>
      <c r="O25" s="40"/>
    </row>
    <row r="26" spans="1:15" s="36" customFormat="1" x14ac:dyDescent="0.25">
      <c r="A26" s="40">
        <f>'Part List Report'!B28</f>
        <v>25</v>
      </c>
      <c r="B26" s="40" t="str">
        <f>'Part List Report'!C28</f>
        <v>6.2K</v>
      </c>
      <c r="C26" s="41">
        <f t="shared" si="0"/>
        <v>1</v>
      </c>
      <c r="D26" s="40" t="str">
        <f>'Part List Report'!D28</f>
        <v>RES 6.2K OHM 1% 1/10W 0603</v>
      </c>
      <c r="E26" s="40" t="str">
        <f>'Part List Report'!E28</f>
        <v>R29</v>
      </c>
      <c r="F26" s="40" t="str">
        <f>'Part List Report'!F28</f>
        <v>6.2 kOhms ±1% 0.1W, 1/10W Chip Resistor 0603 (1608 Metric) Moisture Resistant Thick Film</v>
      </c>
      <c r="G26" s="40" t="str">
        <f>'Part List Report'!G28</f>
        <v>YAGEO</v>
      </c>
      <c r="H26" s="40" t="str">
        <f>'Part List Report'!H28</f>
        <v>RC0603FR-076K2L</v>
      </c>
      <c r="I26" s="40" t="str">
        <f>'Part List Report'!I28</f>
        <v>311-6.20KHRDKR-ND</v>
      </c>
      <c r="J26" s="40" t="str">
        <f>'Part List Report'!J28</f>
        <v>https://www.digikey.com/en/products/detail/yageo/RC0603FR-076K2L/727319?s=N4IgTCBcDaIEoGEAMA2JBmAYnAtEg7CgNJgAyIAugL5A</v>
      </c>
      <c r="K26" s="41">
        <f>'Part List Report'!K28</f>
        <v>1</v>
      </c>
      <c r="L26" s="41">
        <v>0.1</v>
      </c>
      <c r="M26" s="41">
        <f t="shared" si="1"/>
        <v>0.1</v>
      </c>
      <c r="N26" s="41"/>
      <c r="O26" s="40"/>
    </row>
    <row r="27" spans="1:15" s="36" customFormat="1" x14ac:dyDescent="0.25">
      <c r="A27" s="40">
        <f>'Part List Report'!B29</f>
        <v>26</v>
      </c>
      <c r="B27" s="40" t="str">
        <f>'Part List Report'!C29</f>
        <v>2K</v>
      </c>
      <c r="C27" s="41">
        <f t="shared" si="0"/>
        <v>2</v>
      </c>
      <c r="D27" s="40" t="str">
        <f>'Part List Report'!D29</f>
        <v>RES 2K OHM 1% 1/10W 0603</v>
      </c>
      <c r="E27" s="40" t="str">
        <f>'Part List Report'!E29</f>
        <v>R30, R31</v>
      </c>
      <c r="F27" s="40" t="str">
        <f>'Part List Report'!F29</f>
        <v>2 kOhms ±1% 0.1W, 1/10W Chip Resistor 0603 (1608 Metric) Moisture Resistant Thick Film</v>
      </c>
      <c r="G27" s="40" t="str">
        <f>'Part List Report'!G29</f>
        <v>YAGEO</v>
      </c>
      <c r="H27" s="40" t="str">
        <f>'Part List Report'!H29</f>
        <v>RC0603FR-072KL</v>
      </c>
      <c r="I27" s="40" t="str">
        <f>'Part List Report'!I29</f>
        <v>311-2.00KHRDKR-ND</v>
      </c>
      <c r="J27" s="40" t="str">
        <f>'Part List Report'!J29</f>
        <v>https://www.digikey.com/en/products/detail/yageo/RC0603FR-072KL/727009</v>
      </c>
      <c r="K27" s="41">
        <f>'Part List Report'!K29</f>
        <v>2</v>
      </c>
      <c r="L27" s="41">
        <v>0.1</v>
      </c>
      <c r="M27" s="41">
        <f t="shared" si="1"/>
        <v>0.2</v>
      </c>
      <c r="N27" s="41"/>
      <c r="O27" s="40"/>
    </row>
    <row r="28" spans="1:15" s="36" customFormat="1" x14ac:dyDescent="0.25">
      <c r="A28" s="40">
        <f>'Part List Report'!B30</f>
        <v>27</v>
      </c>
      <c r="B28" s="40" t="str">
        <f>'Part List Report'!C30</f>
        <v>2.7K</v>
      </c>
      <c r="C28" s="41">
        <f t="shared" si="0"/>
        <v>1</v>
      </c>
      <c r="D28" s="40" t="str">
        <f>'Part List Report'!D30</f>
        <v>RES 2.7K OHM 1% 1/10W 0603</v>
      </c>
      <c r="E28" s="40" t="str">
        <f>'Part List Report'!E30</f>
        <v>R32</v>
      </c>
      <c r="F28" s="40" t="str">
        <f>'Part List Report'!F30</f>
        <v>2.7 kOhms ±1% 0.1W, 1/10W Chip Resistor 0603 (1608 Metric) Moisture Resistant Thick Film</v>
      </c>
      <c r="G28" s="40" t="str">
        <f>'Part List Report'!G30</f>
        <v>YAGEO</v>
      </c>
      <c r="H28" s="40" t="str">
        <f>'Part List Report'!H30</f>
        <v>RC0603FR-072K7L</v>
      </c>
      <c r="I28" s="40" t="str">
        <f>'Part List Report'!I30</f>
        <v>311-2.70KHRDKR-ND</v>
      </c>
      <c r="J28" s="40" t="str">
        <f>'Part List Report'!J30</f>
        <v>https://www.digikey.com/en/products/detail/yageo/RC0603FR-072K7L/727032</v>
      </c>
      <c r="K28" s="41">
        <f>'Part List Report'!K30</f>
        <v>1</v>
      </c>
      <c r="L28" s="41">
        <v>0.1</v>
      </c>
      <c r="M28" s="41">
        <f t="shared" si="1"/>
        <v>0.1</v>
      </c>
      <c r="N28" s="41"/>
      <c r="O28" s="40"/>
    </row>
    <row r="29" spans="1:15" s="36" customFormat="1" x14ac:dyDescent="0.25">
      <c r="A29" s="40">
        <f>'Part List Report'!B31</f>
        <v>28</v>
      </c>
      <c r="B29" s="40" t="str">
        <f>'Part List Report'!C31</f>
        <v>RS-282G05A3-SM RT</v>
      </c>
      <c r="C29" s="41">
        <f t="shared" si="0"/>
        <v>1</v>
      </c>
      <c r="D29" s="40" t="str">
        <f>'Part List Report'!D31</f>
        <v>SWITCH TACTILE SPST-NO 0.05A 12V</v>
      </c>
      <c r="E29" s="40" t="str">
        <f>'Part List Report'!E31</f>
        <v>S1</v>
      </c>
      <c r="F29" s="40" t="str">
        <f>'Part List Report'!F31</f>
        <v>Tactile Switch SPST-NO Top Actuated Surface Mount</v>
      </c>
      <c r="G29" s="40" t="str">
        <f>'Part List Report'!G31</f>
        <v>C &amp; K COMPONENTS</v>
      </c>
      <c r="H29" s="40" t="str">
        <f>'Part List Report'!H31</f>
        <v>RS-282G05A3-SM RT</v>
      </c>
      <c r="I29" s="40" t="str">
        <f>'Part List Report'!I31</f>
        <v>CKN10384DKR-ND</v>
      </c>
      <c r="J29" s="40" t="str">
        <f>'Part List Report'!J31</f>
        <v>https://www.digikey.com/en/products/detail/c-k/RS-282G05A3-SM-RT/2747190</v>
      </c>
      <c r="K29" s="41">
        <f>'Part List Report'!K31</f>
        <v>1</v>
      </c>
      <c r="L29" s="41">
        <v>0.92</v>
      </c>
      <c r="M29" s="41">
        <f t="shared" si="1"/>
        <v>0.92</v>
      </c>
      <c r="N29" s="41"/>
      <c r="O29" s="40"/>
    </row>
    <row r="30" spans="1:15" s="36" customFormat="1" x14ac:dyDescent="0.25">
      <c r="A30" s="40">
        <f>'Part List Report'!B32</f>
        <v>29</v>
      </c>
      <c r="B30" s="40" t="str">
        <f>'Part List Report'!C32</f>
        <v>MCP1642B-50I/MS</v>
      </c>
      <c r="C30" s="41">
        <f t="shared" si="0"/>
        <v>1</v>
      </c>
      <c r="D30" s="40" t="str">
        <f>'Part List Report'!D32</f>
        <v>IC REG BOOST 5V 800MA 8MSOP</v>
      </c>
      <c r="E30" s="40" t="str">
        <f>'Part List Report'!E32</f>
        <v>U1</v>
      </c>
      <c r="F30" s="40" t="str">
        <f>'Part List Report'!F32</f>
        <v>Boost Switching Regulator IC Positive Fixed 5V 1 Output 800mA 8-TSSOP, 8-MSOP (0.118", 3.00mm Width)</v>
      </c>
      <c r="G30" s="40" t="str">
        <f>'Part List Report'!G32</f>
        <v>Microchip Technology</v>
      </c>
      <c r="H30" s="40" t="str">
        <f>'Part List Report'!H32</f>
        <v>MCP1642B-50I/MS</v>
      </c>
      <c r="I30" s="40" t="str">
        <f>'Part List Report'!I32</f>
        <v>MCP1642B-50I/MS-ND</v>
      </c>
      <c r="J30" s="40" t="str">
        <f>'Part List Report'!J32</f>
        <v>https://www.digikey.com/en/products/detail/microchip-technology/MCP1642B-50I-MS/5137716?s=N4IgTCBcDaILIGEAKBGAbAFjAIQLQFYAGASQHo4BlEAXQF8g</v>
      </c>
      <c r="K30" s="41">
        <f>'Part List Report'!K32</f>
        <v>1</v>
      </c>
      <c r="L30" s="41"/>
      <c r="M30" s="41">
        <f t="shared" si="1"/>
        <v>0</v>
      </c>
      <c r="N30" s="41"/>
      <c r="O30" s="40"/>
    </row>
    <row r="31" spans="1:15" x14ac:dyDescent="0.25">
      <c r="A31" s="38">
        <f>'Part List Report'!B33</f>
        <v>30</v>
      </c>
      <c r="B31" s="38" t="str">
        <f>'Part List Report'!C33</f>
        <v>TP4056</v>
      </c>
      <c r="C31" s="39">
        <f t="shared" si="0"/>
        <v>1</v>
      </c>
      <c r="D31" s="38" t="str">
        <f>'Part List Report'!D33</f>
        <v>ESOP-8 Battery Management ICs</v>
      </c>
      <c r="E31" s="38" t="str">
        <f>'Part List Report'!E33</f>
        <v>U2</v>
      </c>
      <c r="F31" s="38" t="str">
        <f>'Part List Report'!F33</f>
        <v>Complete single cell Li-Ion battery with a constant current / constant voltage linear charger</v>
      </c>
      <c r="G31" s="38" t="str">
        <f>'Part List Report'!G33</f>
        <v>TPOWER semiconductor Co.,LTD.</v>
      </c>
      <c r="H31" s="38" t="str">
        <f>'Part List Report'!H33</f>
        <v>TP4056</v>
      </c>
      <c r="I31" s="38" t="str">
        <f>'Part List Report'!I33</f>
        <v>C382139</v>
      </c>
      <c r="J31" s="38" t="str">
        <f>'Part List Report'!J33</f>
        <v>https://www.lcsc.com/product-detail/Battery-Management-ICs_TPOWER-TP4056_C382139.html</v>
      </c>
      <c r="K31" s="39">
        <f>'Part List Report'!K33</f>
        <v>1</v>
      </c>
      <c r="L31" s="39"/>
      <c r="M31" s="42">
        <f t="shared" si="1"/>
        <v>0</v>
      </c>
      <c r="N31" s="39"/>
      <c r="O31" s="38"/>
    </row>
    <row r="32" spans="1:15" s="36" customFormat="1" x14ac:dyDescent="0.25">
      <c r="A32" s="40">
        <v>31</v>
      </c>
      <c r="B32" s="40" t="s">
        <v>249</v>
      </c>
      <c r="C32" s="41">
        <v>1</v>
      </c>
      <c r="D32" s="40" t="s">
        <v>250</v>
      </c>
      <c r="E32" s="40" t="s">
        <v>251</v>
      </c>
      <c r="F32" s="40" t="s">
        <v>250</v>
      </c>
      <c r="G32" s="40" t="s">
        <v>252</v>
      </c>
      <c r="H32" s="40" t="s">
        <v>249</v>
      </c>
      <c r="I32" s="40" t="s">
        <v>253</v>
      </c>
      <c r="J32" s="40" t="s">
        <v>254</v>
      </c>
      <c r="K32" s="41">
        <v>1</v>
      </c>
      <c r="L32" s="41">
        <v>5.5</v>
      </c>
      <c r="M32" s="41">
        <f t="shared" si="1"/>
        <v>5.5</v>
      </c>
      <c r="N32" s="41"/>
      <c r="O3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List Report</vt:lpstr>
      <vt:lpstr>Project Information</vt:lpstr>
      <vt:lpstr>Sheet1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ybans</cp:lastModifiedBy>
  <cp:lastPrinted>2012-02-04T13:58:31Z</cp:lastPrinted>
  <dcterms:created xsi:type="dcterms:W3CDTF">2002-11-05T15:28:02Z</dcterms:created>
  <dcterms:modified xsi:type="dcterms:W3CDTF">2023-02-11T10:07:09Z</dcterms:modified>
</cp:coreProperties>
</file>