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SK\2023\9\Charger_80W\"/>
    </mc:Choice>
  </mc:AlternateContent>
  <xr:revisionPtr revIDLastSave="0" documentId="13_ncr:1_{E1F44F00-2035-41BD-A140-A84536D3CF03}" xr6:coauthVersionLast="47" xr6:coauthVersionMax="47" xr10:uidLastSave="{00000000-0000-0000-0000-000000000000}"/>
  <bookViews>
    <workbookView xWindow="450" yWindow="90" windowWidth="18240" windowHeight="15030" firstSheet="1" activeTab="1" xr2:uid="{BFD62508-3DDF-46BC-A2C5-020E87CB47C4}"/>
  </bookViews>
  <sheets>
    <sheet name="CP200" sheetId="3" r:id="rId1"/>
    <sheet name="CP185" sheetId="2" r:id="rId2"/>
    <sheet name="MOTO XPR3300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D17" i="3"/>
  <c r="D16" i="3"/>
  <c r="E16" i="3" s="1"/>
  <c r="D15" i="3"/>
  <c r="E15" i="3" s="1"/>
  <c r="D14" i="3"/>
  <c r="E14" i="3" s="1"/>
  <c r="D13" i="3"/>
  <c r="E13" i="3" s="1"/>
  <c r="E12" i="3"/>
  <c r="D12" i="3"/>
  <c r="E11" i="3"/>
  <c r="D11" i="3"/>
  <c r="E10" i="3"/>
  <c r="D10" i="3"/>
  <c r="E9" i="3"/>
  <c r="D9" i="3"/>
  <c r="E5" i="3"/>
  <c r="E17" i="2"/>
  <c r="D17" i="2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E9" i="2"/>
  <c r="D9" i="2"/>
  <c r="E5" i="2"/>
  <c r="E17" i="1"/>
  <c r="D17" i="1"/>
  <c r="D16" i="1"/>
  <c r="E16" i="1" s="1"/>
  <c r="D15" i="1"/>
  <c r="E15" i="1" s="1"/>
  <c r="E14" i="1"/>
  <c r="D14" i="1"/>
  <c r="D13" i="1"/>
  <c r="E13" i="1" s="1"/>
  <c r="D12" i="1"/>
  <c r="E12" i="1" s="1"/>
  <c r="D11" i="1"/>
  <c r="E11" i="1" s="1"/>
  <c r="D10" i="1"/>
  <c r="E10" i="1" s="1"/>
  <c r="E9" i="1"/>
  <c r="D9" i="1"/>
  <c r="E5" i="1"/>
</calcChain>
</file>

<file path=xl/sharedStrings.xml><?xml version="1.0" encoding="utf-8"?>
<sst xmlns="http://schemas.openxmlformats.org/spreadsheetml/2006/main" count="136" uniqueCount="62">
  <si>
    <t>Battery information  table in EEPROM</t>
  </si>
  <si>
    <t>item</t>
  </si>
  <si>
    <t>name</t>
  </si>
  <si>
    <t>number</t>
  </si>
  <si>
    <t xml:space="preserve">Data in Word </t>
  </si>
  <si>
    <t>HEX</t>
  </si>
  <si>
    <t>unit</t>
  </si>
  <si>
    <t>CupNumber</t>
  </si>
  <si>
    <t>Company</t>
  </si>
  <si>
    <t>Moto</t>
    <phoneticPr fontId="1" type="noConversion"/>
  </si>
  <si>
    <t>Brand</t>
  </si>
  <si>
    <t>battery type</t>
  </si>
  <si>
    <t>LIION</t>
  </si>
  <si>
    <t>Rated Voltage</t>
  </si>
  <si>
    <t>V</t>
  </si>
  <si>
    <t>Capacity</t>
  </si>
  <si>
    <t>mAh</t>
  </si>
  <si>
    <t>Over voltage</t>
  </si>
  <si>
    <t>Under voltage</t>
  </si>
  <si>
    <t>Trickle Charge current</t>
  </si>
  <si>
    <t>mA</t>
  </si>
  <si>
    <t>Charge Current</t>
  </si>
  <si>
    <t xml:space="preserve"> Stop Charge Current</t>
  </si>
  <si>
    <t>ConstantOutputVoltage</t>
  </si>
  <si>
    <t>Max Charge Time</t>
  </si>
  <si>
    <t>seconds</t>
  </si>
  <si>
    <t>CRC</t>
  </si>
  <si>
    <t>13BA</t>
    <phoneticPr fontId="1" type="noConversion"/>
  </si>
  <si>
    <t>3E 06 02 01 01 EB 09 C4 02 3D 01 7E 00 99 01 33 00 4C 01 55 46 50 13 BA</t>
    <phoneticPr fontId="1" type="noConversion"/>
  </si>
  <si>
    <t>8.4V</t>
    <phoneticPr fontId="1" type="noConversion"/>
  </si>
  <si>
    <t>3E 06 02 01 01 EB 09 C4 02 4B 01 7E 00 99 01 33 00 4C 01 55 46 50 FD DD</t>
    <phoneticPr fontId="1" type="noConversion"/>
  </si>
  <si>
    <t>8.6V</t>
    <phoneticPr fontId="1" type="noConversion"/>
  </si>
  <si>
    <t>3E 06 02 01 01 EB 09 C4 02 51 01 7E 00 99 01 33 00 4C 01 55 46 50 6A F5</t>
    <phoneticPr fontId="1" type="noConversion"/>
  </si>
  <si>
    <t>8.7V</t>
    <phoneticPr fontId="1" type="noConversion"/>
  </si>
  <si>
    <t>3E 06 02 01 01 EB 09 C4 02 58 01 7E 00 99 01 33 00 4C 01 55 46 50 24 CC</t>
    <phoneticPr fontId="1" type="noConversion"/>
  </si>
  <si>
    <t>8.8V</t>
    <phoneticPr fontId="1" type="noConversion"/>
  </si>
  <si>
    <t>3E 06 02 01 01 EB 09 C4 02 5F 01 7E 00 99 01 33 00 4C 01 55 46 50 EE C4</t>
    <phoneticPr fontId="1" type="noConversion"/>
  </si>
  <si>
    <t>8.9V</t>
    <phoneticPr fontId="1" type="noConversion"/>
  </si>
  <si>
    <t>3E 06 02 01 01 EB 09 C4 02 66 01 7E 00 99 01 33 00 4C 01 55 46 50 9B 21</t>
    <phoneticPr fontId="1" type="noConversion"/>
  </si>
  <si>
    <t>9.0V</t>
    <phoneticPr fontId="1" type="noConversion"/>
  </si>
  <si>
    <t>3E 06 02 01 01 EB 09 C4 02 74 01 7E 00 99 01 33 00 4C 01 55 46 50 07 53</t>
    <phoneticPr fontId="1" type="noConversion"/>
  </si>
  <si>
    <t>9.2V</t>
    <phoneticPr fontId="1" type="noConversion"/>
  </si>
  <si>
    <t>MOTOROLA</t>
  </si>
  <si>
    <t>LIION</t>
    <phoneticPr fontId="1" type="noConversion"/>
  </si>
  <si>
    <t>7CA7</t>
    <phoneticPr fontId="1" type="noConversion"/>
  </si>
  <si>
    <t>3F 06 03 01 01 EB 09 C4 02 58 01 7E 00 99 01 33 00 4C 01 55 46 50 7C A7</t>
    <phoneticPr fontId="1" type="noConversion"/>
  </si>
  <si>
    <t>3F 06 03 01 01 EB 09 C4 02 66 01 7E 00 99 01 33 00 4C 01 55 46 50 C3 4A</t>
    <phoneticPr fontId="1" type="noConversion"/>
  </si>
  <si>
    <t>3F 06 03 01 01 EB 09 C4 02 5F 01 7E 00 99 01 33 00 3D 01 55 46 50 01 78</t>
    <phoneticPr fontId="1" type="noConversion"/>
  </si>
  <si>
    <t>截止电流200mA</t>
    <phoneticPr fontId="1" type="noConversion"/>
  </si>
  <si>
    <t>3F 06 03 01 01 EB 09 C4 02 58 01 7E 00 99 01 33 00 37 01 55 46 50 8D DE</t>
    <phoneticPr fontId="1" type="noConversion"/>
  </si>
  <si>
    <t>截止电流180mA</t>
    <phoneticPr fontId="1" type="noConversion"/>
  </si>
  <si>
    <t>3F 06 03 01 01 EB 09 C4 02 66 01 7E 00 99 01 14 00 4C 01 55 46 50 B4 F8</t>
    <phoneticPr fontId="1" type="noConversion"/>
  </si>
  <si>
    <t>充电电流0.9A</t>
    <phoneticPr fontId="1" type="noConversion"/>
  </si>
  <si>
    <t>3F 06 03 01 01 EB 09 C4 02 51 01 7E 00 99 01 33 00 4C 01 55 46 50 32 9E</t>
    <phoneticPr fontId="1" type="noConversion"/>
  </si>
  <si>
    <t>截止电流250mA</t>
    <phoneticPr fontId="1" type="noConversion"/>
  </si>
  <si>
    <t>3F 06 03 01 01 EB 09 C4 02 4B 01 7E 00 99 01 33 00 4C 01 55 46 50 A5 B6</t>
    <phoneticPr fontId="1" type="noConversion"/>
  </si>
  <si>
    <t>3F 06 03 01 01 EB 09 C4 02 3D 01 7E 00 99 01 33 00 4C 01 55 46 50 4B D1</t>
    <phoneticPr fontId="1" type="noConversion"/>
  </si>
  <si>
    <t>只充到7.6V</t>
    <phoneticPr fontId="1" type="noConversion"/>
  </si>
  <si>
    <t>放电容量：</t>
    <phoneticPr fontId="1" type="noConversion"/>
  </si>
  <si>
    <t>NIMH</t>
  </si>
  <si>
    <t>94E4</t>
    <phoneticPr fontId="1" type="noConversion"/>
  </si>
  <si>
    <t>3D 06 01 00 01 EB 09 C4 02 66 01 7E 00 99 01 33 00 4C 01 55 46 50 AD 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</si>
</sst>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3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E560-355B-491A-9CA7-3A6D27C5E25B}">
  <dimension ref="A2:G218"/>
  <sheetViews>
    <sheetView topLeftCell="A7" workbookViewId="0">
      <selection activeCell="B28" sqref="B28"/>
    </sheetView>
  </sheetViews>
  <sheetFormatPr defaultRowHeight="15"/>
  <cols>
    <col min="2" max="2" width="19.42578125" customWidth="1"/>
    <col min="3" max="3" width="12.42578125" customWidth="1"/>
    <col min="4" max="4" width="15.7109375" customWidth="1"/>
    <col min="6" max="6" width="11.28515625" customWidth="1"/>
  </cols>
  <sheetData>
    <row r="2" spans="1:7">
      <c r="B2" t="s">
        <v>0</v>
      </c>
    </row>
    <row r="4" spans="1:7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7">
      <c r="A5">
        <v>1</v>
      </c>
      <c r="B5" t="s">
        <v>7</v>
      </c>
      <c r="C5">
        <v>61</v>
      </c>
      <c r="D5">
        <v>61</v>
      </c>
      <c r="E5" t="str">
        <f>DEC2HEX(D5)</f>
        <v>3D</v>
      </c>
    </row>
    <row r="6" spans="1:7">
      <c r="A6">
        <v>2</v>
      </c>
      <c r="B6" t="s">
        <v>8</v>
      </c>
      <c r="C6">
        <v>6</v>
      </c>
      <c r="D6">
        <v>6</v>
      </c>
      <c r="E6">
        <v>6</v>
      </c>
      <c r="F6" t="s">
        <v>42</v>
      </c>
    </row>
    <row r="7" spans="1:7">
      <c r="A7">
        <v>3</v>
      </c>
      <c r="B7" t="s">
        <v>10</v>
      </c>
      <c r="C7">
        <v>1</v>
      </c>
      <c r="D7">
        <v>1</v>
      </c>
      <c r="E7">
        <v>1</v>
      </c>
    </row>
    <row r="8" spans="1:7">
      <c r="A8">
        <v>4</v>
      </c>
      <c r="B8" t="s">
        <v>11</v>
      </c>
      <c r="C8">
        <v>0</v>
      </c>
      <c r="D8">
        <v>0</v>
      </c>
      <c r="E8">
        <v>0</v>
      </c>
      <c r="F8" t="s">
        <v>59</v>
      </c>
    </row>
    <row r="9" spans="1:7">
      <c r="A9">
        <v>5</v>
      </c>
      <c r="B9" t="s">
        <v>13</v>
      </c>
      <c r="C9">
        <v>7.2</v>
      </c>
      <c r="D9" s="2">
        <f>C9/3/5*1024</f>
        <v>491.52</v>
      </c>
      <c r="E9" t="str">
        <f>DEC2HEX(D9)</f>
        <v>1EB</v>
      </c>
      <c r="F9" t="s">
        <v>14</v>
      </c>
      <c r="G9" s="2"/>
    </row>
    <row r="10" spans="1:7">
      <c r="A10">
        <v>6</v>
      </c>
      <c r="B10" t="s">
        <v>15</v>
      </c>
      <c r="C10">
        <v>2500</v>
      </c>
      <c r="D10" s="2">
        <f>C10</f>
        <v>2500</v>
      </c>
      <c r="E10" t="str">
        <f t="shared" ref="E10:E17" si="0">DEC2HEX(D10)</f>
        <v>9C4</v>
      </c>
      <c r="F10" t="s">
        <v>16</v>
      </c>
    </row>
    <row r="11" spans="1:7">
      <c r="A11">
        <v>7</v>
      </c>
      <c r="B11" t="s">
        <v>17</v>
      </c>
      <c r="C11">
        <v>9</v>
      </c>
      <c r="D11" s="2">
        <f>C11/3/5*1024</f>
        <v>614.4</v>
      </c>
      <c r="E11" t="str">
        <f t="shared" si="0"/>
        <v>266</v>
      </c>
      <c r="F11" t="s">
        <v>14</v>
      </c>
    </row>
    <row r="12" spans="1:7">
      <c r="A12">
        <v>8</v>
      </c>
      <c r="B12" t="s">
        <v>18</v>
      </c>
      <c r="C12">
        <v>5.6</v>
      </c>
      <c r="D12" s="2">
        <f>C12/3/5*1024</f>
        <v>382.29333333333329</v>
      </c>
      <c r="E12" t="str">
        <f t="shared" si="0"/>
        <v>17E</v>
      </c>
      <c r="F12" t="s">
        <v>14</v>
      </c>
    </row>
    <row r="13" spans="1:7">
      <c r="A13">
        <v>9</v>
      </c>
      <c r="B13" t="s">
        <v>19</v>
      </c>
      <c r="C13">
        <v>500</v>
      </c>
      <c r="D13" s="2">
        <f>C13/1000*0.1*15/5*1024</f>
        <v>153.6</v>
      </c>
      <c r="E13" t="str">
        <f t="shared" si="0"/>
        <v>99</v>
      </c>
      <c r="F13" t="s">
        <v>20</v>
      </c>
    </row>
    <row r="14" spans="1:7">
      <c r="A14">
        <v>10</v>
      </c>
      <c r="B14" t="s">
        <v>21</v>
      </c>
      <c r="C14">
        <v>1000</v>
      </c>
      <c r="D14" s="2">
        <f>C14/1000*0.1*15/5*1024</f>
        <v>307.2</v>
      </c>
      <c r="E14" t="str">
        <f t="shared" si="0"/>
        <v>133</v>
      </c>
      <c r="F14" t="s">
        <v>20</v>
      </c>
    </row>
    <row r="15" spans="1:7">
      <c r="A15">
        <v>11</v>
      </c>
      <c r="B15" t="s">
        <v>22</v>
      </c>
      <c r="C15">
        <v>250</v>
      </c>
      <c r="D15" s="2">
        <f>C15/1000*0.1*15/5*1024</f>
        <v>76.8</v>
      </c>
      <c r="E15" t="str">
        <f>DEC2HEX(D15)</f>
        <v>4C</v>
      </c>
      <c r="F15" t="s">
        <v>20</v>
      </c>
    </row>
    <row r="16" spans="1:7">
      <c r="A16">
        <v>12</v>
      </c>
      <c r="B16" t="s">
        <v>23</v>
      </c>
      <c r="C16">
        <v>5</v>
      </c>
      <c r="D16" s="2">
        <f>C16/3/5*1024</f>
        <v>341.33333333333337</v>
      </c>
      <c r="E16" t="str">
        <f>DEC2HEX(D16)</f>
        <v>155</v>
      </c>
      <c r="F16" t="s">
        <v>14</v>
      </c>
    </row>
    <row r="17" spans="1:6">
      <c r="A17">
        <v>13</v>
      </c>
      <c r="B17" t="s">
        <v>24</v>
      </c>
      <c r="C17">
        <v>4</v>
      </c>
      <c r="D17" s="2">
        <f>C17*60*60</f>
        <v>14400</v>
      </c>
      <c r="E17" t="str">
        <f t="shared" si="0"/>
        <v>3840</v>
      </c>
      <c r="F17" t="s">
        <v>25</v>
      </c>
    </row>
    <row r="18" spans="1:6">
      <c r="A18">
        <v>14</v>
      </c>
      <c r="B18" t="s">
        <v>26</v>
      </c>
      <c r="E18" s="3" t="s">
        <v>60</v>
      </c>
    </row>
    <row r="24" spans="1:6">
      <c r="B24" t="s">
        <v>61</v>
      </c>
    </row>
    <row r="38" spans="2:2">
      <c r="B38" s="6"/>
    </row>
    <row r="41" spans="2:2">
      <c r="B41" s="6"/>
    </row>
    <row r="43" spans="2:2">
      <c r="B43" s="4"/>
    </row>
    <row r="45" spans="2:2">
      <c r="B45" s="6"/>
    </row>
    <row r="48" spans="2:2">
      <c r="B48" s="6"/>
    </row>
    <row r="49" spans="2:2">
      <c r="B49" s="6"/>
    </row>
    <row r="51" spans="2:2">
      <c r="B51" s="6"/>
    </row>
    <row r="52" spans="2:2">
      <c r="B52" s="6"/>
    </row>
    <row r="54" spans="2:2">
      <c r="B54" s="6"/>
    </row>
    <row r="55" spans="2:2">
      <c r="B55" s="6"/>
    </row>
    <row r="61" spans="2:2">
      <c r="B61" s="4"/>
    </row>
    <row r="66" spans="2:2">
      <c r="B66" s="6"/>
    </row>
    <row r="67" spans="2:2">
      <c r="B67" s="4"/>
    </row>
    <row r="68" spans="2:2">
      <c r="B68" s="8"/>
    </row>
    <row r="69" spans="2:2">
      <c r="B69" s="6"/>
    </row>
    <row r="71" spans="2:2">
      <c r="B71" s="4"/>
    </row>
    <row r="72" spans="2:2">
      <c r="B72" s="6"/>
    </row>
    <row r="73" spans="2:2">
      <c r="B73" s="4"/>
    </row>
    <row r="74" spans="2:2">
      <c r="B74" s="6"/>
    </row>
    <row r="75" spans="2:2">
      <c r="B75" s="4"/>
    </row>
    <row r="76" spans="2:2">
      <c r="B76" s="6"/>
    </row>
    <row r="78" spans="2:2">
      <c r="B78" s="6"/>
    </row>
    <row r="79" spans="2:2">
      <c r="B79" s="4"/>
    </row>
    <row r="81" spans="2:2">
      <c r="B81" s="6"/>
    </row>
    <row r="82" spans="2:2">
      <c r="B82" s="6"/>
    </row>
    <row r="83" spans="2:2">
      <c r="B83" s="4"/>
    </row>
    <row r="84" spans="2:2">
      <c r="B84" s="4"/>
    </row>
    <row r="87" spans="2:2">
      <c r="B87" s="6"/>
    </row>
    <row r="88" spans="2:2">
      <c r="B88" s="6"/>
    </row>
    <row r="89" spans="2:2">
      <c r="B89" s="4"/>
    </row>
    <row r="102" spans="2:2">
      <c r="B102" s="4"/>
    </row>
    <row r="104" spans="2:2">
      <c r="B104" s="6"/>
    </row>
    <row r="105" spans="2:2">
      <c r="B105" s="6"/>
    </row>
    <row r="107" spans="2:2">
      <c r="B107" s="6"/>
    </row>
    <row r="109" spans="2:2">
      <c r="B109" s="4"/>
    </row>
    <row r="110" spans="2:2">
      <c r="B110" s="4"/>
    </row>
    <row r="111" spans="2:2">
      <c r="B111" s="6"/>
    </row>
    <row r="113" spans="2:2">
      <c r="B113" s="4"/>
    </row>
    <row r="115" spans="2:2">
      <c r="B115" s="4"/>
    </row>
    <row r="117" spans="2:2">
      <c r="B117" s="4"/>
    </row>
    <row r="118" spans="2:2">
      <c r="B118" s="4"/>
    </row>
    <row r="119" spans="2:2">
      <c r="B119" s="6"/>
    </row>
    <row r="120" spans="2:2">
      <c r="B120" s="4"/>
    </row>
    <row r="121" spans="2:2">
      <c r="B121" s="6"/>
    </row>
    <row r="123" spans="2:2">
      <c r="B123" s="4"/>
    </row>
    <row r="124" spans="2:2">
      <c r="B124" s="6"/>
    </row>
    <row r="125" spans="2:2">
      <c r="B125" s="6"/>
    </row>
    <row r="127" spans="2:2">
      <c r="B127" s="4"/>
    </row>
    <row r="128" spans="2:2">
      <c r="B128" s="4"/>
    </row>
    <row r="129" spans="2:4">
      <c r="D129" s="4"/>
    </row>
    <row r="131" spans="2:4">
      <c r="B131" s="6"/>
    </row>
    <row r="133" spans="2:4">
      <c r="B133" s="6"/>
    </row>
    <row r="134" spans="2:4">
      <c r="B134" s="6"/>
    </row>
    <row r="135" spans="2:4">
      <c r="B135" s="4"/>
    </row>
    <row r="136" spans="2:4">
      <c r="B136" s="4"/>
    </row>
    <row r="138" spans="2:4">
      <c r="B138" s="4"/>
    </row>
    <row r="140" spans="2:4">
      <c r="B140" s="4"/>
    </row>
    <row r="141" spans="2:4">
      <c r="B141" s="4"/>
    </row>
    <row r="143" spans="2:4">
      <c r="B143" s="6"/>
    </row>
    <row r="145" spans="2:2">
      <c r="B145" s="6"/>
    </row>
    <row r="146" spans="2:2">
      <c r="B146" s="4"/>
    </row>
    <row r="147" spans="2:2">
      <c r="B147" s="4"/>
    </row>
    <row r="149" spans="2:2">
      <c r="B149" s="4"/>
    </row>
    <row r="151" spans="2:2">
      <c r="B151" s="4"/>
    </row>
    <row r="152" spans="2:2">
      <c r="B152" s="4"/>
    </row>
    <row r="153" spans="2:2">
      <c r="B153" s="6"/>
    </row>
    <row r="155" spans="2:2">
      <c r="B155" s="6"/>
    </row>
    <row r="159" spans="2:2">
      <c r="B159" s="6"/>
    </row>
    <row r="160" spans="2:2">
      <c r="B160" s="4"/>
    </row>
    <row r="161" spans="2:2">
      <c r="B161" s="6"/>
    </row>
    <row r="165" spans="2:2">
      <c r="B165" s="6"/>
    </row>
    <row r="167" spans="2:2">
      <c r="B167" s="6"/>
    </row>
    <row r="168" spans="2:2">
      <c r="B168" s="4"/>
    </row>
    <row r="169" spans="2:2">
      <c r="B169" s="6"/>
    </row>
    <row r="170" spans="2:2">
      <c r="B170" s="6"/>
    </row>
    <row r="172" spans="2:2">
      <c r="B172" s="6"/>
    </row>
    <row r="173" spans="2:2">
      <c r="B173" s="4"/>
    </row>
    <row r="174" spans="2:2">
      <c r="B174" s="6"/>
    </row>
    <row r="175" spans="2:2">
      <c r="B175" s="4"/>
    </row>
    <row r="176" spans="2:2">
      <c r="B176" s="4"/>
    </row>
    <row r="177" spans="2:2">
      <c r="B177" s="6"/>
    </row>
    <row r="179" spans="2:2">
      <c r="B179" s="4"/>
    </row>
    <row r="180" spans="2:2">
      <c r="B180" s="6"/>
    </row>
    <row r="181" spans="2:2">
      <c r="B181" s="4"/>
    </row>
    <row r="184" spans="2:2">
      <c r="B184" s="4"/>
    </row>
    <row r="185" spans="2:2">
      <c r="B185" s="4"/>
    </row>
    <row r="186" spans="2:2">
      <c r="B186" s="6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5" spans="2:2">
      <c r="B195" s="4"/>
    </row>
    <row r="196" spans="2:2">
      <c r="B196" s="4"/>
    </row>
    <row r="197" spans="2:2">
      <c r="B197" s="6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5" spans="2:2">
      <c r="B205" s="4"/>
    </row>
    <row r="210" spans="2:2">
      <c r="B210" s="4"/>
    </row>
    <row r="213" spans="2:2">
      <c r="B213" s="4"/>
    </row>
    <row r="218" spans="2:2">
      <c r="B218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7E65-7CE8-455D-AC20-6C937C3FC527}">
  <dimension ref="A2:L34"/>
  <sheetViews>
    <sheetView tabSelected="1" topLeftCell="A4" workbookViewId="0">
      <selection activeCell="D15" sqref="D15"/>
    </sheetView>
  </sheetViews>
  <sheetFormatPr defaultRowHeight="15"/>
  <cols>
    <col min="2" max="2" width="19.42578125" customWidth="1"/>
    <col min="3" max="3" width="12.42578125" customWidth="1"/>
    <col min="4" max="4" width="15.7109375" customWidth="1"/>
    <col min="6" max="6" width="11.28515625" customWidth="1"/>
  </cols>
  <sheetData>
    <row r="2" spans="1:7">
      <c r="B2" t="s">
        <v>0</v>
      </c>
    </row>
    <row r="4" spans="1:7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7">
      <c r="A5">
        <v>1</v>
      </c>
      <c r="B5" t="s">
        <v>7</v>
      </c>
      <c r="C5">
        <v>63</v>
      </c>
      <c r="D5">
        <v>63</v>
      </c>
      <c r="E5" s="1" t="str">
        <f>DEC2HEX(D5)</f>
        <v>3F</v>
      </c>
    </row>
    <row r="6" spans="1:7">
      <c r="A6">
        <v>2</v>
      </c>
      <c r="B6" t="s">
        <v>8</v>
      </c>
      <c r="C6">
        <v>6</v>
      </c>
      <c r="D6">
        <v>6</v>
      </c>
      <c r="E6">
        <v>6</v>
      </c>
      <c r="F6" t="s">
        <v>42</v>
      </c>
    </row>
    <row r="7" spans="1:7">
      <c r="A7">
        <v>3</v>
      </c>
      <c r="B7" t="s">
        <v>10</v>
      </c>
      <c r="C7">
        <v>3</v>
      </c>
      <c r="D7">
        <v>3</v>
      </c>
      <c r="E7">
        <v>3</v>
      </c>
    </row>
    <row r="8" spans="1:7">
      <c r="A8">
        <v>4</v>
      </c>
      <c r="B8" t="s">
        <v>11</v>
      </c>
      <c r="C8">
        <v>1</v>
      </c>
      <c r="D8">
        <v>1</v>
      </c>
      <c r="E8">
        <v>1</v>
      </c>
      <c r="F8" t="s">
        <v>43</v>
      </c>
    </row>
    <row r="9" spans="1:7">
      <c r="A9">
        <v>5</v>
      </c>
      <c r="B9" t="s">
        <v>13</v>
      </c>
      <c r="C9">
        <v>7.2</v>
      </c>
      <c r="D9" s="2">
        <f>C9/3/5*1024</f>
        <v>491.52</v>
      </c>
      <c r="E9" t="str">
        <f>DEC2HEX(D9)</f>
        <v>1EB</v>
      </c>
      <c r="F9" t="s">
        <v>14</v>
      </c>
      <c r="G9" s="2"/>
    </row>
    <row r="10" spans="1:7">
      <c r="A10">
        <v>6</v>
      </c>
      <c r="B10" t="s">
        <v>15</v>
      </c>
      <c r="C10">
        <v>2500</v>
      </c>
      <c r="D10" s="2">
        <f>C10</f>
        <v>2500</v>
      </c>
      <c r="E10" t="str">
        <f t="shared" ref="E10:E17" si="0">DEC2HEX(D10)</f>
        <v>9C4</v>
      </c>
      <c r="F10" t="s">
        <v>16</v>
      </c>
    </row>
    <row r="11" spans="1:7">
      <c r="A11">
        <v>7</v>
      </c>
      <c r="B11" t="s">
        <v>17</v>
      </c>
      <c r="C11">
        <v>8.4</v>
      </c>
      <c r="D11" s="2">
        <f>C11/3/5*1024</f>
        <v>573.44000000000005</v>
      </c>
      <c r="E11" t="str">
        <f t="shared" si="0"/>
        <v>23D</v>
      </c>
      <c r="F11" t="s">
        <v>14</v>
      </c>
    </row>
    <row r="12" spans="1:7">
      <c r="A12">
        <v>8</v>
      </c>
      <c r="B12" t="s">
        <v>18</v>
      </c>
      <c r="C12">
        <v>5.6</v>
      </c>
      <c r="D12" s="2">
        <f>C12/3/5*1024</f>
        <v>382.29333333333329</v>
      </c>
      <c r="E12" t="str">
        <f t="shared" si="0"/>
        <v>17E</v>
      </c>
      <c r="F12" t="s">
        <v>14</v>
      </c>
    </row>
    <row r="13" spans="1:7">
      <c r="A13">
        <v>9</v>
      </c>
      <c r="B13" t="s">
        <v>19</v>
      </c>
      <c r="C13">
        <v>500</v>
      </c>
      <c r="D13" s="2">
        <f>C13/1000*0.1*15/5*1024</f>
        <v>153.6</v>
      </c>
      <c r="E13" t="str">
        <f t="shared" si="0"/>
        <v>99</v>
      </c>
      <c r="F13" t="s">
        <v>20</v>
      </c>
    </row>
    <row r="14" spans="1:7">
      <c r="A14">
        <v>10</v>
      </c>
      <c r="B14" t="s">
        <v>21</v>
      </c>
      <c r="C14">
        <v>1000</v>
      </c>
      <c r="D14" s="2">
        <f>C14/1000*0.1*15/5*1024</f>
        <v>307.2</v>
      </c>
      <c r="E14" t="str">
        <f t="shared" si="0"/>
        <v>133</v>
      </c>
      <c r="F14" t="s">
        <v>20</v>
      </c>
    </row>
    <row r="15" spans="1:7">
      <c r="A15">
        <v>11</v>
      </c>
      <c r="B15" t="s">
        <v>22</v>
      </c>
      <c r="C15">
        <v>250</v>
      </c>
      <c r="D15" s="2">
        <f>C15/1000*0.1*15/5*1024</f>
        <v>76.8</v>
      </c>
      <c r="E15" t="str">
        <f>DEC2HEX(D15)</f>
        <v>4C</v>
      </c>
      <c r="F15" t="s">
        <v>20</v>
      </c>
    </row>
    <row r="16" spans="1:7">
      <c r="A16">
        <v>12</v>
      </c>
      <c r="B16" t="s">
        <v>23</v>
      </c>
      <c r="C16">
        <v>5</v>
      </c>
      <c r="D16" s="2">
        <f>C16/3/5*1024</f>
        <v>341.33333333333337</v>
      </c>
      <c r="E16" t="str">
        <f>DEC2HEX(D16)</f>
        <v>155</v>
      </c>
      <c r="F16" t="s">
        <v>14</v>
      </c>
    </row>
    <row r="17" spans="1:12">
      <c r="A17">
        <v>13</v>
      </c>
      <c r="B17" t="s">
        <v>24</v>
      </c>
      <c r="C17">
        <v>5</v>
      </c>
      <c r="D17" s="2">
        <f>C17*60*60</f>
        <v>18000</v>
      </c>
      <c r="E17" t="str">
        <f t="shared" si="0"/>
        <v>4650</v>
      </c>
      <c r="F17" t="s">
        <v>25</v>
      </c>
    </row>
    <row r="18" spans="1:12">
      <c r="A18">
        <v>14</v>
      </c>
      <c r="B18" t="s">
        <v>26</v>
      </c>
      <c r="E18" s="3" t="s">
        <v>44</v>
      </c>
    </row>
    <row r="21" spans="1:12">
      <c r="B21" t="s">
        <v>45</v>
      </c>
      <c r="G21" t="s">
        <v>35</v>
      </c>
    </row>
    <row r="22" spans="1:12">
      <c r="B22" s="4" t="s">
        <v>46</v>
      </c>
      <c r="G22" t="s">
        <v>39</v>
      </c>
    </row>
    <row r="23" spans="1:12">
      <c r="B23" t="s">
        <v>47</v>
      </c>
      <c r="G23" t="s">
        <v>37</v>
      </c>
      <c r="H23" t="s">
        <v>48</v>
      </c>
    </row>
    <row r="24" spans="1:12">
      <c r="B24" t="s">
        <v>49</v>
      </c>
      <c r="G24" t="s">
        <v>35</v>
      </c>
      <c r="H24" t="s">
        <v>50</v>
      </c>
    </row>
    <row r="26" spans="1:12">
      <c r="B26" s="4" t="s">
        <v>51</v>
      </c>
      <c r="G26" t="s">
        <v>39</v>
      </c>
      <c r="H26" t="s">
        <v>52</v>
      </c>
    </row>
    <row r="27" spans="1:12">
      <c r="B27" s="4"/>
    </row>
    <row r="28" spans="1:12">
      <c r="A28" s="7"/>
      <c r="B28" s="6" t="s">
        <v>53</v>
      </c>
      <c r="G28" t="s">
        <v>33</v>
      </c>
      <c r="H28" t="s">
        <v>54</v>
      </c>
    </row>
    <row r="29" spans="1:12">
      <c r="B29" s="6" t="s">
        <v>55</v>
      </c>
      <c r="G29" t="s">
        <v>31</v>
      </c>
    </row>
    <row r="30" spans="1:12">
      <c r="B30" s="6" t="s">
        <v>56</v>
      </c>
      <c r="G30" t="s">
        <v>29</v>
      </c>
      <c r="J30" t="s">
        <v>57</v>
      </c>
      <c r="L30" t="s">
        <v>58</v>
      </c>
    </row>
    <row r="32" spans="1:12">
      <c r="B32" s="4"/>
    </row>
    <row r="34" spans="2:2">
      <c r="B34" s="4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84D3-B0C7-446E-92C6-BA24611745C5}">
  <dimension ref="A2:G49"/>
  <sheetViews>
    <sheetView workbookViewId="0">
      <selection activeCell="H33" sqref="H33"/>
    </sheetView>
  </sheetViews>
  <sheetFormatPr defaultRowHeight="15"/>
  <cols>
    <col min="1" max="1" width="9.42578125" bestFit="1" customWidth="1"/>
    <col min="2" max="2" width="19.42578125" customWidth="1"/>
    <col min="3" max="3" width="12.42578125" customWidth="1"/>
    <col min="4" max="4" width="15.7109375" customWidth="1"/>
    <col min="6" max="6" width="11.28515625" customWidth="1"/>
  </cols>
  <sheetData>
    <row r="2" spans="1:7">
      <c r="B2" t="s">
        <v>0</v>
      </c>
    </row>
    <row r="4" spans="1:7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7">
      <c r="A5">
        <v>1</v>
      </c>
      <c r="B5" t="s">
        <v>7</v>
      </c>
      <c r="C5">
        <v>62</v>
      </c>
      <c r="D5">
        <v>62</v>
      </c>
      <c r="E5" s="1" t="str">
        <f>DEC2HEX(D5)</f>
        <v>3E</v>
      </c>
    </row>
    <row r="6" spans="1:7">
      <c r="A6">
        <v>2</v>
      </c>
      <c r="B6" t="s">
        <v>8</v>
      </c>
      <c r="C6">
        <v>6</v>
      </c>
      <c r="D6">
        <v>6</v>
      </c>
      <c r="E6">
        <v>6</v>
      </c>
      <c r="F6" t="s">
        <v>9</v>
      </c>
    </row>
    <row r="7" spans="1:7">
      <c r="A7">
        <v>3</v>
      </c>
      <c r="B7" t="s">
        <v>10</v>
      </c>
      <c r="C7">
        <v>2</v>
      </c>
      <c r="D7">
        <v>2</v>
      </c>
      <c r="E7">
        <v>2</v>
      </c>
    </row>
    <row r="8" spans="1:7">
      <c r="A8">
        <v>4</v>
      </c>
      <c r="B8" t="s">
        <v>11</v>
      </c>
      <c r="C8">
        <v>1</v>
      </c>
      <c r="D8">
        <v>1</v>
      </c>
      <c r="E8">
        <v>1</v>
      </c>
      <c r="F8" t="s">
        <v>12</v>
      </c>
    </row>
    <row r="9" spans="1:7">
      <c r="A9">
        <v>5</v>
      </c>
      <c r="B9" t="s">
        <v>13</v>
      </c>
      <c r="C9">
        <v>7.2</v>
      </c>
      <c r="D9" s="2">
        <f>C9/3/5*1024</f>
        <v>491.52</v>
      </c>
      <c r="E9" t="str">
        <f>DEC2HEX(D9)</f>
        <v>1EB</v>
      </c>
      <c r="F9" t="s">
        <v>14</v>
      </c>
      <c r="G9" s="2"/>
    </row>
    <row r="10" spans="1:7">
      <c r="A10">
        <v>6</v>
      </c>
      <c r="B10" t="s">
        <v>15</v>
      </c>
      <c r="C10">
        <v>2500</v>
      </c>
      <c r="D10" s="2">
        <f>C10</f>
        <v>2500</v>
      </c>
      <c r="E10" t="str">
        <f t="shared" ref="E10:E17" si="0">DEC2HEX(D10)</f>
        <v>9C4</v>
      </c>
      <c r="F10" t="s">
        <v>16</v>
      </c>
    </row>
    <row r="11" spans="1:7">
      <c r="A11">
        <v>7</v>
      </c>
      <c r="B11" t="s">
        <v>17</v>
      </c>
      <c r="C11">
        <v>8.4</v>
      </c>
      <c r="D11" s="2">
        <f>C11/3/5*1024</f>
        <v>573.44000000000005</v>
      </c>
      <c r="E11" t="str">
        <f t="shared" si="0"/>
        <v>23D</v>
      </c>
      <c r="F11" t="s">
        <v>14</v>
      </c>
    </row>
    <row r="12" spans="1:7">
      <c r="A12">
        <v>8</v>
      </c>
      <c r="B12" t="s">
        <v>18</v>
      </c>
      <c r="C12">
        <v>5.6</v>
      </c>
      <c r="D12" s="2">
        <f>C12/3/5*1024</f>
        <v>382.29333333333329</v>
      </c>
      <c r="E12" t="str">
        <f t="shared" si="0"/>
        <v>17E</v>
      </c>
      <c r="F12" t="s">
        <v>14</v>
      </c>
    </row>
    <row r="13" spans="1:7">
      <c r="A13">
        <v>9</v>
      </c>
      <c r="B13" t="s">
        <v>19</v>
      </c>
      <c r="C13">
        <v>500</v>
      </c>
      <c r="D13" s="2">
        <f>C13/1000*0.1*15/5*1024</f>
        <v>153.6</v>
      </c>
      <c r="E13" t="str">
        <f t="shared" si="0"/>
        <v>99</v>
      </c>
      <c r="F13" t="s">
        <v>20</v>
      </c>
    </row>
    <row r="14" spans="1:7">
      <c r="A14">
        <v>10</v>
      </c>
      <c r="B14" t="s">
        <v>21</v>
      </c>
      <c r="C14">
        <v>1000</v>
      </c>
      <c r="D14" s="2">
        <f>C14/1000*0.1*15/5*1024</f>
        <v>307.2</v>
      </c>
      <c r="E14" t="str">
        <f t="shared" si="0"/>
        <v>133</v>
      </c>
      <c r="F14" t="s">
        <v>20</v>
      </c>
    </row>
    <row r="15" spans="1:7">
      <c r="A15">
        <v>11</v>
      </c>
      <c r="B15" t="s">
        <v>22</v>
      </c>
      <c r="C15">
        <v>250</v>
      </c>
      <c r="D15" s="2">
        <f>C15/1000*0.1*15/5*1024</f>
        <v>76.8</v>
      </c>
      <c r="E15" t="str">
        <f>DEC2HEX(D15)</f>
        <v>4C</v>
      </c>
      <c r="F15" t="s">
        <v>20</v>
      </c>
    </row>
    <row r="16" spans="1:7">
      <c r="A16">
        <v>12</v>
      </c>
      <c r="B16" t="s">
        <v>23</v>
      </c>
      <c r="C16">
        <v>5</v>
      </c>
      <c r="D16" s="2">
        <f>C16/3/5*1024</f>
        <v>341.33333333333337</v>
      </c>
      <c r="E16" t="str">
        <f>DEC2HEX(D16)</f>
        <v>155</v>
      </c>
      <c r="F16" t="s">
        <v>14</v>
      </c>
    </row>
    <row r="17" spans="1:7">
      <c r="A17">
        <v>13</v>
      </c>
      <c r="B17" t="s">
        <v>24</v>
      </c>
      <c r="C17">
        <v>5</v>
      </c>
      <c r="D17" s="2">
        <f>C17*60*60</f>
        <v>18000</v>
      </c>
      <c r="E17" t="str">
        <f t="shared" si="0"/>
        <v>4650</v>
      </c>
      <c r="F17" t="s">
        <v>25</v>
      </c>
    </row>
    <row r="18" spans="1:7">
      <c r="A18">
        <v>14</v>
      </c>
      <c r="B18" t="s">
        <v>26</v>
      </c>
      <c r="E18" s="3" t="s">
        <v>27</v>
      </c>
    </row>
    <row r="23" spans="1:7">
      <c r="B23" t="s">
        <v>28</v>
      </c>
      <c r="G23" t="s">
        <v>29</v>
      </c>
    </row>
    <row r="24" spans="1:7">
      <c r="B24" s="4" t="s">
        <v>30</v>
      </c>
      <c r="G24" t="s">
        <v>31</v>
      </c>
    </row>
    <row r="25" spans="1:7">
      <c r="B25" s="4" t="s">
        <v>32</v>
      </c>
      <c r="G25" t="s">
        <v>33</v>
      </c>
    </row>
    <row r="26" spans="1:7">
      <c r="B26" t="s">
        <v>34</v>
      </c>
      <c r="G26" t="s">
        <v>35</v>
      </c>
    </row>
    <row r="27" spans="1:7">
      <c r="B27" s="5" t="s">
        <v>36</v>
      </c>
      <c r="G27" t="s">
        <v>37</v>
      </c>
    </row>
    <row r="28" spans="1:7">
      <c r="B28" s="6" t="s">
        <v>38</v>
      </c>
      <c r="G28" t="s">
        <v>39</v>
      </c>
    </row>
    <row r="29" spans="1:7">
      <c r="B29" s="4"/>
    </row>
    <row r="30" spans="1:7">
      <c r="B30" s="6" t="s">
        <v>40</v>
      </c>
      <c r="G30" t="s">
        <v>41</v>
      </c>
    </row>
    <row r="31" spans="1:7">
      <c r="B31" s="4"/>
    </row>
    <row r="32" spans="1:7">
      <c r="B32" s="4"/>
    </row>
    <row r="35" spans="2:2">
      <c r="B35" s="4"/>
    </row>
    <row r="37" spans="2:2">
      <c r="B37" s="4"/>
    </row>
    <row r="38" spans="2:2">
      <c r="B38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7" spans="2:2">
      <c r="B47" s="4"/>
    </row>
    <row r="48" spans="2:2">
      <c r="B48" s="4"/>
    </row>
    <row r="49" spans="2:2">
      <c r="B49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CP200</vt:lpstr>
      <vt:lpstr>CP185</vt:lpstr>
      <vt:lpstr>MOTO XPR3300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国文 焦</dc:creator>
  <cp:lastModifiedBy>RBI</cp:lastModifiedBy>
  <dcterms:created xsi:type="dcterms:W3CDTF">2023-09-22T10:55:42Z</dcterms:created>
  <dcterms:modified xsi:type="dcterms:W3CDTF">2023-09-22T18:15:20Z</dcterms:modified>
</cp:coreProperties>
</file>