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pton/Desktop/General/LaTeX/ADC/"/>
    </mc:Choice>
  </mc:AlternateContent>
  <xr:revisionPtr revIDLastSave="0" documentId="8_{577B51E6-27ED-E448-AA4A-00EA1AD33D94}" xr6:coauthVersionLast="36" xr6:coauthVersionMax="36" xr10:uidLastSave="{00000000-0000-0000-0000-000000000000}"/>
  <bookViews>
    <workbookView xWindow="41680" yWindow="820" windowWidth="25520" windowHeight="20780" xr2:uid="{E422AA40-7115-7D49-8724-FE3E65898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G18" i="1" s="1"/>
  <c r="H18" i="1" l="1"/>
  <c r="I18" i="1"/>
  <c r="K18" i="1" s="1"/>
  <c r="E17" i="1"/>
  <c r="E16" i="1"/>
  <c r="E15" i="1"/>
  <c r="L18" i="1" l="1"/>
  <c r="H15" i="1"/>
  <c r="G15" i="1"/>
  <c r="I15" i="1"/>
  <c r="I17" i="1"/>
  <c r="G17" i="1"/>
  <c r="H17" i="1"/>
  <c r="G16" i="1"/>
  <c r="I16" i="1"/>
  <c r="H16" i="1"/>
  <c r="K15" i="1" l="1"/>
  <c r="L15" i="1" s="1"/>
  <c r="K17" i="1"/>
  <c r="K16" i="1"/>
  <c r="L16" i="1" l="1"/>
  <c r="L17" i="1"/>
</calcChain>
</file>

<file path=xl/sharedStrings.xml><?xml version="1.0" encoding="utf-8"?>
<sst xmlns="http://schemas.openxmlformats.org/spreadsheetml/2006/main" count="47" uniqueCount="29">
  <si>
    <t>A</t>
  </si>
  <si>
    <t>B</t>
  </si>
  <si>
    <t>C</t>
  </si>
  <si>
    <t>D</t>
  </si>
  <si>
    <t>Air, STP</t>
  </si>
  <si>
    <t>PTo/PoT</t>
  </si>
  <si>
    <t>Refraction of air: Peck &amp; Reeder JOSA v.62 958 (1972)</t>
  </si>
  <si>
    <t>Sellmeier</t>
  </si>
  <si>
    <t>KPNO cold</t>
  </si>
  <si>
    <t>KPNO warm</t>
  </si>
  <si>
    <t>P, mbar</t>
  </si>
  <si>
    <t>inputs</t>
  </si>
  <si>
    <t>outputs</t>
  </si>
  <si>
    <t>case</t>
  </si>
  <si>
    <t>T, kelvin</t>
  </si>
  <si>
    <t>0.365 to</t>
  </si>
  <si>
    <t xml:space="preserve"> </t>
  </si>
  <si>
    <t>Coefficients evaluated here multiply tan(ZA) to give refraction angle in microradians</t>
  </si>
  <si>
    <t>Max ZA deg for</t>
  </si>
  <si>
    <t>∆angle, µrad</t>
  </si>
  <si>
    <t>ADCmax µrad=</t>
  </si>
  <si>
    <t>1.013 µm</t>
  </si>
  <si>
    <t>wavel, µm</t>
  </si>
  <si>
    <t>M.Lampton 2014, 2019</t>
  </si>
  <si>
    <t>KPNO med</t>
  </si>
  <si>
    <t>Total Monochromatic Deviation</t>
  </si>
  <si>
    <t>Differential Deviation, µrad</t>
  </si>
  <si>
    <t>Sellmeier-Atmosphere-Plot.xlsx</t>
  </si>
  <si>
    <t>microradians at ZA=45deg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</si>
</sst>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BE6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Fill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6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E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C615-1C3A-C54A-BA5D-060431369213}">
  <dimension ref="B2:P25"/>
  <sheetViews>
    <sheetView tabSelected="1" topLeftCell="A4" zoomScale="150" zoomScaleNormal="150" workbookViewId="0">
      <selection activeCell="A4" sqref="A4"/>
    </sheetView>
  </sheetViews>
  <sheetFormatPr baseColWidth="10" defaultRowHeight="16" x14ac:dyDescent="0.2"/>
  <cols>
    <col min="1" max="1" width="10" customWidth="1"/>
    <col min="2" max="2" width="9.83203125" customWidth="1"/>
    <col min="3" max="3" width="8.33203125" customWidth="1"/>
    <col min="4" max="4" width="8.5" customWidth="1"/>
    <col min="5" max="5" width="9.33203125" customWidth="1"/>
    <col min="6" max="6" width="1.83203125" customWidth="1"/>
    <col min="7" max="7" width="9.33203125" customWidth="1"/>
    <col min="8" max="8" width="8.33203125" customWidth="1"/>
    <col min="9" max="9" width="9.6640625" customWidth="1"/>
    <col min="10" max="10" width="1.83203125" customWidth="1"/>
    <col min="11" max="11" width="10.83203125" customWidth="1"/>
    <col min="12" max="12" width="12.1640625" customWidth="1"/>
    <col min="15" max="15" width="12.1640625" customWidth="1"/>
    <col min="16" max="16" width="17.83203125" customWidth="1"/>
  </cols>
  <sheetData>
    <row r="2" spans="2:16" x14ac:dyDescent="0.2">
      <c r="B2" t="s">
        <v>27</v>
      </c>
    </row>
    <row r="3" spans="2:16" x14ac:dyDescent="0.2">
      <c r="B3" t="s">
        <v>6</v>
      </c>
      <c r="L3" t="s">
        <v>16</v>
      </c>
    </row>
    <row r="4" spans="2:16" x14ac:dyDescent="0.2">
      <c r="B4" t="s">
        <v>23</v>
      </c>
    </row>
    <row r="5" spans="2:16" x14ac:dyDescent="0.2">
      <c r="B5" t="s">
        <v>17</v>
      </c>
    </row>
    <row r="7" spans="2:16" x14ac:dyDescent="0.2">
      <c r="B7" s="3" t="s">
        <v>11</v>
      </c>
      <c r="C7" s="8" t="s">
        <v>12</v>
      </c>
      <c r="L7" s="1" t="s">
        <v>16</v>
      </c>
      <c r="M7" s="1" t="s">
        <v>16</v>
      </c>
    </row>
    <row r="8" spans="2:16" x14ac:dyDescent="0.2">
      <c r="F8" s="1"/>
      <c r="G8" s="1"/>
      <c r="H8" s="1"/>
      <c r="I8" s="1"/>
      <c r="J8" s="1"/>
      <c r="O8" t="s">
        <v>16</v>
      </c>
      <c r="P8" s="1" t="s">
        <v>16</v>
      </c>
    </row>
    <row r="9" spans="2:16" x14ac:dyDescent="0.2">
      <c r="B9" s="1" t="s">
        <v>7</v>
      </c>
      <c r="C9" s="1" t="s">
        <v>7</v>
      </c>
      <c r="D9" s="1" t="s">
        <v>7</v>
      </c>
      <c r="E9" s="1" t="s">
        <v>7</v>
      </c>
      <c r="F9" s="1"/>
      <c r="G9" s="1"/>
      <c r="H9" s="1"/>
      <c r="I9" s="1"/>
      <c r="J9" s="1"/>
      <c r="P9" s="1"/>
    </row>
    <row r="10" spans="2:16" x14ac:dyDescent="0.2">
      <c r="B10" s="2" t="s">
        <v>0</v>
      </c>
      <c r="C10" s="2" t="s">
        <v>1</v>
      </c>
      <c r="D10" s="2" t="s">
        <v>2</v>
      </c>
      <c r="E10" s="2" t="s">
        <v>3</v>
      </c>
      <c r="F10" s="1"/>
      <c r="G10" s="1"/>
      <c r="H10" s="1"/>
      <c r="I10" s="1"/>
      <c r="J10" s="1"/>
      <c r="P10" s="1"/>
    </row>
    <row r="11" spans="2:16" x14ac:dyDescent="0.2">
      <c r="B11" s="18">
        <v>5.7918270000000001E-2</v>
      </c>
      <c r="C11" s="19">
        <v>238.01849999999999</v>
      </c>
      <c r="D11" s="18">
        <v>1.6790900000000001E-3</v>
      </c>
      <c r="E11" s="3">
        <v>57.362000000000002</v>
      </c>
      <c r="F11" s="1"/>
      <c r="G11" s="16"/>
      <c r="H11" s="16" t="s">
        <v>25</v>
      </c>
      <c r="I11" s="16"/>
      <c r="J11" s="1"/>
      <c r="K11" s="17" t="s">
        <v>26</v>
      </c>
      <c r="P11" s="1"/>
    </row>
    <row r="12" spans="2:16" x14ac:dyDescent="0.2">
      <c r="F12" s="1"/>
      <c r="H12" s="1" t="s">
        <v>28</v>
      </c>
      <c r="K12" s="1" t="s">
        <v>19</v>
      </c>
      <c r="L12" s="1" t="s">
        <v>18</v>
      </c>
    </row>
    <row r="13" spans="2:16" x14ac:dyDescent="0.2">
      <c r="F13" s="1"/>
      <c r="G13" s="1" t="s">
        <v>22</v>
      </c>
      <c r="H13" s="1" t="s">
        <v>22</v>
      </c>
      <c r="I13" s="1" t="s">
        <v>22</v>
      </c>
      <c r="J13" s="1"/>
      <c r="K13" s="1" t="s">
        <v>15</v>
      </c>
      <c r="L13" s="1" t="s">
        <v>20</v>
      </c>
    </row>
    <row r="14" spans="2:16" x14ac:dyDescent="0.2">
      <c r="B14" s="2" t="s">
        <v>13</v>
      </c>
      <c r="C14" s="2" t="s">
        <v>10</v>
      </c>
      <c r="D14" s="2" t="s">
        <v>14</v>
      </c>
      <c r="E14" s="2" t="s">
        <v>5</v>
      </c>
      <c r="F14" s="2"/>
      <c r="G14" s="6">
        <v>0.36499999999999999</v>
      </c>
      <c r="H14" s="6">
        <v>0.58799999999999997</v>
      </c>
      <c r="I14" s="6">
        <v>1.0129999999999999</v>
      </c>
      <c r="J14" s="14"/>
      <c r="K14" s="2" t="s">
        <v>21</v>
      </c>
      <c r="L14" s="6">
        <v>14.36</v>
      </c>
    </row>
    <row r="15" spans="2:16" x14ac:dyDescent="0.2">
      <c r="B15" s="5" t="s">
        <v>4</v>
      </c>
      <c r="C15" s="3">
        <v>1013</v>
      </c>
      <c r="D15" s="3">
        <v>288</v>
      </c>
      <c r="E15" s="9">
        <f>C15*288/(1013*D15)</f>
        <v>1</v>
      </c>
      <c r="F15" s="1"/>
      <c r="G15" s="11">
        <f>1000000*$E15*($B$11/($C$11-1/G$14^2)+$D$11/($E$11-1/G$14^2))</f>
        <v>284.9376644942638</v>
      </c>
      <c r="H15" s="11">
        <f t="shared" ref="H15:I18" si="0">1000000*$E15*($B$11/($C$11-1/H$14^2)+$D$11/($E$11-1/H$14^2))</f>
        <v>277.15459041569818</v>
      </c>
      <c r="I15" s="11">
        <f t="shared" si="0"/>
        <v>274.11322059654475</v>
      </c>
      <c r="J15" s="15"/>
      <c r="K15" s="12">
        <f>G15-I15</f>
        <v>10.82444389771905</v>
      </c>
      <c r="L15" s="13">
        <f>DEGREES(ATAN(L$14/K15))</f>
        <v>52.991328741791698</v>
      </c>
      <c r="M15" s="7" t="s">
        <v>16</v>
      </c>
    </row>
    <row r="16" spans="2:16" x14ac:dyDescent="0.2">
      <c r="B16" s="5" t="s">
        <v>8</v>
      </c>
      <c r="C16" s="3">
        <v>790</v>
      </c>
      <c r="D16" s="3">
        <v>273</v>
      </c>
      <c r="E16" s="10">
        <f t="shared" ref="E16:E17" si="1">C16*288/(1013*D16)</f>
        <v>0.82271134590976647</v>
      </c>
      <c r="F16" s="1"/>
      <c r="G16" s="11">
        <f t="shared" ref="G16:G18" si="2">1000000*$E16*($B$11/($C$11-1/G$14^2)+$D$11/($E$11-1/G$14^2))</f>
        <v>234.42144945646123</v>
      </c>
      <c r="H16" s="11">
        <f t="shared" si="0"/>
        <v>228.01822610596915</v>
      </c>
      <c r="I16" s="11">
        <f t="shared" si="0"/>
        <v>225.51605664864405</v>
      </c>
      <c r="J16" s="15"/>
      <c r="K16" s="12">
        <f t="shared" ref="K16:K17" si="3">G16-I16</f>
        <v>8.9053928078171793</v>
      </c>
      <c r="L16" s="13">
        <f t="shared" ref="L16:L17" si="4">DEGREES(ATAN(L$14/K16))</f>
        <v>58.194767752048925</v>
      </c>
      <c r="M16" s="7" t="s">
        <v>16</v>
      </c>
    </row>
    <row r="17" spans="2:15" x14ac:dyDescent="0.2">
      <c r="B17" s="5" t="s">
        <v>24</v>
      </c>
      <c r="C17" s="3">
        <v>790</v>
      </c>
      <c r="D17" s="3">
        <v>283</v>
      </c>
      <c r="E17" s="10">
        <f t="shared" si="1"/>
        <v>0.79364027361613509</v>
      </c>
      <c r="F17" s="1"/>
      <c r="G17" s="11">
        <f t="shared" si="2"/>
        <v>226.13800601277001</v>
      </c>
      <c r="H17" s="11">
        <f t="shared" si="0"/>
        <v>219.96104497148258</v>
      </c>
      <c r="I17" s="11">
        <f t="shared" si="0"/>
        <v>217.5472913960418</v>
      </c>
      <c r="J17" s="15"/>
      <c r="K17" s="12">
        <f t="shared" si="3"/>
        <v>8.5907146167282065</v>
      </c>
      <c r="L17" s="13">
        <f t="shared" si="4"/>
        <v>59.110483147250243</v>
      </c>
      <c r="M17" s="7" t="s">
        <v>16</v>
      </c>
    </row>
    <row r="18" spans="2:15" x14ac:dyDescent="0.2">
      <c r="B18" s="5" t="s">
        <v>9</v>
      </c>
      <c r="C18" s="3">
        <v>790</v>
      </c>
      <c r="D18" s="3">
        <v>293</v>
      </c>
      <c r="E18" s="10">
        <f t="shared" ref="E18" si="5">C18*288/(1013*D18)</f>
        <v>0.76655357485790521</v>
      </c>
      <c r="F18" s="1"/>
      <c r="G18" s="11">
        <f t="shared" si="2"/>
        <v>218.41998532974029</v>
      </c>
      <c r="H18" s="11">
        <f t="shared" si="0"/>
        <v>212.45384207143195</v>
      </c>
      <c r="I18" s="11">
        <f t="shared" si="0"/>
        <v>210.12246916409495</v>
      </c>
      <c r="J18" s="15"/>
      <c r="K18" s="12">
        <f t="shared" ref="K18" si="6">G18-I18</f>
        <v>8.2975161656453338</v>
      </c>
      <c r="L18" s="13">
        <f t="shared" ref="L18" si="7">DEGREES(ATAN(L$14/K18))</f>
        <v>59.979756197497608</v>
      </c>
      <c r="M18" s="1"/>
      <c r="N18" s="1"/>
      <c r="O18" s="1"/>
    </row>
    <row r="19" spans="2:15" x14ac:dyDescent="0.2">
      <c r="B19" s="4"/>
      <c r="C19" s="1"/>
      <c r="D19" s="1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">
      <c r="C20" t="s">
        <v>16</v>
      </c>
    </row>
    <row r="21" spans="2:15" x14ac:dyDescent="0.2">
      <c r="C21" t="s">
        <v>16</v>
      </c>
    </row>
    <row r="22" spans="2:15" x14ac:dyDescent="0.2">
      <c r="C22" t="s">
        <v>16</v>
      </c>
    </row>
    <row r="23" spans="2:15" x14ac:dyDescent="0.2">
      <c r="C23" t="s">
        <v>16</v>
      </c>
    </row>
    <row r="24" spans="2:15" x14ac:dyDescent="0.2">
      <c r="C24" t="s">
        <v>16</v>
      </c>
    </row>
    <row r="25" spans="2:15" x14ac:dyDescent="0.2"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2019-06-30T17:12:10Z</dcterms:created>
  <dcterms:modified xsi:type="dcterms:W3CDTF">2019-07-07T17:15:06Z</dcterms:modified>
</cp:coreProperties>
</file>