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tcore-my.sharepoint.com/personal/desmond_vincent_transcore_com/Documents/Documents &amp; Attachments/SI Documents &amp; Attachment/Education/Bakery Sales/"/>
    </mc:Choice>
  </mc:AlternateContent>
  <xr:revisionPtr revIDLastSave="264" documentId="11_967666345712C9B344C6817D854838EC76D16747" xr6:coauthVersionLast="47" xr6:coauthVersionMax="47" xr10:uidLastSave="{326DA8C0-A4BE-46C4-8D42-F98F7137B934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5" i="1"/>
  <c r="B25" i="1"/>
  <c r="B26" i="1"/>
  <c r="B27" i="1"/>
  <c r="B28" i="1"/>
  <c r="B31" i="1" l="1"/>
  <c r="B29" i="1"/>
  <c r="C28" i="1"/>
  <c r="C27" i="1"/>
  <c r="C25" i="1"/>
  <c r="C26" i="1"/>
  <c r="C31" i="1" l="1"/>
  <c r="C30" i="1"/>
  <c r="C29" i="1"/>
</calcChain>
</file>

<file path=xl/sharedStrings.xml><?xml version="1.0" encoding="utf-8"?>
<sst xmlns="http://schemas.openxmlformats.org/spreadsheetml/2006/main" count="40" uniqueCount="18">
  <si>
    <t>Date</t>
  </si>
  <si>
    <t>Name</t>
  </si>
  <si>
    <t xml:space="preserve">Price </t>
  </si>
  <si>
    <t>Quantity</t>
  </si>
  <si>
    <t>Revenue</t>
  </si>
  <si>
    <t>Sum</t>
  </si>
  <si>
    <t>Average</t>
  </si>
  <si>
    <t>Running Total</t>
  </si>
  <si>
    <t>Count</t>
  </si>
  <si>
    <t>Cookies</t>
  </si>
  <si>
    <t>Muffins</t>
  </si>
  <si>
    <t>Pies</t>
  </si>
  <si>
    <t xml:space="preserve">Pastry </t>
  </si>
  <si>
    <t xml:space="preserve">Sold </t>
  </si>
  <si>
    <t>Cupcakes</t>
  </si>
  <si>
    <t>Min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</si>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</sst>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"/>
    <numFmt numFmtId="165" formatCode="&quot;$&quot;#,##0.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4" fontId="2" fillId="0" borderId="2" xfId="0" applyNumberFormat="1" applyFont="1" applyBorder="1"/>
    <xf numFmtId="165" fontId="0" fillId="0" borderId="3" xfId="0" applyNumberFormat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165" fontId="0" fillId="0" borderId="9" xfId="0" applyNumberFormat="1" applyBorder="1"/>
    <xf numFmtId="0" fontId="0" fillId="0" borderId="0" xfId="0" applyAlignment="1">
      <alignment horizontal="left"/>
    </xf>
    <xf numFmtId="0" fontId="6" fillId="0" borderId="0" xfId="0" applyFont="1"/>
    <xf numFmtId="0" fontId="5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165" fontId="0" fillId="0" borderId="1" xfId="1" applyNumberFormat="1" applyFont="1" applyBorder="1"/>
    <xf numFmtId="0" fontId="3" fillId="3" borderId="1" xfId="0" applyFont="1" applyFill="1" applyBorder="1" applyAlignment="1">
      <alignment horizontal="left"/>
    </xf>
    <xf numFmtId="0" fontId="7" fillId="3" borderId="1" xfId="0" applyNumberFormat="1" applyFont="1" applyFill="1" applyBorder="1"/>
    <xf numFmtId="44" fontId="7" fillId="3" borderId="1" xfId="1" applyFont="1" applyFill="1" applyBorder="1"/>
    <xf numFmtId="0" fontId="3" fillId="5" borderId="1" xfId="0" applyFont="1" applyFill="1" applyBorder="1" applyAlignment="1">
      <alignment horizontal="left"/>
    </xf>
    <xf numFmtId="0" fontId="7" fillId="5" borderId="1" xfId="0" applyNumberFormat="1" applyFont="1" applyFill="1" applyBorder="1"/>
    <xf numFmtId="44" fontId="7" fillId="5" borderId="1" xfId="1" applyFont="1" applyFill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</cellXfs>
  <cellStyles count="2">
    <cellStyle name="Currency" xfId="1" builtinId="4"/>
    <cellStyle name="Normal" xfId="0" builtinId="0"/>
  </cellStyles>
  <dxfs count="15"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&quot;$&quot;#,##0.00"/>
    </dxf>
    <dxf>
      <alignment horizontal="left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March 2020 Sales</a:t>
            </a:r>
          </a:p>
        </c:rich>
      </c:tx>
      <c:layout>
        <c:manualLayout>
          <c:xMode val="edge"/>
          <c:yMode val="edge"/>
          <c:x val="0.39198624462585435"/>
          <c:y val="4.1152263374485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4216972878389E-2"/>
          <c:y val="0.10624781277340332"/>
          <c:w val="0.88818022747156611"/>
          <c:h val="0.7456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Sold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76552930883663E-2"/>
                  <c:y val="7.870370370370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3E-4336-A903-98D27473618E}"/>
                </c:ext>
              </c:extLst>
            </c:dLbl>
            <c:dLbl>
              <c:idx val="1"/>
              <c:layout>
                <c:manualLayout>
                  <c:x val="-3.9486744472534092E-2"/>
                  <c:y val="-8.89916885389326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18439375774697E-2"/>
                      <c:h val="3.7091312659991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33E-4336-A903-98D27473618E}"/>
                </c:ext>
              </c:extLst>
            </c:dLbl>
            <c:dLbl>
              <c:idx val="2"/>
              <c:layout>
                <c:manualLayout>
                  <c:x val="-2.3625109361329936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3E-4336-A903-98D27473618E}"/>
                </c:ext>
              </c:extLst>
            </c:dLbl>
            <c:dLbl>
              <c:idx val="3"/>
              <c:layout>
                <c:manualLayout>
                  <c:x val="-3.473622047244105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3E-4336-A903-98D274736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Sheet1!$A$25:$A$28</c:f>
              <c:strCache>
                <c:ptCount val="4"/>
                <c:pt idx="0">
                  <c:v>Cookies</c:v>
                </c:pt>
                <c:pt idx="1">
                  <c:v>Cupcakes</c:v>
                </c:pt>
                <c:pt idx="2">
                  <c:v>Muffins</c:v>
                </c:pt>
                <c:pt idx="3">
                  <c:v>Pies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117</c:v>
                </c:pt>
                <c:pt idx="1">
                  <c:v>291</c:v>
                </c:pt>
                <c:pt idx="2">
                  <c:v>54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E-4336-A903-98D27473618E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bg2"/>
              </a:solidFill>
            </a:ln>
            <a:effectLst>
              <a:glow rad="139700">
                <a:schemeClr val="bg1"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lt1">
                  <a:lumMod val="75000"/>
                </a:schemeClr>
              </a:solidFill>
              <a:ln>
                <a:noFill/>
              </a:ln>
              <a:effectLst>
                <a:glow rad="139700">
                  <a:schemeClr val="bg1">
                    <a:alpha val="14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9.1013998250218706E-2"/>
                  <c:y val="-0.115740740740740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3E-4336-A903-98D27473618E}"/>
                </c:ext>
              </c:extLst>
            </c:dLbl>
            <c:dLbl>
              <c:idx val="1"/>
              <c:layout>
                <c:manualLayout>
                  <c:x val="-6.0458442694663168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3E-4336-A903-98D27473618E}"/>
                </c:ext>
              </c:extLst>
            </c:dLbl>
            <c:dLbl>
              <c:idx val="2"/>
              <c:layout>
                <c:manualLayout>
                  <c:x val="-4.6569553805774377E-2"/>
                  <c:y val="-0.10185185185185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3E-4336-A903-98D27473618E}"/>
                </c:ext>
              </c:extLst>
            </c:dLbl>
            <c:dLbl>
              <c:idx val="3"/>
              <c:layout>
                <c:manualLayout>
                  <c:x val="-6.6013998250218725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3E-4336-A903-98D274736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Sheet1!$A$25:$A$28</c:f>
              <c:strCache>
                <c:ptCount val="4"/>
                <c:pt idx="0">
                  <c:v>Cookies</c:v>
                </c:pt>
                <c:pt idx="1">
                  <c:v>Cupcakes</c:v>
                </c:pt>
                <c:pt idx="2">
                  <c:v>Muffins</c:v>
                </c:pt>
                <c:pt idx="3">
                  <c:v>Pies</c:v>
                </c:pt>
              </c:strCache>
            </c:strRef>
          </c:cat>
          <c:val>
            <c:numRef>
              <c:f>Sheet1!$C$25:$C$28</c:f>
              <c:numCache>
                <c:formatCode>"$"#,##0.00</c:formatCode>
                <c:ptCount val="4"/>
                <c:pt idx="0">
                  <c:v>117</c:v>
                </c:pt>
                <c:pt idx="1">
                  <c:v>582</c:v>
                </c:pt>
                <c:pt idx="2">
                  <c:v>162</c:v>
                </c:pt>
                <c:pt idx="3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E-4336-A903-98D27473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905664"/>
        <c:axId val="1817906144"/>
      </c:lineChart>
      <c:catAx>
        <c:axId val="1817905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06144"/>
        <c:crosses val="autoZero"/>
        <c:auto val="1"/>
        <c:lblAlgn val="ctr"/>
        <c:lblOffset val="100"/>
        <c:noMultiLvlLbl val="0"/>
      </c:catAx>
      <c:valAx>
        <c:axId val="1817906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565565276419643"/>
          <c:y val="2.0576131687242798E-2"/>
          <c:w val="0.21850908755560874"/>
          <c:h val="7.1912608146203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100011</xdr:colOff>
      <xdr:row>0</xdr:row>
      <xdr:rowOff>9525</xdr:rowOff>
    </xdr:from>
    <xdr:to>
      <xdr:col>12</xdr:col>
      <xdr:colOff>638175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849F8-DF2C-40A9-92C4-9A2E2D32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D3A7D-A343-4CEA-AA0E-D58047312440}" name="raw_data" displayName="raw_data" ref="A1:E22" totalsRowShown="0" headerRowDxfId="10" headerRowBorderDxfId="13" tableBorderDxfId="14" totalsRowBorderDxfId="12">
  <autoFilter ref="A1:E22" xr:uid="{266D3A7D-A343-4CEA-AA0E-D58047312440}"/>
  <tableColumns count="5">
    <tableColumn id="1" xr3:uid="{BA118669-5CA5-4764-AB2C-474DBD825483}" name="Date" dataDxfId="3"/>
    <tableColumn id="2" xr3:uid="{E562EE7F-B796-4919-9FC2-CDB1FD768477}" name="Name" dataDxfId="1"/>
    <tableColumn id="3" xr3:uid="{2EB32B6B-8B68-45CC-A315-069EF19AE77F}" name="Price " dataDxfId="2"/>
    <tableColumn id="4" xr3:uid="{5FDA56AD-7B8E-455A-8D4F-21942DA567E7}" name="Quantity" dataDxfId="11"/>
    <tableColumn id="5" xr3:uid="{C9033CA4-D256-4041-B635-97CC70F90EA9}" name="Revenue" dataDxfId="0">
      <calculatedColumnFormula>SUBTOTAL(106,raw_data[[#This Row],[Quantity]],raw_data[[#This Row],[Price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A954E4-F048-47FF-BEC2-6E1D890B7437}" name="summary_data" displayName="summary_data" ref="A24:C29" totalsRowCount="1" headerRowDxfId="7">
  <autoFilter ref="A24:C28" xr:uid="{84A954E4-F048-47FF-BEC2-6E1D890B7437}"/>
  <tableColumns count="3">
    <tableColumn id="1" xr3:uid="{101C844A-23E7-48A1-8B49-A8737C88E8D1}" name="Pastry " totalsRowLabel="Total" dataDxfId="9" totalsRowDxfId="5"/>
    <tableColumn id="2" xr3:uid="{7DE97F3C-65F3-49EC-B3D0-ECC2A52ECE98}" name="Sold " totalsRowFunction="custom" dataDxfId="6">
      <calculatedColumnFormula>SUMIF(raw_data[Name], summary_data[[#This Row],[Pastry ]], raw_data[Quantity])</calculatedColumnFormula>
      <totalsRowFormula>SUBTOTAL(109, summary_data[[Sold ]])</totalsRowFormula>
    </tableColumn>
    <tableColumn id="3" xr3:uid="{DD5A88CC-E88F-47B2-85D9-9ECAC477DCDE}" name="Revenue" totalsRowFunction="sum" dataDxfId="8" totalsRowDxfId="4" dataCellStyle="Currency">
      <calculatedColumnFormula>SUMIF(raw_data[Name], summary_data[[#This Row],[Pastry ]], raw_data[Revenue])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5"/>
  <sheetViews>
    <sheetView tabSelected="1" workbookViewId="0">
      <selection activeCell="M2" sqref="M2"/>
    </sheetView>
  </sheetViews>
  <sheetFormatPr defaultColWidth="12.7109375" defaultRowHeight="15.75" customHeight="1" x14ac:dyDescent="0.2"/>
  <cols>
    <col min="1" max="23" width="15.7109375" customWidth="1"/>
  </cols>
  <sheetData>
    <row r="1" spans="1:7" ht="15.75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"/>
    </row>
    <row r="2" spans="1:7" ht="15.75" customHeight="1" x14ac:dyDescent="0.2">
      <c r="A2" s="6">
        <v>45010</v>
      </c>
      <c r="B2" s="28" t="s">
        <v>14</v>
      </c>
      <c r="C2" s="4">
        <v>2</v>
      </c>
      <c r="D2" s="3">
        <v>30</v>
      </c>
      <c r="E2" s="7">
        <f>SUBTOTAL(106,raw_data[[#This Row],[Quantity]],raw_data[[#This Row],[Price ]])</f>
        <v>60</v>
      </c>
    </row>
    <row r="3" spans="1:7" ht="15.75" customHeight="1" x14ac:dyDescent="0.2">
      <c r="A3" s="6">
        <v>45010</v>
      </c>
      <c r="B3" s="28" t="s">
        <v>9</v>
      </c>
      <c r="C3" s="4">
        <v>1</v>
      </c>
      <c r="D3" s="3">
        <v>20</v>
      </c>
      <c r="E3" s="7">
        <f>SUBTOTAL(106,raw_data[[#This Row],[Quantity]],raw_data[[#This Row],[Price ]])</f>
        <v>20</v>
      </c>
    </row>
    <row r="4" spans="1:7" ht="15.75" customHeight="1" x14ac:dyDescent="0.2">
      <c r="A4" s="6">
        <v>45010</v>
      </c>
      <c r="B4" s="28" t="s">
        <v>10</v>
      </c>
      <c r="C4" s="4">
        <v>3</v>
      </c>
      <c r="D4" s="3">
        <v>12</v>
      </c>
      <c r="E4" s="7">
        <f>SUBTOTAL(106,raw_data[[#This Row],[Quantity]],raw_data[[#This Row],[Price ]])</f>
        <v>36</v>
      </c>
    </row>
    <row r="5" spans="1:7" ht="15.75" customHeight="1" x14ac:dyDescent="0.2">
      <c r="A5" s="6">
        <v>45011</v>
      </c>
      <c r="B5" s="28" t="s">
        <v>14</v>
      </c>
      <c r="C5" s="4">
        <v>2</v>
      </c>
      <c r="D5" s="3">
        <v>40</v>
      </c>
      <c r="E5" s="7">
        <f>SUBTOTAL(106,raw_data[[#This Row],[Quantity]],raw_data[[#This Row],[Price ]])</f>
        <v>80</v>
      </c>
    </row>
    <row r="6" spans="1:7" ht="15.75" customHeight="1" x14ac:dyDescent="0.2">
      <c r="A6" s="6">
        <v>45011</v>
      </c>
      <c r="B6" s="28" t="s">
        <v>11</v>
      </c>
      <c r="C6" s="4">
        <v>5</v>
      </c>
      <c r="D6" s="3">
        <v>15</v>
      </c>
      <c r="E6" s="7">
        <f>SUBTOTAL(106,raw_data[[#This Row],[Quantity]],raw_data[[#This Row],[Price ]])</f>
        <v>75</v>
      </c>
    </row>
    <row r="7" spans="1:7" ht="15.75" customHeight="1" x14ac:dyDescent="0.2">
      <c r="A7" s="6">
        <v>45012</v>
      </c>
      <c r="B7" s="28" t="s">
        <v>14</v>
      </c>
      <c r="C7" s="4">
        <v>2</v>
      </c>
      <c r="D7" s="3">
        <v>35</v>
      </c>
      <c r="E7" s="7">
        <f>SUBTOTAL(106,raw_data[[#This Row],[Quantity]],raw_data[[#This Row],[Price ]])</f>
        <v>70</v>
      </c>
    </row>
    <row r="8" spans="1:7" ht="15.75" customHeight="1" x14ac:dyDescent="0.2">
      <c r="A8" s="6">
        <v>45012</v>
      </c>
      <c r="B8" s="28" t="s">
        <v>9</v>
      </c>
      <c r="C8" s="4">
        <v>1</v>
      </c>
      <c r="D8" s="3">
        <v>25</v>
      </c>
      <c r="E8" s="7">
        <f>SUBTOTAL(106,raw_data[[#This Row],[Quantity]],raw_data[[#This Row],[Price ]])</f>
        <v>25</v>
      </c>
    </row>
    <row r="9" spans="1:7" ht="15.75" customHeight="1" x14ac:dyDescent="0.2">
      <c r="A9" s="6">
        <v>45012</v>
      </c>
      <c r="B9" s="28" t="s">
        <v>10</v>
      </c>
      <c r="C9" s="4">
        <v>3</v>
      </c>
      <c r="D9" s="3">
        <v>14</v>
      </c>
      <c r="E9" s="7">
        <f>SUBTOTAL(106,raw_data[[#This Row],[Quantity]],raw_data[[#This Row],[Price ]])</f>
        <v>42</v>
      </c>
    </row>
    <row r="10" spans="1:7" ht="15.75" customHeight="1" x14ac:dyDescent="0.2">
      <c r="A10" s="6">
        <v>45013</v>
      </c>
      <c r="B10" s="28" t="s">
        <v>14</v>
      </c>
      <c r="C10" s="4">
        <v>2</v>
      </c>
      <c r="D10" s="3">
        <v>32</v>
      </c>
      <c r="E10" s="7">
        <f>SUBTOTAL(106,raw_data[[#This Row],[Quantity]],raw_data[[#This Row],[Price ]])</f>
        <v>64</v>
      </c>
    </row>
    <row r="11" spans="1:7" ht="15.75" customHeight="1" x14ac:dyDescent="0.2">
      <c r="A11" s="6">
        <v>45013</v>
      </c>
      <c r="B11" s="28" t="s">
        <v>11</v>
      </c>
      <c r="C11" s="4">
        <v>5</v>
      </c>
      <c r="D11" s="3">
        <v>16</v>
      </c>
      <c r="E11" s="7">
        <f>SUBTOTAL(106,raw_data[[#This Row],[Quantity]],raw_data[[#This Row],[Price ]])</f>
        <v>80</v>
      </c>
      <c r="G11" s="16"/>
    </row>
    <row r="12" spans="1:7" ht="15.75" customHeight="1" x14ac:dyDescent="0.2">
      <c r="A12" s="6">
        <v>45014</v>
      </c>
      <c r="B12" s="28" t="s">
        <v>14</v>
      </c>
      <c r="C12" s="4">
        <v>2</v>
      </c>
      <c r="D12" s="3">
        <v>38</v>
      </c>
      <c r="E12" s="7">
        <f>SUBTOTAL(106,raw_data[[#This Row],[Quantity]],raw_data[[#This Row],[Price ]])</f>
        <v>76</v>
      </c>
    </row>
    <row r="13" spans="1:7" ht="15.75" customHeight="1" x14ac:dyDescent="0.2">
      <c r="A13" s="6">
        <v>45014</v>
      </c>
      <c r="B13" s="28" t="s">
        <v>9</v>
      </c>
      <c r="C13" s="4">
        <v>1</v>
      </c>
      <c r="D13" s="3">
        <v>22</v>
      </c>
      <c r="E13" s="7">
        <f>SUBTOTAL(106,raw_data[[#This Row],[Quantity]],raw_data[[#This Row],[Price ]])</f>
        <v>22</v>
      </c>
    </row>
    <row r="14" spans="1:7" ht="15.75" customHeight="1" x14ac:dyDescent="0.2">
      <c r="A14" s="6">
        <v>45014</v>
      </c>
      <c r="B14" s="28" t="s">
        <v>10</v>
      </c>
      <c r="C14" s="4">
        <v>3</v>
      </c>
      <c r="D14" s="3">
        <v>13</v>
      </c>
      <c r="E14" s="7">
        <f>SUBTOTAL(106,raw_data[[#This Row],[Quantity]],raw_data[[#This Row],[Price ]])</f>
        <v>39</v>
      </c>
    </row>
    <row r="15" spans="1:7" ht="15.75" customHeight="1" x14ac:dyDescent="0.2">
      <c r="A15" s="6">
        <v>45015</v>
      </c>
      <c r="B15" s="28" t="s">
        <v>14</v>
      </c>
      <c r="C15" s="4">
        <v>2</v>
      </c>
      <c r="D15" s="3">
        <v>36</v>
      </c>
      <c r="E15" s="7">
        <f>SUBTOTAL(106,raw_data[[#This Row],[Quantity]],raw_data[[#This Row],[Price ]])</f>
        <v>72</v>
      </c>
    </row>
    <row r="16" spans="1:7" ht="15.75" customHeight="1" x14ac:dyDescent="0.2">
      <c r="A16" s="6">
        <v>45015</v>
      </c>
      <c r="B16" s="28" t="s">
        <v>11</v>
      </c>
      <c r="C16" s="4">
        <v>5</v>
      </c>
      <c r="D16" s="3">
        <v>17</v>
      </c>
      <c r="E16" s="7">
        <f>SUBTOTAL(106,raw_data[[#This Row],[Quantity]],raw_data[[#This Row],[Price ]])</f>
        <v>85</v>
      </c>
    </row>
    <row r="17" spans="1:5" ht="15.75" customHeight="1" x14ac:dyDescent="0.2">
      <c r="A17" s="6">
        <v>45016</v>
      </c>
      <c r="B17" s="28" t="s">
        <v>14</v>
      </c>
      <c r="C17" s="4">
        <v>2</v>
      </c>
      <c r="D17" s="3">
        <v>39</v>
      </c>
      <c r="E17" s="7">
        <f>SUBTOTAL(106,raw_data[[#This Row],[Quantity]],raw_data[[#This Row],[Price ]])</f>
        <v>78</v>
      </c>
    </row>
    <row r="18" spans="1:5" ht="15.75" customHeight="1" x14ac:dyDescent="0.2">
      <c r="A18" s="6">
        <v>45016</v>
      </c>
      <c r="B18" s="28" t="s">
        <v>9</v>
      </c>
      <c r="C18" s="4">
        <v>1</v>
      </c>
      <c r="D18" s="3">
        <v>24</v>
      </c>
      <c r="E18" s="7">
        <f>SUBTOTAL(106,raw_data[[#This Row],[Quantity]],raw_data[[#This Row],[Price ]])</f>
        <v>24</v>
      </c>
    </row>
    <row r="19" spans="1:5" ht="15.75" customHeight="1" x14ac:dyDescent="0.2">
      <c r="A19" s="6">
        <v>45016</v>
      </c>
      <c r="B19" s="28" t="s">
        <v>10</v>
      </c>
      <c r="C19" s="4">
        <v>3</v>
      </c>
      <c r="D19" s="3">
        <v>15</v>
      </c>
      <c r="E19" s="7">
        <f>SUBTOTAL(106,raw_data[[#This Row],[Quantity]],raw_data[[#This Row],[Price ]])</f>
        <v>45</v>
      </c>
    </row>
    <row r="20" spans="1:5" ht="15.75" customHeight="1" x14ac:dyDescent="0.2">
      <c r="A20" s="6">
        <v>45016</v>
      </c>
      <c r="B20" s="28" t="s">
        <v>11</v>
      </c>
      <c r="C20" s="4">
        <v>5</v>
      </c>
      <c r="D20" s="3">
        <v>18</v>
      </c>
      <c r="E20" s="7">
        <f>SUBTOTAL(106,raw_data[[#This Row],[Quantity]],raw_data[[#This Row],[Price ]])</f>
        <v>90</v>
      </c>
    </row>
    <row r="21" spans="1:5" ht="15.75" customHeight="1" x14ac:dyDescent="0.2">
      <c r="A21" s="6">
        <v>45016</v>
      </c>
      <c r="B21" s="28" t="s">
        <v>14</v>
      </c>
      <c r="C21" s="4">
        <v>2</v>
      </c>
      <c r="D21" s="3">
        <v>41</v>
      </c>
      <c r="E21" s="7">
        <f>SUBTOTAL(106,raw_data[[#This Row],[Quantity]],raw_data[[#This Row],[Price ]])</f>
        <v>82</v>
      </c>
    </row>
    <row r="22" spans="1:5" ht="15.75" customHeight="1" x14ac:dyDescent="0.2">
      <c r="A22" s="11">
        <v>45016</v>
      </c>
      <c r="B22" s="28" t="s">
        <v>9</v>
      </c>
      <c r="C22" s="13">
        <v>1</v>
      </c>
      <c r="D22" s="12">
        <v>26</v>
      </c>
      <c r="E22" s="14">
        <f>SUBTOTAL(106,raw_data[[#This Row],[Quantity]],raw_data[[#This Row],[Price ]])</f>
        <v>26</v>
      </c>
    </row>
    <row r="24" spans="1:5" ht="15.75" customHeight="1" x14ac:dyDescent="0.2">
      <c r="A24" s="17" t="s">
        <v>12</v>
      </c>
      <c r="B24" s="17" t="s">
        <v>13</v>
      </c>
      <c r="C24" s="17" t="s">
        <v>4</v>
      </c>
      <c r="D24" s="2"/>
    </row>
    <row r="25" spans="1:5" ht="15.75" customHeight="1" x14ac:dyDescent="0.2">
      <c r="A25" s="27" t="s">
        <v>9</v>
      </c>
      <c r="B25" s="19">
        <f>SUMIF(raw_data[Name], summary_data[[#This Row],[Pastry ]], raw_data[Quantity])</f>
        <v>117</v>
      </c>
      <c r="C25" s="20">
        <f>SUMIF(raw_data[Name], summary_data[[#This Row],[Pastry ]], raw_data[Revenue])</f>
        <v>117</v>
      </c>
    </row>
    <row r="26" spans="1:5" ht="15.75" customHeight="1" x14ac:dyDescent="0.2">
      <c r="A26" s="18" t="s">
        <v>14</v>
      </c>
      <c r="B26" s="19">
        <f>SUMIF(raw_data[Name], summary_data[[#This Row],[Pastry ]], raw_data[Quantity])</f>
        <v>291</v>
      </c>
      <c r="C26" s="20">
        <f>SUMIF(raw_data[Name], summary_data[[#This Row],[Pastry ]], raw_data[Revenue])</f>
        <v>582</v>
      </c>
    </row>
    <row r="27" spans="1:5" ht="15.75" customHeight="1" x14ac:dyDescent="0.2">
      <c r="A27" s="18" t="s">
        <v>10</v>
      </c>
      <c r="B27" s="19">
        <f>SUMIF(raw_data[Name], summary_data[[#This Row],[Pastry ]], raw_data[Quantity])</f>
        <v>54</v>
      </c>
      <c r="C27" s="20">
        <f>SUMIF(raw_data[Name], summary_data[[#This Row],[Pastry ]], raw_data[Revenue])</f>
        <v>162</v>
      </c>
    </row>
    <row r="28" spans="1:5" ht="15.75" customHeight="1" x14ac:dyDescent="0.2">
      <c r="A28" s="18" t="s">
        <v>11</v>
      </c>
      <c r="B28" s="19">
        <f>SUMIF(raw_data[Name], summary_data[[#This Row],[Pastry ]], raw_data[Quantity])</f>
        <v>66</v>
      </c>
      <c r="C28" s="20">
        <f>SUMIF(raw_data[Name], summary_data[[#This Row],[Pastry ]], raw_data[Revenue])</f>
        <v>330</v>
      </c>
    </row>
    <row r="29" spans="1:5" ht="15.75" customHeight="1" x14ac:dyDescent="0.2">
      <c r="A29" s="15" t="s">
        <v>17</v>
      </c>
      <c r="B29">
        <f>SUBTOTAL(109, summary_data[[Sold ]])</f>
        <v>528</v>
      </c>
      <c r="C29" s="5">
        <f>SUBTOTAL(109,summary_data[Revenue])</f>
        <v>1191</v>
      </c>
    </row>
    <row r="30" spans="1:5" ht="15.75" customHeight="1" x14ac:dyDescent="0.2">
      <c r="A30" s="21" t="s">
        <v>15</v>
      </c>
      <c r="B30" s="22" t="str">
        <f>_xlfn.XLOOKUP(SUBTOTAL(105, summary_data[[Sold ]]), summary_data[[Sold ]], summary_data[[Pastry ]]) &amp; " (" &amp; SUBTOTAL(105, summary_data[[Sold ]]) &amp; ")"</f>
        <v>Muffins (54)</v>
      </c>
      <c r="C30" s="23" t="str">
        <f>_xlfn.XLOOKUP(SUBTOTAL(105, summary_data[Revenue]), summary_data[Revenue], summary_data[[Pastry ]]) &amp; " ($" &amp; SUBTOTAL(105, summary_data[Revenue]) &amp; ")"</f>
        <v>Cookies ($117)</v>
      </c>
    </row>
    <row r="31" spans="1:5" ht="15.75" customHeight="1" x14ac:dyDescent="0.2">
      <c r="A31" s="24" t="s">
        <v>16</v>
      </c>
      <c r="B31" s="25" t="str">
        <f>_xlfn.XLOOKUP(SUBTOTAL(104, summary_data[[Sold ]]), summary_data[[Sold ]], summary_data[[Pastry ]]) &amp; " (" &amp; SUBTOTAL(104, summary_data[[Sold ]]) &amp; ")"</f>
        <v>Cupcakes (291)</v>
      </c>
      <c r="C31" s="26" t="str">
        <f>_xlfn.XLOOKUP(SUBTOTAL(104, summary_data[Revenue]), summary_data[Revenue], summary_data[[Pastry ]]) &amp; " ($" &amp; SUBTOTAL(104, summary_data[Revenue]) &amp; ")"</f>
        <v>Cupcakes ($582)</v>
      </c>
    </row>
    <row r="35" spans="4:4" ht="15.75" customHeight="1" x14ac:dyDescent="0.2">
      <c r="D35">
        <f>SUBTOTAL(106,D2,C2)</f>
        <v>60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Vincent, Desmond</cp:lastModifiedBy>
  <dcterms:modified xsi:type="dcterms:W3CDTF">2025-04-30T21:20:15Z</dcterms:modified>
</cp:coreProperties>
</file>