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defaultThemeVersion="166925"/>
  <mc:AlternateContent xmlns:mc="http://schemas.openxmlformats.org/markup-compatibility/2006">
    <mc:Choice Requires="x15">
      <x15ac:absPath xmlns:x15ac="http://schemas.microsoft.com/office/spreadsheetml/2010/11/ac" url="A:\OneDrive\Role Playing Games\[D&amp;D] Dungeons &amp; Dragons\DnD_Character_Repository\Characters\"/>
    </mc:Choice>
  </mc:AlternateContent>
  <xr:revisionPtr revIDLastSave="0" documentId="13_ncr:1_{1E0D189A-5CA4-4C31-821B-76675B59F965}" xr6:coauthVersionLast="47" xr6:coauthVersionMax="47" xr10:uidLastSave="{00000000-0000-0000-0000-000000000000}"/>
  <bookViews>
    <workbookView xWindow="-98" yWindow="503" windowWidth="28996" windowHeight="15794" firstSheet="4" activeTab="4" xr2:uid="{00000000-000D-0000-FFFF-FFFF00000000}"/>
  </bookViews>
  <sheets>
    <sheet name="Carrier" sheetId="1" r:id="rId1"/>
    <sheet name="Corvette" sheetId="4" r:id="rId2"/>
    <sheet name="Cruiser" sheetId="5" r:id="rId3"/>
    <sheet name="Destroyer" sheetId="6" r:id="rId4"/>
    <sheet name="Arcadia" sheetId="7" r:id="rId5"/>
    <sheet name="Manual" sheetId="2" r:id="rId6"/>
    <sheet name="Sheet3" sheetId="3" r:id="rId7"/>
  </sheets>
  <calcPr calcId="191028" iterate="1" iterateCount="10"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7" l="1"/>
  <c r="C2" i="7"/>
  <c r="I2" i="7"/>
  <c r="I16" i="7"/>
  <c r="C51" i="6"/>
  <c r="C2" i="6"/>
  <c r="C57" i="1"/>
  <c r="C51" i="1"/>
  <c r="C2" i="1"/>
  <c r="I2" i="5"/>
  <c r="I16" i="5"/>
  <c r="C51" i="5"/>
  <c r="C2" i="5"/>
  <c r="I2" i="4"/>
  <c r="I16" i="4"/>
  <c r="C51" i="4"/>
  <c r="C2" i="4"/>
  <c r="I2" i="1"/>
  <c r="I16" i="1"/>
  <c r="I10" i="6"/>
  <c r="I2" i="6"/>
  <c r="I16" i="6"/>
  <c r="C15" i="7"/>
  <c r="I15" i="7"/>
  <c r="I17" i="7"/>
  <c r="I18" i="7"/>
  <c r="I19" i="7"/>
  <c r="I20" i="7"/>
  <c r="C22" i="7"/>
  <c r="I22" i="7"/>
  <c r="C24" i="7"/>
  <c r="C25" i="7"/>
  <c r="C26" i="7"/>
  <c r="C28" i="7"/>
  <c r="C35" i="7"/>
  <c r="C36" i="7"/>
  <c r="C37" i="7"/>
  <c r="C46" i="7"/>
  <c r="C57" i="7"/>
  <c r="C60" i="7"/>
  <c r="C66" i="7"/>
  <c r="C68" i="7"/>
  <c r="C15" i="1"/>
  <c r="I15" i="1"/>
  <c r="I17" i="1"/>
  <c r="I18" i="1"/>
  <c r="I19" i="1"/>
  <c r="I20" i="1"/>
  <c r="C22" i="1"/>
  <c r="I22" i="1"/>
  <c r="C24" i="1"/>
  <c r="C25" i="1"/>
  <c r="C26" i="1"/>
  <c r="C28" i="1"/>
  <c r="C35" i="1"/>
  <c r="C36" i="1"/>
  <c r="C37" i="1"/>
  <c r="C46" i="1"/>
  <c r="C50" i="1"/>
  <c r="C66" i="1"/>
  <c r="C68" i="1"/>
  <c r="C15" i="4"/>
  <c r="I15" i="4"/>
  <c r="I17" i="4"/>
  <c r="I18" i="4"/>
  <c r="I19" i="4"/>
  <c r="I20" i="4"/>
  <c r="C22" i="4"/>
  <c r="I22" i="4"/>
  <c r="C24" i="4"/>
  <c r="C25" i="4"/>
  <c r="C26" i="4"/>
  <c r="C28" i="4"/>
  <c r="C35" i="4"/>
  <c r="C36" i="4"/>
  <c r="C37" i="4"/>
  <c r="C46" i="4"/>
  <c r="C57" i="4"/>
  <c r="C60" i="4"/>
  <c r="C66" i="4"/>
  <c r="C68" i="4"/>
  <c r="C15" i="5"/>
  <c r="I15" i="5"/>
  <c r="I17" i="5"/>
  <c r="I18" i="5"/>
  <c r="I19" i="5"/>
  <c r="I20" i="5"/>
  <c r="C22" i="5"/>
  <c r="I22" i="5"/>
  <c r="C24" i="5"/>
  <c r="C25" i="5"/>
  <c r="C26" i="5"/>
  <c r="C28" i="5"/>
  <c r="C35" i="5"/>
  <c r="C36" i="5"/>
  <c r="C37" i="5"/>
  <c r="C46" i="5"/>
  <c r="C57" i="5"/>
  <c r="C60" i="5"/>
  <c r="C66" i="5"/>
  <c r="C68" i="5"/>
  <c r="C15" i="6"/>
  <c r="I15" i="6"/>
  <c r="I17" i="6"/>
  <c r="I18" i="6"/>
  <c r="I19" i="6"/>
  <c r="I20" i="6"/>
  <c r="C22" i="6"/>
  <c r="I22" i="6"/>
  <c r="C24" i="6"/>
  <c r="C25" i="6"/>
  <c r="C26" i="6"/>
  <c r="C28" i="6"/>
  <c r="C35" i="6"/>
  <c r="C36" i="6"/>
  <c r="C37" i="6"/>
  <c r="C46" i="6"/>
  <c r="C50" i="6"/>
  <c r="C57" i="6"/>
  <c r="C60" i="6"/>
  <c r="C66" i="6"/>
  <c r="C68" i="6"/>
</calcChain>
</file>

<file path=xl/sharedStrings.xml><?xml version="1.0" encoding="utf-8"?>
<sst xmlns="http://schemas.openxmlformats.org/spreadsheetml/2006/main" count="1739" uniqueCount="226">
  <si>
    <t>Sector</t>
  </si>
  <si>
    <t>Position</t>
  </si>
  <si>
    <t>Number</t>
  </si>
  <si>
    <t>Grade</t>
  </si>
  <si>
    <t>Inst.</t>
  </si>
  <si>
    <t>X # per shift</t>
  </si>
  <si>
    <t>Command</t>
  </si>
  <si>
    <t>Flight Operations</t>
  </si>
  <si>
    <t>Admiral</t>
  </si>
  <si>
    <t>O</t>
  </si>
  <si>
    <t>Command Ships Only</t>
  </si>
  <si>
    <t>Aircrew</t>
  </si>
  <si>
    <t># ships x flight crew</t>
  </si>
  <si>
    <t>Captain</t>
  </si>
  <si>
    <t>1 per ship</t>
  </si>
  <si>
    <t>Deck Crew</t>
  </si>
  <si>
    <t>E</t>
  </si>
  <si>
    <t>As required</t>
  </si>
  <si>
    <t>X</t>
  </si>
  <si>
    <t>Executive Officer</t>
  </si>
  <si>
    <t>Launch Control</t>
  </si>
  <si>
    <t>Second Officers</t>
  </si>
  <si>
    <t>Min 1 per off shifts</t>
  </si>
  <si>
    <t>Crew Cheifs</t>
  </si>
  <si>
    <t>1 per craft</t>
  </si>
  <si>
    <t>Helm</t>
  </si>
  <si>
    <t>Min 2</t>
  </si>
  <si>
    <t>Master Cheifs</t>
  </si>
  <si>
    <t>1 per squadron</t>
  </si>
  <si>
    <t>Master Chief Petty Officer</t>
  </si>
  <si>
    <t>CAG</t>
  </si>
  <si>
    <t>1 per airwing</t>
  </si>
  <si>
    <t>Senior Chief Petty Officer</t>
  </si>
  <si>
    <t>CAG Staff</t>
  </si>
  <si>
    <t>10 per craft type</t>
  </si>
  <si>
    <t>Nav Chief</t>
  </si>
  <si>
    <t>AC Mechanics</t>
  </si>
  <si>
    <t>~1.5 per craft</t>
  </si>
  <si>
    <t>Navigators</t>
  </si>
  <si>
    <t>As Required</t>
  </si>
  <si>
    <t>Snr AC MSTR Chief</t>
  </si>
  <si>
    <t>2 per craft type</t>
  </si>
  <si>
    <t>Ordnance Officers</t>
  </si>
  <si>
    <t>Ordnance</t>
  </si>
  <si>
    <t>&gt;1 per craft</t>
  </si>
  <si>
    <t>Ordnance Specialists</t>
  </si>
  <si>
    <t>COB</t>
  </si>
  <si>
    <t>Total:</t>
  </si>
  <si>
    <t>Science/Medical</t>
  </si>
  <si>
    <t>Auto Filled</t>
  </si>
  <si>
    <t>Just Crew:</t>
  </si>
  <si>
    <t>Science Chief</t>
  </si>
  <si>
    <t>Airwing</t>
  </si>
  <si>
    <t>Asst. Science Chief</t>
  </si>
  <si>
    <t>With Airwing</t>
  </si>
  <si>
    <t>Science Officers</t>
  </si>
  <si>
    <t>Officers</t>
  </si>
  <si>
    <t>Lab techs</t>
  </si>
  <si>
    <t>Enlisted</t>
  </si>
  <si>
    <t>Chief Medical Officer</t>
  </si>
  <si>
    <t>Civilian Staff</t>
  </si>
  <si>
    <t>C</t>
  </si>
  <si>
    <t>If Allowed</t>
  </si>
  <si>
    <t>Surgeons</t>
  </si>
  <si>
    <t>Civilian Family</t>
  </si>
  <si>
    <t>Approx</t>
  </si>
  <si>
    <t>Doctors</t>
  </si>
  <si>
    <t>~1/250 total</t>
  </si>
  <si>
    <t>Total (True)</t>
  </si>
  <si>
    <t>Note 3</t>
  </si>
  <si>
    <t>Head Nurse</t>
  </si>
  <si>
    <t>Nurses</t>
  </si>
  <si>
    <t>~2 per doctor</t>
  </si>
  <si>
    <t>Notes:</t>
  </si>
  <si>
    <t>Med. Techs</t>
  </si>
  <si>
    <t xml:space="preserve">Note 1: If marked in Column F or L multiple crew by the number of shifts (min of three shifts recommended for long range star ships) </t>
  </si>
  <si>
    <t>Life Support Techs</t>
  </si>
  <si>
    <t>~1/100 total</t>
  </si>
  <si>
    <t>Physical Trainers</t>
  </si>
  <si>
    <t>Note 2: Minimum numbers recommended per turret or launcher type:  (Light/ Close Defense: 2, Medium: 3, Heavy: 4, Mega/Super; As Required, Torpedo Launchers: 5)</t>
  </si>
  <si>
    <t>Engineering/Communications</t>
  </si>
  <si>
    <t>Chief Engineer</t>
  </si>
  <si>
    <r>
      <t xml:space="preserve">Note 3: This table uses circular references, if your version of excel does not have this capability turned on go to </t>
    </r>
    <r>
      <rPr>
        <b/>
        <sz val="10"/>
        <rFont val="Arial"/>
        <family val="2"/>
      </rPr>
      <t xml:space="preserve">Tools, </t>
    </r>
    <r>
      <rPr>
        <sz val="10"/>
        <rFont val="Arial"/>
        <family val="2"/>
      </rPr>
      <t xml:space="preserve">Select </t>
    </r>
    <r>
      <rPr>
        <b/>
        <sz val="10"/>
        <rFont val="Arial"/>
        <family val="2"/>
      </rPr>
      <t xml:space="preserve">Options, </t>
    </r>
    <r>
      <rPr>
        <sz val="10"/>
        <rFont val="Arial"/>
        <family val="2"/>
      </rPr>
      <t xml:space="preserve">Select the </t>
    </r>
    <r>
      <rPr>
        <b/>
        <sz val="10"/>
        <rFont val="Arial"/>
        <family val="2"/>
      </rPr>
      <t>Calculations Tab</t>
    </r>
    <r>
      <rPr>
        <sz val="10"/>
        <rFont val="Arial"/>
        <family val="2"/>
      </rPr>
      <t xml:space="preserve">, and check the </t>
    </r>
    <r>
      <rPr>
        <b/>
        <sz val="10"/>
        <rFont val="Arial"/>
        <family val="2"/>
      </rPr>
      <t>Iterations Box.</t>
    </r>
    <r>
      <rPr>
        <sz val="10"/>
        <rFont val="Arial"/>
        <family val="2"/>
      </rPr>
      <t xml:space="preserve">  Now set maximum Iterations to 5 with a maximum change of 1, this should be sufficient.</t>
    </r>
  </si>
  <si>
    <t>Asst. Chief Engineer</t>
  </si>
  <si>
    <t>Min 1 per shift</t>
  </si>
  <si>
    <t>Engr Techs</t>
  </si>
  <si>
    <t>Min 5 per engine</t>
  </si>
  <si>
    <t>FTL Techs</t>
  </si>
  <si>
    <t>Teleportation Techs</t>
  </si>
  <si>
    <t>Communication Chief</t>
  </si>
  <si>
    <t>Comm. Officer</t>
  </si>
  <si>
    <t>~1/600 total</t>
  </si>
  <si>
    <t>Comm. Tech</t>
  </si>
  <si>
    <t>~1/225 total</t>
  </si>
  <si>
    <t>Food/Janitorial</t>
  </si>
  <si>
    <t>Farm Chief</t>
  </si>
  <si>
    <t>Farmers</t>
  </si>
  <si>
    <t>Chief Botanist</t>
  </si>
  <si>
    <t>Botanist</t>
  </si>
  <si>
    <t>E/C</t>
  </si>
  <si>
    <t>Chief Clone Tech</t>
  </si>
  <si>
    <t>Clone Tech</t>
  </si>
  <si>
    <t>Head Chef</t>
  </si>
  <si>
    <t>Chief Chefs</t>
  </si>
  <si>
    <t>Cook/cooking staff</t>
  </si>
  <si>
    <t>~1/40 total</t>
  </si>
  <si>
    <t>Chief Janitor</t>
  </si>
  <si>
    <t>Janitors</t>
  </si>
  <si>
    <t>Recycle techs</t>
  </si>
  <si>
    <t>Servers</t>
  </si>
  <si>
    <t>~1/25 officers</t>
  </si>
  <si>
    <t>Maintenance</t>
  </si>
  <si>
    <t>Maintenance Chief</t>
  </si>
  <si>
    <t>Factory Foreman</t>
  </si>
  <si>
    <t>1 per factory</t>
  </si>
  <si>
    <t>Factory Operators</t>
  </si>
  <si>
    <t>Robot Maintenance</t>
  </si>
  <si>
    <t>Hull Repair techs</t>
  </si>
  <si>
    <t>~1 per 100ft hull length</t>
  </si>
  <si>
    <t>Security/Defense/Intellience</t>
  </si>
  <si>
    <t>Gunners</t>
  </si>
  <si>
    <t>See note 2</t>
  </si>
  <si>
    <t>Security Chief</t>
  </si>
  <si>
    <t>Security Officers</t>
  </si>
  <si>
    <t>Min 1/175 total</t>
  </si>
  <si>
    <t>Chief Sensor Officer</t>
  </si>
  <si>
    <t>Sensor Techs</t>
  </si>
  <si>
    <t>1 per sensor sys</t>
  </si>
  <si>
    <t>Shield Techs</t>
  </si>
  <si>
    <t>1 per generator</t>
  </si>
  <si>
    <t>Intelligence</t>
  </si>
  <si>
    <t>Mission Planners</t>
  </si>
  <si>
    <t>Miscellanous Crew</t>
  </si>
  <si>
    <t>Rec. Deck Operators</t>
  </si>
  <si>
    <t>Instructors</t>
  </si>
  <si>
    <t>O/C</t>
  </si>
  <si>
    <t>~1/200 total</t>
  </si>
  <si>
    <t>Cargo Chief</t>
  </si>
  <si>
    <t>Cargo Handlers</t>
  </si>
  <si>
    <t>Ground Troops</t>
  </si>
  <si>
    <t>Chaplins</t>
  </si>
  <si>
    <t>Miscellenious Crew</t>
  </si>
  <si>
    <t>See Note 3</t>
  </si>
  <si>
    <t>Manual:</t>
  </si>
  <si>
    <t>Comments Thread.</t>
  </si>
  <si>
    <t>General Notes:</t>
  </si>
  <si>
    <t>Use:</t>
  </si>
  <si>
    <t>Using the notes below fill in the different crew positions on your ship.  This will not do all the work for you, you will need to determine certain things dependent on what your ship is designed to do, how many systems it has onboard, weapons, etc…  If you find that the crew calculator is lacking in any way shape of form feel free to add to it and customize it your needs.  If you see a crew position has been left out that really needs to be there and that everyone might need please post your comments in the thread on SFM.</t>
  </si>
  <si>
    <t>Circular References</t>
  </si>
  <si>
    <t>This table uses circular references, if your version of excel does not have this capability turned on go to Tools, Select Options, Select the Calculations Tab, and check the Iterations Box.  Now set maximum Iterations to 5 with a maximum change of 1, this should be sufficient.</t>
  </si>
  <si>
    <t>12 Crew?</t>
  </si>
  <si>
    <t>Due to limitations in how the calculator was made in excel it will always give a crew size of twelve, don't be alarmed by this the number will self correct once you start assigning crew members.</t>
  </si>
  <si>
    <t>Crew Members or Positions?</t>
  </si>
  <si>
    <t>This was always a question in regards to the crew calculator.  Not all positions need to have an individual crewmember assigned to them, some can be doubled up on, i.e. gunners can do their own maintenance and housekeeping.  Also this does not account for robot crew, or other automatons and should be used as a general guide to how many crew members you might need.</t>
  </si>
  <si>
    <t>Cutters</t>
  </si>
  <si>
    <t>This calculator is not ideal for small craft that return to a home port after every mission, it is primarily designed for long range craft that will be out for extended periods.  If you craft is a short range cutter then there are several crew positions that will be unneccessary.</t>
  </si>
  <si>
    <t>Crew Shifts</t>
  </si>
  <si>
    <t>If an X is marked in Column F or L multiply the number of crew members for this position by the number of work shifts (min of three shifts recommended for long range star ships).  Remember a starship must operate 24/7/365 so certain stations must be manned at all times.</t>
  </si>
  <si>
    <t>Auto Filled Spots</t>
  </si>
  <si>
    <t>In order to keep the user from having to fill in extra spots on the chart or crunching numbers certain crew positions are auto-filled depenedent on the crew size, this is the origin of the 12 crew member problem and created the need to perform the circular references.</t>
  </si>
  <si>
    <t>O C E?</t>
  </si>
  <si>
    <t>O or E, stands for Officer or Enlisted, basically if the column has an O in it you are looking at an officer position, an E an enlisted position, and in a couple rare cases, C for civilian.</t>
  </si>
  <si>
    <t xml:space="preserve">Sheets:  </t>
  </si>
  <si>
    <t>The calculator is made up of a number of sheets as seen below, the Manual, the Blank, and four examples, Carrier, Corvette, Cruiser, and Destroyer.</t>
  </si>
  <si>
    <t>Blank</t>
  </si>
  <si>
    <t>This is the page you will do the majority of your work in, just fill in the individual blanks as instructed and the calculator will total everything up for you.</t>
  </si>
  <si>
    <t>Examples</t>
  </si>
  <si>
    <t>The example cell are just that and give examples for ships of those classes, note that the corvette has no airwing, and that the cruiser and destroyer have a very small crew compliment in that area, whereas the carrier devotes most of its crew to that function.</t>
  </si>
  <si>
    <t>Sections:</t>
  </si>
  <si>
    <t>This position only needs to be filled on command ships, so unless your ship is a command cruiser/carrier/whatever don't fill it.</t>
  </si>
  <si>
    <t>Obviously every ship needs 1 of these</t>
  </si>
  <si>
    <t>The ship's second in command, it's a good idea to have one of these, but for anything smaller then a cruiser it may not be necessary to have an individual to fill the spot, more it will be a sharted duty</t>
  </si>
  <si>
    <t>You will want a minimum of 1 of these per duty shift, especially if you do not have an XO</t>
  </si>
  <si>
    <t>Minimum of 2 per shift recommended for this for anything corvette sized or above.</t>
  </si>
  <si>
    <t>This is the ship's second highest enlisted person and keeps all your enlisted folks in line, a good idea to have any large craft.</t>
  </si>
  <si>
    <t>Basically these two report to the Master Chief and handle his duties during his off shifts, you don’t have to have this position, but it is highly recommended especially on large ships.</t>
  </si>
  <si>
    <t>The ship's chief navigator, yes you will want one of these, could be combined with the XO or other command staff position.</t>
  </si>
  <si>
    <t>The bigger your ship the more navigators you will need per shift, again multiply the number you will need by the number of work shifts.</t>
  </si>
  <si>
    <t>It's a combat ship and you need an officer who knows all of your munitions, recommend a minimum of 2 per shift, more as the variety of ordnance your ship carries increases.</t>
  </si>
  <si>
    <t>Recommend at least one per shift per type of ordnance or weapon system carried.</t>
  </si>
  <si>
    <t>Highest ranking Enlisted on the ship, the person who is really in charge and to whom all your enlisted will look for guidance, have 1.</t>
  </si>
  <si>
    <t>Not needed on a warship but highly recommended for those "What the heck is that?" moments.</t>
  </si>
  <si>
    <t>Recommend 1, assign more for more scientifically or exploritory oriented ships</t>
  </si>
  <si>
    <t>Assign as required and multiply by number of shifts, recommend at least 1 per shift.</t>
  </si>
  <si>
    <t>The ship's primary doctor, can be coassigned as the ships only doctor for small craft, corvette and smaller.</t>
  </si>
  <si>
    <t>This is autofilled per your number of crew members.</t>
  </si>
  <si>
    <t>The ship's head nurse or corpsman recommend at least 1</t>
  </si>
  <si>
    <t>This is autofilled per your number of doctors.</t>
  </si>
  <si>
    <t>Your Ship's Chief Engineer, fill this in or expect a dead boat real quick</t>
  </si>
  <si>
    <t>Recommend at least one per shift, add more the more complex the ship, IMHO by number of engines and powerplants</t>
  </si>
  <si>
    <t>Recommend at least five per engine and power plant per shift.</t>
  </si>
  <si>
    <t>Only assign if your ship is FTL capable, then assign as needed per shift.</t>
  </si>
  <si>
    <t>The crew will want to talk, this is the person who makes it happen, assign at least 1 person.</t>
  </si>
  <si>
    <t>Assign only on long range ships that feature onboard food production.</t>
  </si>
  <si>
    <t>Assign only on long range ships that feature onboard food production and multiply by number of shifts.</t>
  </si>
  <si>
    <t>Assign only on ship's that feature any kind of integrate garden facility.</t>
  </si>
  <si>
    <t>Assign only on ship's that feature any kind of integrate garden facility and multiply by number of shifts.</t>
  </si>
  <si>
    <t>The head of your food cloners/replicators, this person makes the food if a farm is not onboard.</t>
  </si>
  <si>
    <t>Your crew will want to eat and this person will make that happen, assign at least 1 person.</t>
  </si>
  <si>
    <t>Cook/cook staff</t>
  </si>
  <si>
    <t>Crews make a mess and someone has to clean it up, recommend at least 1 person.</t>
  </si>
  <si>
    <t>This is autofilled per your number of officer crew members.  (can be deleted if you feel you will not need it)</t>
  </si>
  <si>
    <t>Things break on a ship that the engineering crew will be too busy to work on, this person takes care of that, recommend at least 1 person.</t>
  </si>
  <si>
    <t>If your ship has an onboard factory facility you will need this person to run it, assign as required per number of factories and multiply by number of shifts.</t>
  </si>
  <si>
    <t>Assign as required and multiply by number of shifts.</t>
  </si>
  <si>
    <t>Assign as required and multiply by number of shifts.  Recommend at least 1 per ~100ft of major hull length.</t>
  </si>
  <si>
    <t>Minimum numbers recommended per turret or launcher type:  (Light/ Close Defense: 2, Medium: 3, Heavy: 4, Mega/Super; As Required, Torpedo Launchers: 5) then multiply by number of shifts.</t>
  </si>
  <si>
    <t>When the crew gets rowdy this is one in charge of breaking them up, recommend at least one person.</t>
  </si>
  <si>
    <t>The person in charge of your sensors, recommend at least one person.</t>
  </si>
  <si>
    <t>Assign at least 1 per sensor system per shift.</t>
  </si>
  <si>
    <t>If you have shields on your ship recommend at least 1 per shield generator per shift, more the more complex the shield.</t>
  </si>
  <si>
    <t>If your ship has recreation facilities assign as required and multiply by number of shifts.</t>
  </si>
  <si>
    <t>This is autofilled per your number of crew members (can be deleted if you feel you will not need it)</t>
  </si>
  <si>
    <t>The person in charge of your cargo and supplies, recommend at least 1.</t>
  </si>
  <si>
    <t>If you carry ground troops include their compliment, including support personnel here.</t>
  </si>
  <si>
    <t>These are the crews to your fighters and support craft, fill in as required.</t>
  </si>
  <si>
    <t>Crew Chiefs</t>
  </si>
  <si>
    <t>Recommend 1 per craft carried (shuttles, fighter, bombers, etc…)</t>
  </si>
  <si>
    <t>Master Chiefs</t>
  </si>
  <si>
    <t>Recommend 1 per squadron (in charge of all squadron fighter maintenance and enlisted personnel)</t>
  </si>
  <si>
    <t>The Commander Air Group, or Wing Commander, the officer in charge of all flight operations off the ship.</t>
  </si>
  <si>
    <t>Recommend 10 individual per craft type, report directly to the CAG.</t>
  </si>
  <si>
    <t>These are the maintainers of your small craft, recommend 1.5 people per craft.</t>
  </si>
  <si>
    <t>The most knowledgable person on any craft, recommend at least 2 per craft type carried.</t>
  </si>
  <si>
    <t>Ordnance Handler</t>
  </si>
  <si>
    <t>These are the techs who arm the fighters, bombers, etc… assign at least 1 per craft carried.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</si>
</sst>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Arial"/>
    </font>
    <font>
      <u/>
      <sz val="10"/>
      <color indexed="12"/>
      <name val="Arial"/>
    </font>
    <font>
      <b/>
      <sz val="10"/>
      <name val="Arial"/>
      <family val="2"/>
    </font>
    <font>
      <sz val="10"/>
      <name val="Arial"/>
      <family val="2"/>
    </font>
    <font>
      <b/>
      <u/>
      <sz val="12"/>
      <name val="Arial"/>
      <family val="2"/>
    </font>
  </fonts>
  <fills count="2">
    <fill>
      <patternFill patternType="none"/>
    </fill>
    <fill>
      <patternFill patternType="gray125"/>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indexed="8"/>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78">
    <xf numFmtId="0" fontId="0" fillId="0" borderId="0" xfId="0"/>
    <xf numFmtId="0" fontId="0" fillId="0" borderId="1" xfId="0" applyBorder="1"/>
    <xf numFmtId="0" fontId="0" fillId="0" borderId="1" xfId="0" quotePrefix="1" applyBorder="1"/>
    <xf numFmtId="0" fontId="0" fillId="0" borderId="1" xfId="0" applyBorder="1" applyAlignment="1">
      <alignment horizontal="right"/>
    </xf>
    <xf numFmtId="0" fontId="0" fillId="0" borderId="1" xfId="0" applyBorder="1" applyAlignment="1">
      <alignment horizontal="center"/>
    </xf>
    <xf numFmtId="0" fontId="0" fillId="0" borderId="0" xfId="0" applyAlignment="1">
      <alignment horizontal="center"/>
    </xf>
    <xf numFmtId="0" fontId="0" fillId="0" borderId="2" xfId="0" applyBorder="1"/>
    <xf numFmtId="0" fontId="0" fillId="0" borderId="2" xfId="0" applyBorder="1" applyAlignment="1">
      <alignment horizontal="right"/>
    </xf>
    <xf numFmtId="0" fontId="0" fillId="0" borderId="2" xfId="0" applyBorder="1" applyAlignment="1">
      <alignment horizontal="center"/>
    </xf>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xf numFmtId="0" fontId="2" fillId="0" borderId="6" xfId="0" applyFont="1" applyBorder="1"/>
    <xf numFmtId="0" fontId="0" fillId="0" borderId="7" xfId="0" applyBorder="1"/>
    <xf numFmtId="0" fontId="2" fillId="0" borderId="8" xfId="0" applyFont="1" applyBorder="1"/>
    <xf numFmtId="0" fontId="0" fillId="0" borderId="9" xfId="0" applyBorder="1"/>
    <xf numFmtId="0" fontId="0" fillId="0" borderId="10" xfId="0" applyBorder="1"/>
    <xf numFmtId="0" fontId="0" fillId="0" borderId="1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8" xfId="0" applyBorder="1"/>
    <xf numFmtId="0" fontId="0" fillId="0" borderId="5" xfId="0" applyBorder="1" applyAlignment="1">
      <alignment horizontal="center"/>
    </xf>
    <xf numFmtId="0" fontId="0" fillId="0" borderId="13" xfId="0"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6" xfId="0" applyBorder="1"/>
    <xf numFmtId="0" fontId="2" fillId="0" borderId="18" xfId="0" applyFont="1" applyBorder="1"/>
    <xf numFmtId="0" fontId="4" fillId="0" borderId="1" xfId="0" applyFont="1"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vertical="top"/>
    </xf>
    <xf numFmtId="0" fontId="0" fillId="0" borderId="3" xfId="0" applyBorder="1" applyAlignment="1">
      <alignment wrapText="1"/>
    </xf>
    <xf numFmtId="0" fontId="0" fillId="0" borderId="2" xfId="0" applyBorder="1" applyAlignment="1">
      <alignment wrapText="1"/>
    </xf>
    <xf numFmtId="0" fontId="0" fillId="0" borderId="2" xfId="0" applyBorder="1" applyAlignment="1">
      <alignment vertical="top" wrapText="1"/>
    </xf>
    <xf numFmtId="0" fontId="2" fillId="0" borderId="1" xfId="0" applyFont="1" applyBorder="1"/>
    <xf numFmtId="0" fontId="0" fillId="0" borderId="3" xfId="0" applyBorder="1" applyAlignment="1">
      <alignment vertical="top" wrapText="1"/>
    </xf>
    <xf numFmtId="0" fontId="2" fillId="0" borderId="1" xfId="0" applyFont="1" applyBorder="1" applyAlignment="1">
      <alignment vertical="top"/>
    </xf>
    <xf numFmtId="0" fontId="2" fillId="0" borderId="2" xfId="0" applyFont="1" applyBorder="1" applyAlignment="1">
      <alignment vertical="top"/>
    </xf>
    <xf numFmtId="0" fontId="0" fillId="0" borderId="15" xfId="0" applyBorder="1" applyAlignment="1">
      <alignment vertical="top" wrapText="1"/>
    </xf>
    <xf numFmtId="0" fontId="0" fillId="0" borderId="17" xfId="0" applyBorder="1" applyAlignment="1">
      <alignment vertical="top" wrapText="1"/>
    </xf>
    <xf numFmtId="0" fontId="0" fillId="0" borderId="7" xfId="0" applyBorder="1" applyAlignment="1">
      <alignment vertical="top" wrapText="1"/>
    </xf>
    <xf numFmtId="0" fontId="0" fillId="0" borderId="9" xfId="0" applyBorder="1" applyAlignment="1">
      <alignment wrapText="1"/>
    </xf>
    <xf numFmtId="0" fontId="1" fillId="0" borderId="1" xfId="1" applyBorder="1" applyAlignment="1" applyProtection="1">
      <alignment vertical="top"/>
    </xf>
    <xf numFmtId="0" fontId="2" fillId="0" borderId="16" xfId="0" applyFont="1" applyBorder="1"/>
    <xf numFmtId="0" fontId="0" fillId="0" borderId="16" xfId="0" applyBorder="1" applyAlignment="1">
      <alignment horizontal="center"/>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0" xfId="0" applyAlignment="1">
      <alignment wrapText="1"/>
    </xf>
    <xf numFmtId="0" fontId="0" fillId="0" borderId="32" xfId="0" applyBorder="1" applyAlignment="1">
      <alignment wrapText="1"/>
    </xf>
    <xf numFmtId="0" fontId="0" fillId="0" borderId="17" xfId="0" applyBorder="1" applyAlignment="1">
      <alignment horizontal="center"/>
    </xf>
    <xf numFmtId="0" fontId="0" fillId="0" borderId="33" xfId="0" applyBorder="1" applyAlignment="1">
      <alignment horizontal="center"/>
    </xf>
    <xf numFmtId="0" fontId="0" fillId="0" borderId="7" xfId="0" applyBorder="1" applyAlignment="1">
      <alignment horizontal="center"/>
    </xf>
    <xf numFmtId="0" fontId="0" fillId="0" borderId="34" xfId="0" applyBorder="1" applyAlignment="1">
      <alignment wrapText="1"/>
    </xf>
    <xf numFmtId="0" fontId="0" fillId="0" borderId="35" xfId="0" applyBorder="1" applyAlignment="1">
      <alignment wrapText="1"/>
    </xf>
    <xf numFmtId="0" fontId="0" fillId="0" borderId="17" xfId="0" applyBorder="1" applyAlignment="1"/>
    <xf numFmtId="0" fontId="0" fillId="0" borderId="7" xfId="0" applyBorder="1" applyAlignment="1"/>
    <xf numFmtId="0" fontId="0" fillId="0" borderId="16" xfId="0" applyBorder="1" applyAlignment="1"/>
    <xf numFmtId="0" fontId="0" fillId="0" borderId="18" xfId="0" applyBorder="1" applyAlignment="1"/>
    <xf numFmtId="0" fontId="0" fillId="0" borderId="10" xfId="0" applyBorder="1" applyAlignment="1"/>
    <xf numFmtId="0" fontId="0" fillId="0" borderId="9" xfId="0" applyBorder="1" applyAlignment="1"/>
    <xf numFmtId="0" fontId="2" fillId="0" borderId="16" xfId="0" applyFont="1" applyBorder="1" applyAlignment="1"/>
    <xf numFmtId="0" fontId="2" fillId="0" borderId="33" xfId="0" applyFont="1" applyBorder="1" applyAlignment="1"/>
    <xf numFmtId="0" fontId="0" fillId="0" borderId="8"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cifi-meshes.com/forums/member-tutorials/16476-unofficial-scifi-meshes-com-crew-calculat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2"/>
  <sheetViews>
    <sheetView zoomScale="85" workbookViewId="0">
      <selection activeCell="I12" sqref="I12"/>
    </sheetView>
  </sheetViews>
  <sheetFormatPr defaultRowHeight="12.75"/>
  <cols>
    <col min="1" max="1" width="10.85546875" customWidth="1"/>
    <col min="2" max="2" width="23" bestFit="1" customWidth="1"/>
    <col min="4" max="4" width="9.140625" style="5"/>
    <col min="5" max="5" width="20.140625" bestFit="1" customWidth="1"/>
    <col min="6" max="6" width="10.7109375" style="5" bestFit="1" customWidth="1"/>
    <col min="7" max="7" width="10.5703125" customWidth="1"/>
    <col min="8" max="8" width="17.5703125" customWidth="1"/>
    <col min="10" max="10" width="9.140625" style="5"/>
    <col min="11" max="11" width="17.7109375" bestFit="1" customWidth="1"/>
    <col min="12" max="12" width="10.7109375" style="5" bestFit="1" customWidth="1"/>
  </cols>
  <sheetData>
    <row r="1" spans="1:12" ht="13.15" thickBot="1">
      <c r="A1" s="6" t="s">
        <v>0</v>
      </c>
      <c r="B1" s="6" t="s">
        <v>1</v>
      </c>
      <c r="C1" s="6" t="s">
        <v>2</v>
      </c>
      <c r="D1" s="8" t="s">
        <v>3</v>
      </c>
      <c r="E1" s="6" t="s">
        <v>4</v>
      </c>
      <c r="F1" s="8" t="s">
        <v>5</v>
      </c>
      <c r="G1" s="6" t="s">
        <v>0</v>
      </c>
      <c r="H1" s="6" t="s">
        <v>1</v>
      </c>
      <c r="I1" s="6" t="s">
        <v>2</v>
      </c>
      <c r="J1" s="8" t="s">
        <v>3</v>
      </c>
      <c r="K1" s="6" t="s">
        <v>4</v>
      </c>
      <c r="L1" s="8" t="s">
        <v>5</v>
      </c>
    </row>
    <row r="2" spans="1:12" ht="13.5" thickBot="1">
      <c r="A2" s="13" t="s">
        <v>6</v>
      </c>
      <c r="B2" s="27"/>
      <c r="C2" s="29">
        <f>SUM(C3:C14)</f>
        <v>101</v>
      </c>
      <c r="D2" s="48"/>
      <c r="E2" s="69"/>
      <c r="F2" s="70"/>
      <c r="G2" s="15" t="s">
        <v>7</v>
      </c>
      <c r="H2" s="16"/>
      <c r="I2" s="29">
        <f>SUM(I3:I12)</f>
        <v>3171</v>
      </c>
      <c r="J2" s="48"/>
      <c r="K2" s="69"/>
      <c r="L2" s="70"/>
    </row>
    <row r="3" spans="1:12">
      <c r="A3" s="9"/>
      <c r="B3" s="9" t="s">
        <v>8</v>
      </c>
      <c r="C3" s="9">
        <v>1</v>
      </c>
      <c r="D3" s="10" t="s">
        <v>9</v>
      </c>
      <c r="E3" s="9" t="s">
        <v>10</v>
      </c>
      <c r="F3" s="10"/>
      <c r="G3" s="9"/>
      <c r="H3" s="9" t="s">
        <v>11</v>
      </c>
      <c r="I3" s="9">
        <v>1056</v>
      </c>
      <c r="J3" s="10" t="s">
        <v>9</v>
      </c>
      <c r="K3" s="9" t="s">
        <v>12</v>
      </c>
      <c r="L3" s="10"/>
    </row>
    <row r="4" spans="1:12">
      <c r="A4" s="1"/>
      <c r="B4" s="1" t="s">
        <v>13</v>
      </c>
      <c r="C4" s="1">
        <v>1</v>
      </c>
      <c r="D4" s="4" t="s">
        <v>9</v>
      </c>
      <c r="E4" s="1" t="s">
        <v>14</v>
      </c>
      <c r="F4" s="4"/>
      <c r="G4" s="1"/>
      <c r="H4" s="1" t="s">
        <v>15</v>
      </c>
      <c r="I4" s="1">
        <v>150</v>
      </c>
      <c r="J4" s="4" t="s">
        <v>16</v>
      </c>
      <c r="K4" s="1" t="s">
        <v>17</v>
      </c>
      <c r="L4" s="4" t="s">
        <v>18</v>
      </c>
    </row>
    <row r="5" spans="1:12">
      <c r="A5" s="1"/>
      <c r="B5" s="1" t="s">
        <v>19</v>
      </c>
      <c r="C5" s="1">
        <v>1</v>
      </c>
      <c r="D5" s="4" t="s">
        <v>9</v>
      </c>
      <c r="E5" s="1" t="s">
        <v>14</v>
      </c>
      <c r="F5" s="4"/>
      <c r="G5" s="1"/>
      <c r="H5" s="1" t="s">
        <v>20</v>
      </c>
      <c r="I5" s="1">
        <v>96</v>
      </c>
      <c r="J5" s="4" t="s">
        <v>16</v>
      </c>
      <c r="K5" s="1" t="s">
        <v>17</v>
      </c>
      <c r="L5" s="4" t="s">
        <v>18</v>
      </c>
    </row>
    <row r="6" spans="1:12">
      <c r="A6" s="1"/>
      <c r="B6" s="1" t="s">
        <v>21</v>
      </c>
      <c r="C6" s="1">
        <v>2</v>
      </c>
      <c r="D6" s="4" t="s">
        <v>9</v>
      </c>
      <c r="E6" s="1" t="s">
        <v>22</v>
      </c>
      <c r="F6" s="4"/>
      <c r="G6" s="1"/>
      <c r="H6" s="1" t="s">
        <v>23</v>
      </c>
      <c r="I6" s="1">
        <v>490</v>
      </c>
      <c r="J6" s="4" t="s">
        <v>16</v>
      </c>
      <c r="K6" s="1" t="s">
        <v>24</v>
      </c>
      <c r="L6" s="4"/>
    </row>
    <row r="7" spans="1:12">
      <c r="A7" s="1"/>
      <c r="B7" s="1" t="s">
        <v>25</v>
      </c>
      <c r="C7" s="1">
        <v>6</v>
      </c>
      <c r="D7" s="4" t="s">
        <v>16</v>
      </c>
      <c r="E7" s="1" t="s">
        <v>26</v>
      </c>
      <c r="F7" s="4" t="s">
        <v>18</v>
      </c>
      <c r="G7" s="1"/>
      <c r="H7" s="1" t="s">
        <v>27</v>
      </c>
      <c r="I7" s="1">
        <v>63</v>
      </c>
      <c r="J7" s="4" t="s">
        <v>16</v>
      </c>
      <c r="K7" s="1" t="s">
        <v>28</v>
      </c>
      <c r="L7" s="4"/>
    </row>
    <row r="8" spans="1:12">
      <c r="A8" s="1"/>
      <c r="B8" s="1" t="s">
        <v>29</v>
      </c>
      <c r="C8" s="1">
        <v>1</v>
      </c>
      <c r="D8" s="4" t="s">
        <v>16</v>
      </c>
      <c r="E8" s="1" t="s">
        <v>14</v>
      </c>
      <c r="F8" s="4"/>
      <c r="G8" s="1"/>
      <c r="H8" s="1" t="s">
        <v>30</v>
      </c>
      <c r="I8" s="1">
        <v>1</v>
      </c>
      <c r="J8" s="4" t="s">
        <v>9</v>
      </c>
      <c r="K8" s="1" t="s">
        <v>31</v>
      </c>
      <c r="L8" s="4"/>
    </row>
    <row r="9" spans="1:12">
      <c r="A9" s="1"/>
      <c r="B9" s="1" t="s">
        <v>32</v>
      </c>
      <c r="C9" s="1">
        <v>6</v>
      </c>
      <c r="D9" s="4" t="s">
        <v>16</v>
      </c>
      <c r="E9" s="1" t="s">
        <v>26</v>
      </c>
      <c r="F9" s="4" t="s">
        <v>18</v>
      </c>
      <c r="G9" s="1"/>
      <c r="H9" s="1" t="s">
        <v>33</v>
      </c>
      <c r="I9" s="1">
        <v>70</v>
      </c>
      <c r="J9" s="4" t="s">
        <v>9</v>
      </c>
      <c r="K9" s="1" t="s">
        <v>34</v>
      </c>
      <c r="L9" s="4"/>
    </row>
    <row r="10" spans="1:12">
      <c r="A10" s="1"/>
      <c r="B10" s="1" t="s">
        <v>35</v>
      </c>
      <c r="C10" s="1">
        <v>1</v>
      </c>
      <c r="D10" s="4" t="s">
        <v>9</v>
      </c>
      <c r="E10" s="1" t="s">
        <v>14</v>
      </c>
      <c r="F10" s="4"/>
      <c r="G10" s="1"/>
      <c r="H10" s="1" t="s">
        <v>36</v>
      </c>
      <c r="I10" s="1">
        <v>700</v>
      </c>
      <c r="J10" s="4" t="s">
        <v>16</v>
      </c>
      <c r="K10" s="1" t="s">
        <v>37</v>
      </c>
      <c r="L10" s="4"/>
    </row>
    <row r="11" spans="1:12">
      <c r="A11" s="1"/>
      <c r="B11" s="1" t="s">
        <v>38</v>
      </c>
      <c r="C11" s="1">
        <v>15</v>
      </c>
      <c r="D11" s="4" t="s">
        <v>9</v>
      </c>
      <c r="E11" s="1" t="s">
        <v>39</v>
      </c>
      <c r="F11" s="4" t="s">
        <v>18</v>
      </c>
      <c r="G11" s="1"/>
      <c r="H11" s="1" t="s">
        <v>40</v>
      </c>
      <c r="I11" s="1">
        <v>45</v>
      </c>
      <c r="J11" s="4" t="s">
        <v>16</v>
      </c>
      <c r="K11" s="1" t="s">
        <v>41</v>
      </c>
      <c r="L11" s="4"/>
    </row>
    <row r="12" spans="1:12">
      <c r="A12" s="1"/>
      <c r="B12" s="1" t="s">
        <v>42</v>
      </c>
      <c r="C12" s="1">
        <v>6</v>
      </c>
      <c r="D12" s="4" t="s">
        <v>9</v>
      </c>
      <c r="E12" s="1" t="s">
        <v>26</v>
      </c>
      <c r="F12" s="4" t="s">
        <v>18</v>
      </c>
      <c r="G12" s="1"/>
      <c r="H12" s="1" t="s">
        <v>43</v>
      </c>
      <c r="I12" s="1">
        <v>500</v>
      </c>
      <c r="J12" s="4" t="s">
        <v>16</v>
      </c>
      <c r="K12" s="1" t="s">
        <v>44</v>
      </c>
      <c r="L12" s="4"/>
    </row>
    <row r="13" spans="1:12" ht="13.15" thickBot="1">
      <c r="A13" s="1"/>
      <c r="B13" s="1" t="s">
        <v>45</v>
      </c>
      <c r="C13" s="1">
        <v>60</v>
      </c>
      <c r="D13" s="4" t="s">
        <v>16</v>
      </c>
      <c r="E13" s="1" t="s">
        <v>39</v>
      </c>
      <c r="F13" s="4" t="s">
        <v>18</v>
      </c>
      <c r="G13" s="6"/>
      <c r="H13" s="6"/>
      <c r="I13" s="6"/>
      <c r="J13" s="8"/>
      <c r="K13" s="6"/>
      <c r="L13" s="8"/>
    </row>
    <row r="14" spans="1:12" ht="13.5" thickBot="1">
      <c r="A14" s="6"/>
      <c r="B14" s="6" t="s">
        <v>46</v>
      </c>
      <c r="C14" s="6">
        <v>1</v>
      </c>
      <c r="D14" s="8" t="s">
        <v>16</v>
      </c>
      <c r="E14" s="6" t="s">
        <v>14</v>
      </c>
      <c r="F14" s="20"/>
      <c r="G14" s="13" t="s">
        <v>47</v>
      </c>
      <c r="H14" s="71"/>
      <c r="I14" s="69"/>
      <c r="J14" s="69"/>
      <c r="K14" s="69"/>
      <c r="L14" s="70"/>
    </row>
    <row r="15" spans="1:12" ht="13.5" thickBot="1">
      <c r="A15" s="15" t="s">
        <v>48</v>
      </c>
      <c r="B15" s="26"/>
      <c r="C15" s="29">
        <f ca="1">SUM(C16:C27)</f>
        <v>448</v>
      </c>
      <c r="D15" s="48"/>
      <c r="E15" s="69"/>
      <c r="F15" s="70"/>
      <c r="G15" s="24" t="s">
        <v>49</v>
      </c>
      <c r="H15" s="9" t="s">
        <v>50</v>
      </c>
      <c r="I15" s="9">
        <f ca="1">SUM(C2,C15,C28,C37,C51,C57,C66)</f>
        <v>2498</v>
      </c>
      <c r="J15" s="10"/>
      <c r="K15" s="9"/>
      <c r="L15" s="10"/>
    </row>
    <row r="16" spans="1:12">
      <c r="A16" s="9"/>
      <c r="B16" s="9" t="s">
        <v>51</v>
      </c>
      <c r="C16" s="9">
        <v>1</v>
      </c>
      <c r="D16" s="10" t="s">
        <v>9</v>
      </c>
      <c r="E16" s="9" t="s">
        <v>39</v>
      </c>
      <c r="F16" s="10"/>
      <c r="G16" s="4" t="s">
        <v>49</v>
      </c>
      <c r="H16" s="1" t="s">
        <v>52</v>
      </c>
      <c r="I16" s="1">
        <f>I2</f>
        <v>3171</v>
      </c>
      <c r="J16" s="4"/>
      <c r="K16" s="1"/>
      <c r="L16" s="4"/>
    </row>
    <row r="17" spans="1:12">
      <c r="A17" s="1"/>
      <c r="B17" s="1" t="s">
        <v>53</v>
      </c>
      <c r="C17" s="1">
        <v>3</v>
      </c>
      <c r="D17" s="4" t="s">
        <v>9</v>
      </c>
      <c r="E17" s="1" t="s">
        <v>14</v>
      </c>
      <c r="F17" s="4"/>
      <c r="G17" s="4" t="s">
        <v>49</v>
      </c>
      <c r="H17" s="1" t="s">
        <v>54</v>
      </c>
      <c r="I17" s="1">
        <f ca="1">SUM(I15:I16)</f>
        <v>5669</v>
      </c>
      <c r="J17" s="4"/>
      <c r="K17" s="1"/>
      <c r="L17" s="4"/>
    </row>
    <row r="18" spans="1:12">
      <c r="A18" s="1"/>
      <c r="B18" s="1" t="s">
        <v>55</v>
      </c>
      <c r="C18" s="1">
        <v>18</v>
      </c>
      <c r="D18" s="4" t="s">
        <v>9</v>
      </c>
      <c r="E18" s="1" t="s">
        <v>39</v>
      </c>
      <c r="F18" s="4" t="s">
        <v>18</v>
      </c>
      <c r="G18" s="4" t="s">
        <v>49</v>
      </c>
      <c r="H18" s="1" t="s">
        <v>56</v>
      </c>
      <c r="I18" s="1">
        <f ca="1">SUM(C3:C6,C10:C12,C16:C24,C29:C30,C32,C34:C35,C38,C40,C42,C52:C53,C59,C61,C64:C65,C72,I3,I8:I9)</f>
        <v>1506</v>
      </c>
      <c r="J18" s="4" t="s">
        <v>9</v>
      </c>
      <c r="K18" s="1"/>
      <c r="L18" s="4"/>
    </row>
    <row r="19" spans="1:12">
      <c r="A19" s="1"/>
      <c r="B19" s="1" t="s">
        <v>57</v>
      </c>
      <c r="C19" s="1">
        <v>75</v>
      </c>
      <c r="D19" s="4" t="s">
        <v>9</v>
      </c>
      <c r="E19" s="1" t="s">
        <v>39</v>
      </c>
      <c r="F19" s="4" t="s">
        <v>18</v>
      </c>
      <c r="G19" s="4" t="s">
        <v>49</v>
      </c>
      <c r="H19" s="1" t="s">
        <v>58</v>
      </c>
      <c r="I19" s="1">
        <f ca="1">SUM(C7:C9,C13:C14,C26:C27,C31,C33,C36,C39,C43:C50,C54:C56,C58,C60,C62:C64,C69:C71,I4:I7,I10:I12)</f>
        <v>3948</v>
      </c>
      <c r="J19" s="4" t="s">
        <v>16</v>
      </c>
      <c r="K19" s="1"/>
      <c r="L19" s="4"/>
    </row>
    <row r="20" spans="1:12">
      <c r="A20" s="1"/>
      <c r="B20" s="1" t="s">
        <v>59</v>
      </c>
      <c r="C20" s="1">
        <v>1</v>
      </c>
      <c r="D20" s="4" t="s">
        <v>9</v>
      </c>
      <c r="E20" s="1" t="s">
        <v>14</v>
      </c>
      <c r="F20" s="4"/>
      <c r="G20" s="4" t="s">
        <v>49</v>
      </c>
      <c r="H20" s="1" t="s">
        <v>60</v>
      </c>
      <c r="I20" s="2">
        <f ca="1">SUM(C41,C68,C67)</f>
        <v>155</v>
      </c>
      <c r="J20" s="4" t="s">
        <v>61</v>
      </c>
      <c r="K20" s="1" t="s">
        <v>62</v>
      </c>
      <c r="L20" s="4"/>
    </row>
    <row r="21" spans="1:12">
      <c r="A21" s="1"/>
      <c r="B21" s="1" t="s">
        <v>63</v>
      </c>
      <c r="C21" s="1">
        <v>9</v>
      </c>
      <c r="D21" s="4" t="s">
        <v>9</v>
      </c>
      <c r="E21" s="1" t="s">
        <v>39</v>
      </c>
      <c r="F21" s="4" t="s">
        <v>18</v>
      </c>
      <c r="G21" s="1"/>
      <c r="H21" s="1" t="s">
        <v>64</v>
      </c>
      <c r="I21" s="3">
        <v>3100</v>
      </c>
      <c r="J21" s="4" t="s">
        <v>65</v>
      </c>
      <c r="K21" s="1" t="s">
        <v>62</v>
      </c>
      <c r="L21" s="4"/>
    </row>
    <row r="22" spans="1:12">
      <c r="A22" s="4" t="s">
        <v>49</v>
      </c>
      <c r="B22" s="1" t="s">
        <v>66</v>
      </c>
      <c r="C22" s="1">
        <f ca="1">ROUNDUP(I22/250,0)</f>
        <v>36</v>
      </c>
      <c r="D22" s="4" t="s">
        <v>9</v>
      </c>
      <c r="E22" s="1" t="s">
        <v>67</v>
      </c>
      <c r="F22" s="4"/>
      <c r="G22" s="23" t="s">
        <v>49</v>
      </c>
      <c r="H22" s="1" t="s">
        <v>68</v>
      </c>
      <c r="I22" s="3">
        <f ca="1">SUM(I17,I21)</f>
        <v>8769</v>
      </c>
      <c r="J22" s="4" t="s">
        <v>65</v>
      </c>
      <c r="K22" s="6" t="s">
        <v>69</v>
      </c>
      <c r="L22" s="4"/>
    </row>
    <row r="23" spans="1:12" ht="13.15" thickBot="1">
      <c r="A23" s="4"/>
      <c r="B23" s="1" t="s">
        <v>70</v>
      </c>
      <c r="C23" s="1">
        <v>1</v>
      </c>
      <c r="D23" s="4" t="s">
        <v>9</v>
      </c>
      <c r="E23" s="1" t="s">
        <v>14</v>
      </c>
      <c r="F23" s="4"/>
      <c r="G23" s="25"/>
      <c r="H23" s="6"/>
      <c r="I23" s="7"/>
      <c r="J23" s="8"/>
      <c r="L23" s="8"/>
    </row>
    <row r="24" spans="1:12" ht="13.15" thickBot="1">
      <c r="A24" s="4" t="s">
        <v>49</v>
      </c>
      <c r="B24" s="1" t="s">
        <v>71</v>
      </c>
      <c r="C24" s="1">
        <f ca="1">2*(C22+C21)</f>
        <v>90</v>
      </c>
      <c r="D24" s="4" t="s">
        <v>9</v>
      </c>
      <c r="E24" s="1" t="s">
        <v>72</v>
      </c>
      <c r="F24" s="4"/>
      <c r="G24" s="72" t="s">
        <v>73</v>
      </c>
      <c r="H24" s="73"/>
      <c r="I24" s="73"/>
      <c r="J24" s="73"/>
      <c r="K24" s="73"/>
      <c r="L24" s="74"/>
    </row>
    <row r="25" spans="1:12">
      <c r="A25" s="4" t="s">
        <v>49</v>
      </c>
      <c r="B25" s="1" t="s">
        <v>74</v>
      </c>
      <c r="C25" s="1">
        <f ca="1">2*(C22+C21)</f>
        <v>90</v>
      </c>
      <c r="D25" s="4" t="s">
        <v>9</v>
      </c>
      <c r="E25" s="1" t="s">
        <v>72</v>
      </c>
      <c r="F25" s="4"/>
      <c r="G25" s="49" t="s">
        <v>75</v>
      </c>
      <c r="H25" s="50"/>
      <c r="I25" s="50"/>
      <c r="J25" s="50"/>
      <c r="K25" s="50"/>
      <c r="L25" s="51"/>
    </row>
    <row r="26" spans="1:12" ht="13.15" thickBot="1">
      <c r="A26" s="4" t="s">
        <v>49</v>
      </c>
      <c r="B26" s="1" t="s">
        <v>76</v>
      </c>
      <c r="C26" s="1">
        <f ca="1">ROUNDUP(I22/100,0)</f>
        <v>88</v>
      </c>
      <c r="D26" s="4" t="s">
        <v>16</v>
      </c>
      <c r="E26" s="1" t="s">
        <v>77</v>
      </c>
      <c r="F26" s="4"/>
      <c r="G26" s="52"/>
      <c r="H26" s="53"/>
      <c r="I26" s="53"/>
      <c r="J26" s="53"/>
      <c r="K26" s="53"/>
      <c r="L26" s="54"/>
    </row>
    <row r="27" spans="1:12" ht="13.15" thickBot="1">
      <c r="A27" s="6"/>
      <c r="B27" s="6" t="s">
        <v>78</v>
      </c>
      <c r="C27" s="6">
        <v>36</v>
      </c>
      <c r="D27" s="8" t="s">
        <v>16</v>
      </c>
      <c r="E27" s="6" t="s">
        <v>39</v>
      </c>
      <c r="F27" s="20" t="s">
        <v>18</v>
      </c>
      <c r="G27" s="55" t="s">
        <v>79</v>
      </c>
      <c r="H27" s="56"/>
      <c r="I27" s="56"/>
      <c r="J27" s="56"/>
      <c r="K27" s="56"/>
      <c r="L27" s="57"/>
    </row>
    <row r="28" spans="1:12" ht="13.5" thickBot="1">
      <c r="A28" s="15" t="s">
        <v>80</v>
      </c>
      <c r="B28" s="26"/>
      <c r="C28" s="29">
        <f ca="1">SUM(C29:C36)</f>
        <v>117</v>
      </c>
      <c r="D28" s="48"/>
      <c r="E28" s="69"/>
      <c r="F28" s="70"/>
      <c r="G28" s="58"/>
      <c r="H28" s="59"/>
      <c r="I28" s="59"/>
      <c r="J28" s="59"/>
      <c r="K28" s="59"/>
      <c r="L28" s="60"/>
    </row>
    <row r="29" spans="1:12" ht="12.75" customHeight="1">
      <c r="A29" s="9"/>
      <c r="B29" s="9" t="s">
        <v>81</v>
      </c>
      <c r="C29" s="9">
        <v>1</v>
      </c>
      <c r="D29" s="10" t="s">
        <v>9</v>
      </c>
      <c r="E29" s="9" t="s">
        <v>14</v>
      </c>
      <c r="F29" s="21"/>
      <c r="G29" s="55" t="s">
        <v>82</v>
      </c>
      <c r="H29" s="56"/>
      <c r="I29" s="56"/>
      <c r="J29" s="56"/>
      <c r="K29" s="56"/>
      <c r="L29" s="57"/>
    </row>
    <row r="30" spans="1:12">
      <c r="A30" s="1"/>
      <c r="B30" s="1" t="s">
        <v>83</v>
      </c>
      <c r="C30" s="1">
        <v>4</v>
      </c>
      <c r="D30" s="4" t="s">
        <v>9</v>
      </c>
      <c r="E30" s="1" t="s">
        <v>84</v>
      </c>
      <c r="F30" s="11"/>
      <c r="G30" s="61"/>
      <c r="H30" s="62"/>
      <c r="I30" s="62"/>
      <c r="J30" s="62"/>
      <c r="K30" s="62"/>
      <c r="L30" s="63"/>
    </row>
    <row r="31" spans="1:12">
      <c r="A31" s="1"/>
      <c r="B31" s="1" t="s">
        <v>85</v>
      </c>
      <c r="C31" s="1">
        <v>30</v>
      </c>
      <c r="D31" s="4" t="s">
        <v>16</v>
      </c>
      <c r="E31" s="1" t="s">
        <v>86</v>
      </c>
      <c r="F31" s="11" t="s">
        <v>18</v>
      </c>
      <c r="G31" s="61"/>
      <c r="H31" s="62"/>
      <c r="I31" s="62"/>
      <c r="J31" s="62"/>
      <c r="K31" s="62"/>
      <c r="L31" s="63"/>
    </row>
    <row r="32" spans="1:12" ht="13.15" thickBot="1">
      <c r="A32" s="1"/>
      <c r="B32" s="1" t="s">
        <v>87</v>
      </c>
      <c r="C32" s="1">
        <v>15</v>
      </c>
      <c r="D32" s="4" t="s">
        <v>9</v>
      </c>
      <c r="E32" s="1" t="s">
        <v>39</v>
      </c>
      <c r="F32" s="11" t="s">
        <v>18</v>
      </c>
      <c r="G32" s="58"/>
      <c r="H32" s="59"/>
      <c r="I32" s="59"/>
      <c r="J32" s="59"/>
      <c r="K32" s="59"/>
      <c r="L32" s="60"/>
    </row>
    <row r="33" spans="1:12">
      <c r="A33" s="1"/>
      <c r="B33" s="1" t="s">
        <v>88</v>
      </c>
      <c r="C33" s="1">
        <v>12</v>
      </c>
      <c r="D33" s="4" t="s">
        <v>16</v>
      </c>
      <c r="E33" s="1" t="s">
        <v>39</v>
      </c>
      <c r="F33" s="4" t="s">
        <v>18</v>
      </c>
      <c r="G33" s="9"/>
      <c r="H33" s="9"/>
      <c r="I33" s="9"/>
      <c r="J33" s="10"/>
      <c r="K33" s="9"/>
      <c r="L33" s="10"/>
    </row>
    <row r="34" spans="1:12">
      <c r="A34" s="1"/>
      <c r="B34" s="1" t="s">
        <v>89</v>
      </c>
      <c r="C34" s="1">
        <v>1</v>
      </c>
      <c r="D34" s="4" t="s">
        <v>9</v>
      </c>
      <c r="E34" s="1" t="s">
        <v>14</v>
      </c>
      <c r="F34" s="4"/>
      <c r="G34" s="1"/>
      <c r="H34" s="1"/>
      <c r="I34" s="1"/>
      <c r="J34" s="4"/>
      <c r="K34" s="1"/>
      <c r="L34" s="4"/>
    </row>
    <row r="35" spans="1:12">
      <c r="A35" s="4" t="s">
        <v>49</v>
      </c>
      <c r="B35" s="1" t="s">
        <v>90</v>
      </c>
      <c r="C35" s="1">
        <f ca="1">ROUNDUP(I22/600,0)</f>
        <v>15</v>
      </c>
      <c r="D35" s="4" t="s">
        <v>9</v>
      </c>
      <c r="E35" s="1" t="s">
        <v>91</v>
      </c>
      <c r="F35" s="4"/>
      <c r="G35" s="1"/>
      <c r="H35" s="1"/>
      <c r="I35" s="1"/>
      <c r="J35" s="4"/>
      <c r="K35" s="1"/>
      <c r="L35" s="4"/>
    </row>
    <row r="36" spans="1:12" ht="13.15" thickBot="1">
      <c r="A36" s="8" t="s">
        <v>49</v>
      </c>
      <c r="B36" s="6" t="s">
        <v>92</v>
      </c>
      <c r="C36" s="6">
        <f ca="1">ROUNDUP(I22/225,0)</f>
        <v>39</v>
      </c>
      <c r="D36" s="8" t="s">
        <v>16</v>
      </c>
      <c r="E36" s="6" t="s">
        <v>93</v>
      </c>
      <c r="F36" s="8"/>
      <c r="G36" s="1"/>
      <c r="H36" s="1"/>
      <c r="I36" s="1"/>
      <c r="J36" s="4"/>
      <c r="K36" s="1"/>
      <c r="L36" s="4"/>
    </row>
    <row r="37" spans="1:12" ht="13.5" thickBot="1">
      <c r="A37" s="15" t="s">
        <v>94</v>
      </c>
      <c r="B37" s="26"/>
      <c r="C37" s="29">
        <f ca="1">SUM(C38:C50)</f>
        <v>571</v>
      </c>
      <c r="D37" s="48"/>
      <c r="E37" s="69"/>
      <c r="F37" s="70"/>
      <c r="G37" s="12"/>
      <c r="H37" s="1"/>
      <c r="I37" s="1"/>
      <c r="J37" s="4"/>
      <c r="K37" s="1"/>
      <c r="L37" s="4"/>
    </row>
    <row r="38" spans="1:12">
      <c r="A38" s="9"/>
      <c r="B38" s="9" t="s">
        <v>95</v>
      </c>
      <c r="C38" s="9">
        <v>1</v>
      </c>
      <c r="D38" s="10" t="s">
        <v>9</v>
      </c>
      <c r="E38" s="9" t="s">
        <v>14</v>
      </c>
      <c r="F38" s="10"/>
      <c r="G38" s="1"/>
      <c r="H38" s="1"/>
      <c r="I38" s="1"/>
      <c r="J38" s="4"/>
      <c r="K38" s="1"/>
      <c r="L38" s="4"/>
    </row>
    <row r="39" spans="1:12">
      <c r="A39" s="1"/>
      <c r="B39" s="1" t="s">
        <v>96</v>
      </c>
      <c r="C39" s="1">
        <v>72</v>
      </c>
      <c r="D39" s="4" t="s">
        <v>16</v>
      </c>
      <c r="E39" s="1" t="s">
        <v>39</v>
      </c>
      <c r="F39" s="4" t="s">
        <v>18</v>
      </c>
      <c r="G39" s="1"/>
      <c r="H39" s="1"/>
      <c r="I39" s="1"/>
      <c r="J39" s="4"/>
      <c r="K39" s="1"/>
      <c r="L39" s="4"/>
    </row>
    <row r="40" spans="1:12">
      <c r="A40" s="1"/>
      <c r="B40" s="1" t="s">
        <v>97</v>
      </c>
      <c r="C40" s="1">
        <v>1</v>
      </c>
      <c r="D40" s="4" t="s">
        <v>9</v>
      </c>
      <c r="E40" s="1" t="s">
        <v>14</v>
      </c>
      <c r="F40" s="4"/>
      <c r="G40" s="1"/>
      <c r="H40" s="1"/>
      <c r="I40" s="1"/>
      <c r="J40" s="4"/>
      <c r="K40" s="1"/>
      <c r="L40" s="4"/>
    </row>
    <row r="41" spans="1:12">
      <c r="A41" s="1"/>
      <c r="B41" s="1" t="s">
        <v>98</v>
      </c>
      <c r="C41" s="1">
        <v>36</v>
      </c>
      <c r="D41" s="4" t="s">
        <v>99</v>
      </c>
      <c r="E41" s="1" t="s">
        <v>39</v>
      </c>
      <c r="F41" s="4" t="s">
        <v>18</v>
      </c>
      <c r="G41" s="1"/>
      <c r="H41" s="1"/>
      <c r="I41" s="1"/>
      <c r="J41" s="4"/>
      <c r="K41" s="1"/>
      <c r="L41" s="4"/>
    </row>
    <row r="42" spans="1:12">
      <c r="A42" s="1"/>
      <c r="B42" s="1" t="s">
        <v>100</v>
      </c>
      <c r="C42" s="1">
        <v>1</v>
      </c>
      <c r="D42" s="4" t="s">
        <v>9</v>
      </c>
      <c r="E42" s="1" t="s">
        <v>14</v>
      </c>
      <c r="F42" s="4"/>
      <c r="G42" s="1"/>
      <c r="H42" s="1"/>
      <c r="I42" s="1"/>
      <c r="J42" s="4"/>
      <c r="K42" s="1"/>
      <c r="L42" s="4"/>
    </row>
    <row r="43" spans="1:12">
      <c r="A43" s="1"/>
      <c r="B43" s="1" t="s">
        <v>101</v>
      </c>
      <c r="C43" s="1">
        <v>45</v>
      </c>
      <c r="D43" s="4" t="s">
        <v>16</v>
      </c>
      <c r="E43" s="1" t="s">
        <v>39</v>
      </c>
      <c r="F43" s="4" t="s">
        <v>18</v>
      </c>
      <c r="G43" s="1"/>
      <c r="H43" s="1"/>
      <c r="I43" s="1"/>
      <c r="J43" s="4"/>
      <c r="K43" s="1"/>
      <c r="L43" s="4"/>
    </row>
    <row r="44" spans="1:12">
      <c r="A44" s="1"/>
      <c r="B44" s="1" t="s">
        <v>102</v>
      </c>
      <c r="C44" s="1">
        <v>1</v>
      </c>
      <c r="D44" s="4" t="s">
        <v>16</v>
      </c>
      <c r="E44" s="1" t="s">
        <v>14</v>
      </c>
      <c r="F44" s="4"/>
      <c r="G44" s="1"/>
      <c r="H44" s="1"/>
      <c r="I44" s="1"/>
      <c r="J44" s="4"/>
      <c r="K44" s="1"/>
      <c r="L44" s="4"/>
    </row>
    <row r="45" spans="1:12">
      <c r="A45" s="1"/>
      <c r="B45" s="1" t="s">
        <v>103</v>
      </c>
      <c r="C45" s="1">
        <v>12</v>
      </c>
      <c r="D45" s="4" t="s">
        <v>16</v>
      </c>
      <c r="E45" s="1" t="s">
        <v>39</v>
      </c>
      <c r="F45" s="4" t="s">
        <v>18</v>
      </c>
      <c r="G45" s="1"/>
      <c r="H45" s="1"/>
      <c r="I45" s="1"/>
      <c r="J45" s="4"/>
      <c r="K45" s="1"/>
      <c r="L45" s="4"/>
    </row>
    <row r="46" spans="1:12">
      <c r="A46" s="4" t="s">
        <v>49</v>
      </c>
      <c r="B46" s="1" t="s">
        <v>104</v>
      </c>
      <c r="C46" s="1">
        <f ca="1">ROUNDUP(I22/40,0)</f>
        <v>220</v>
      </c>
      <c r="D46" s="4" t="s">
        <v>16</v>
      </c>
      <c r="E46" s="1" t="s">
        <v>105</v>
      </c>
      <c r="F46" s="4"/>
      <c r="G46" s="1"/>
      <c r="H46" s="1"/>
      <c r="I46" s="1"/>
      <c r="J46" s="4"/>
      <c r="K46" s="1"/>
      <c r="L46" s="4"/>
    </row>
    <row r="47" spans="1:12">
      <c r="A47" s="1"/>
      <c r="B47" s="1" t="s">
        <v>106</v>
      </c>
      <c r="C47" s="1">
        <v>1</v>
      </c>
      <c r="D47" s="4" t="s">
        <v>16</v>
      </c>
      <c r="E47" s="1" t="s">
        <v>14</v>
      </c>
      <c r="F47" s="4"/>
      <c r="G47" s="1"/>
      <c r="H47" s="1"/>
      <c r="I47" s="1"/>
      <c r="J47" s="4"/>
      <c r="K47" s="1"/>
      <c r="L47" s="4"/>
    </row>
    <row r="48" spans="1:12">
      <c r="A48" s="1"/>
      <c r="B48" s="1" t="s">
        <v>107</v>
      </c>
      <c r="C48" s="1">
        <v>60</v>
      </c>
      <c r="D48" s="4" t="s">
        <v>16</v>
      </c>
      <c r="E48" s="1" t="s">
        <v>39</v>
      </c>
      <c r="F48" s="4" t="s">
        <v>18</v>
      </c>
      <c r="G48" s="1"/>
      <c r="H48" s="1"/>
      <c r="I48" s="1"/>
      <c r="J48" s="4"/>
      <c r="K48" s="1"/>
      <c r="L48" s="4"/>
    </row>
    <row r="49" spans="1:12">
      <c r="A49" s="1"/>
      <c r="B49" s="1" t="s">
        <v>108</v>
      </c>
      <c r="C49" s="1">
        <v>60</v>
      </c>
      <c r="D49" s="4" t="s">
        <v>16</v>
      </c>
      <c r="E49" s="1" t="s">
        <v>39</v>
      </c>
      <c r="F49" s="4" t="s">
        <v>18</v>
      </c>
      <c r="G49" s="1"/>
      <c r="H49" s="1"/>
      <c r="I49" s="1"/>
      <c r="J49" s="4"/>
      <c r="K49" s="1"/>
      <c r="L49" s="4"/>
    </row>
    <row r="50" spans="1:12" ht="13.15" thickBot="1">
      <c r="A50" s="6"/>
      <c r="B50" s="6" t="s">
        <v>109</v>
      </c>
      <c r="C50" s="6">
        <f ca="1">ROUNDUP(I18/25,0)</f>
        <v>61</v>
      </c>
      <c r="D50" s="8" t="s">
        <v>16</v>
      </c>
      <c r="E50" s="6" t="s">
        <v>110</v>
      </c>
      <c r="F50" s="8"/>
      <c r="G50" s="1"/>
      <c r="H50" s="1"/>
      <c r="I50" s="1"/>
      <c r="J50" s="4"/>
      <c r="K50" s="1"/>
      <c r="L50" s="4"/>
    </row>
    <row r="51" spans="1:12" ht="13.5" thickBot="1">
      <c r="A51" s="15" t="s">
        <v>111</v>
      </c>
      <c r="B51" s="26"/>
      <c r="C51" s="29">
        <f>SUM(C52:C56)</f>
        <v>202</v>
      </c>
      <c r="D51" s="48"/>
      <c r="E51" s="69"/>
      <c r="F51" s="70"/>
      <c r="G51" s="12"/>
      <c r="H51" s="1"/>
      <c r="I51" s="1"/>
      <c r="J51" s="4"/>
      <c r="K51" s="1"/>
      <c r="L51" s="4"/>
    </row>
    <row r="52" spans="1:12">
      <c r="A52" s="9"/>
      <c r="B52" s="9" t="s">
        <v>112</v>
      </c>
      <c r="C52" s="9">
        <v>1</v>
      </c>
      <c r="D52" s="10" t="s">
        <v>9</v>
      </c>
      <c r="E52" s="9" t="s">
        <v>14</v>
      </c>
      <c r="F52" s="10"/>
      <c r="G52" s="1"/>
      <c r="H52" s="1"/>
      <c r="I52" s="1"/>
      <c r="J52" s="4"/>
      <c r="K52" s="1"/>
      <c r="L52" s="4"/>
    </row>
    <row r="53" spans="1:12">
      <c r="A53" s="1"/>
      <c r="B53" s="1" t="s">
        <v>113</v>
      </c>
      <c r="C53" s="1">
        <v>6</v>
      </c>
      <c r="D53" s="4" t="s">
        <v>9</v>
      </c>
      <c r="E53" s="1" t="s">
        <v>114</v>
      </c>
      <c r="F53" s="4" t="s">
        <v>18</v>
      </c>
      <c r="G53" s="1"/>
      <c r="H53" s="1"/>
      <c r="I53" s="1"/>
      <c r="J53" s="4"/>
      <c r="K53" s="1"/>
      <c r="L53" s="4"/>
    </row>
    <row r="54" spans="1:12">
      <c r="A54" s="1"/>
      <c r="B54" s="1" t="s">
        <v>115</v>
      </c>
      <c r="C54" s="1">
        <v>120</v>
      </c>
      <c r="D54" s="4" t="s">
        <v>16</v>
      </c>
      <c r="E54" s="1" t="s">
        <v>39</v>
      </c>
      <c r="F54" s="4" t="s">
        <v>18</v>
      </c>
      <c r="G54" s="1"/>
      <c r="H54" s="1"/>
      <c r="I54" s="1"/>
      <c r="J54" s="4"/>
      <c r="K54" s="1"/>
      <c r="L54" s="4"/>
    </row>
    <row r="55" spans="1:12">
      <c r="A55" s="1"/>
      <c r="B55" s="1" t="s">
        <v>116</v>
      </c>
      <c r="C55" s="1">
        <v>30</v>
      </c>
      <c r="D55" s="4" t="s">
        <v>16</v>
      </c>
      <c r="E55" s="1" t="s">
        <v>39</v>
      </c>
      <c r="F55" s="4" t="s">
        <v>18</v>
      </c>
      <c r="G55" s="1"/>
      <c r="H55" s="1"/>
      <c r="I55" s="1"/>
      <c r="J55" s="4"/>
      <c r="K55" s="1"/>
      <c r="L55" s="4"/>
    </row>
    <row r="56" spans="1:12" ht="13.15" thickBot="1">
      <c r="A56" s="6"/>
      <c r="B56" s="6" t="s">
        <v>117</v>
      </c>
      <c r="C56" s="6">
        <v>45</v>
      </c>
      <c r="D56" s="8" t="s">
        <v>16</v>
      </c>
      <c r="E56" s="6" t="s">
        <v>118</v>
      </c>
      <c r="F56" s="8"/>
      <c r="G56" s="1"/>
      <c r="H56" s="1"/>
      <c r="I56" s="1"/>
      <c r="J56" s="4"/>
      <c r="K56" s="1"/>
      <c r="L56" s="4"/>
    </row>
    <row r="57" spans="1:12" ht="13.5" thickBot="1">
      <c r="A57" s="13" t="s">
        <v>119</v>
      </c>
      <c r="B57" s="28"/>
      <c r="C57" s="29">
        <f>SUM(C58:C65)</f>
        <v>479</v>
      </c>
      <c r="D57" s="48"/>
      <c r="E57" s="69"/>
      <c r="F57" s="70"/>
      <c r="G57" s="12"/>
      <c r="H57" s="1"/>
      <c r="I57" s="1"/>
      <c r="J57" s="4"/>
      <c r="K57" s="1"/>
      <c r="L57" s="4"/>
    </row>
    <row r="58" spans="1:12">
      <c r="A58" s="9"/>
      <c r="B58" s="9" t="s">
        <v>120</v>
      </c>
      <c r="C58" s="9">
        <v>210</v>
      </c>
      <c r="D58" s="10" t="s">
        <v>16</v>
      </c>
      <c r="E58" s="9" t="s">
        <v>121</v>
      </c>
      <c r="F58" s="10" t="s">
        <v>18</v>
      </c>
      <c r="G58" s="1"/>
      <c r="H58" s="1"/>
      <c r="I58" s="1"/>
      <c r="J58" s="4"/>
      <c r="K58" s="1"/>
      <c r="L58" s="4"/>
    </row>
    <row r="59" spans="1:12">
      <c r="A59" s="1"/>
      <c r="B59" s="1" t="s">
        <v>122</v>
      </c>
      <c r="C59" s="1">
        <v>1</v>
      </c>
      <c r="D59" s="4" t="s">
        <v>9</v>
      </c>
      <c r="E59" s="1" t="s">
        <v>14</v>
      </c>
      <c r="F59" s="4"/>
      <c r="G59" s="1"/>
      <c r="H59" s="1"/>
      <c r="I59" s="1"/>
      <c r="J59" s="4"/>
      <c r="K59" s="1"/>
      <c r="L59" s="4"/>
    </row>
    <row r="60" spans="1:12">
      <c r="A60" s="1"/>
      <c r="B60" s="1" t="s">
        <v>123</v>
      </c>
      <c r="C60" s="1">
        <v>150</v>
      </c>
      <c r="D60" s="4" t="s">
        <v>16</v>
      </c>
      <c r="E60" s="1" t="s">
        <v>124</v>
      </c>
      <c r="F60" s="4"/>
      <c r="G60" s="1"/>
      <c r="H60" s="1"/>
      <c r="I60" s="1"/>
      <c r="J60" s="4"/>
      <c r="K60" s="1"/>
      <c r="L60" s="4"/>
    </row>
    <row r="61" spans="1:12">
      <c r="A61" s="1"/>
      <c r="B61" s="1" t="s">
        <v>125</v>
      </c>
      <c r="C61" s="1">
        <v>1</v>
      </c>
      <c r="D61" s="4" t="s">
        <v>9</v>
      </c>
      <c r="E61" s="1" t="s">
        <v>14</v>
      </c>
      <c r="F61" s="4"/>
      <c r="G61" s="1"/>
      <c r="H61" s="1"/>
      <c r="I61" s="1"/>
      <c r="J61" s="4"/>
      <c r="K61" s="1"/>
      <c r="L61" s="4"/>
    </row>
    <row r="62" spans="1:12">
      <c r="A62" s="1"/>
      <c r="B62" s="1" t="s">
        <v>126</v>
      </c>
      <c r="C62" s="1">
        <v>45</v>
      </c>
      <c r="D62" s="4" t="s">
        <v>16</v>
      </c>
      <c r="E62" s="1" t="s">
        <v>127</v>
      </c>
      <c r="F62" s="4" t="s">
        <v>18</v>
      </c>
      <c r="G62" s="1"/>
      <c r="H62" s="1"/>
      <c r="I62" s="1"/>
      <c r="J62" s="4"/>
      <c r="K62" s="1"/>
      <c r="L62" s="4"/>
    </row>
    <row r="63" spans="1:12">
      <c r="A63" s="1"/>
      <c r="B63" s="1" t="s">
        <v>128</v>
      </c>
      <c r="C63" s="1">
        <v>12</v>
      </c>
      <c r="D63" s="4" t="s">
        <v>16</v>
      </c>
      <c r="E63" s="1" t="s">
        <v>129</v>
      </c>
      <c r="F63" s="4" t="s">
        <v>18</v>
      </c>
      <c r="G63" s="1"/>
      <c r="H63" s="1"/>
      <c r="I63" s="1"/>
      <c r="J63" s="4"/>
      <c r="K63" s="1"/>
      <c r="L63" s="4"/>
    </row>
    <row r="64" spans="1:12">
      <c r="A64" s="1"/>
      <c r="B64" s="1" t="s">
        <v>130</v>
      </c>
      <c r="C64" s="1">
        <v>30</v>
      </c>
      <c r="D64" s="4" t="s">
        <v>9</v>
      </c>
      <c r="E64" s="1" t="s">
        <v>39</v>
      </c>
      <c r="F64" s="4" t="s">
        <v>18</v>
      </c>
      <c r="G64" s="1"/>
      <c r="H64" s="1"/>
      <c r="I64" s="1"/>
      <c r="J64" s="4"/>
      <c r="K64" s="1"/>
      <c r="L64" s="4"/>
    </row>
    <row r="65" spans="1:12" ht="13.15" thickBot="1">
      <c r="A65" s="6"/>
      <c r="B65" s="6" t="s">
        <v>131</v>
      </c>
      <c r="C65" s="6">
        <v>30</v>
      </c>
      <c r="D65" s="8" t="s">
        <v>9</v>
      </c>
      <c r="E65" s="6" t="s">
        <v>39</v>
      </c>
      <c r="F65" s="8" t="s">
        <v>18</v>
      </c>
      <c r="G65" s="1"/>
      <c r="H65" s="1"/>
      <c r="I65" s="1"/>
      <c r="J65" s="4"/>
      <c r="K65" s="1"/>
      <c r="L65" s="4"/>
    </row>
    <row r="66" spans="1:12" ht="13.5" thickBot="1">
      <c r="A66" s="75" t="s">
        <v>132</v>
      </c>
      <c r="B66" s="70"/>
      <c r="C66" s="29">
        <f ca="1">SUM(C67:C72)</f>
        <v>580</v>
      </c>
      <c r="D66" s="48"/>
      <c r="E66" s="69"/>
      <c r="F66" s="70"/>
      <c r="G66" s="12"/>
      <c r="H66" s="1"/>
      <c r="I66" s="1"/>
      <c r="J66" s="4"/>
      <c r="K66" s="1"/>
      <c r="L66" s="4"/>
    </row>
    <row r="67" spans="1:12">
      <c r="A67" s="9"/>
      <c r="B67" s="9" t="s">
        <v>133</v>
      </c>
      <c r="C67" s="9">
        <v>75</v>
      </c>
      <c r="D67" s="10" t="s">
        <v>61</v>
      </c>
      <c r="E67" s="9" t="s">
        <v>39</v>
      </c>
      <c r="F67" s="10" t="s">
        <v>18</v>
      </c>
      <c r="G67" s="1"/>
      <c r="H67" s="1"/>
      <c r="I67" s="1"/>
      <c r="J67" s="4"/>
      <c r="K67" s="1"/>
      <c r="L67" s="4"/>
    </row>
    <row r="68" spans="1:12">
      <c r="A68" s="1" t="s">
        <v>49</v>
      </c>
      <c r="B68" s="1" t="s">
        <v>134</v>
      </c>
      <c r="C68" s="1">
        <f ca="1">ROUNDUP(I22/200, 0)</f>
        <v>44</v>
      </c>
      <c r="D68" s="4" t="s">
        <v>135</v>
      </c>
      <c r="E68" s="1" t="s">
        <v>136</v>
      </c>
      <c r="F68" s="4"/>
      <c r="G68" s="1"/>
      <c r="H68" s="1"/>
      <c r="I68" s="1"/>
      <c r="J68" s="4"/>
      <c r="K68" s="1"/>
      <c r="L68" s="4"/>
    </row>
    <row r="69" spans="1:12">
      <c r="A69" s="1"/>
      <c r="B69" s="1" t="s">
        <v>137</v>
      </c>
      <c r="C69" s="1">
        <v>1</v>
      </c>
      <c r="D69" s="4" t="s">
        <v>16</v>
      </c>
      <c r="E69" s="1" t="s">
        <v>14</v>
      </c>
      <c r="F69" s="4"/>
      <c r="G69" s="1"/>
      <c r="H69" s="1"/>
      <c r="I69" s="1"/>
      <c r="J69" s="4"/>
      <c r="K69" s="1"/>
      <c r="L69" s="4"/>
    </row>
    <row r="70" spans="1:12">
      <c r="A70" s="1"/>
      <c r="B70" s="1" t="s">
        <v>138</v>
      </c>
      <c r="C70" s="1">
        <v>150</v>
      </c>
      <c r="D70" s="4" t="s">
        <v>16</v>
      </c>
      <c r="E70" s="1" t="s">
        <v>39</v>
      </c>
      <c r="F70" s="4" t="s">
        <v>18</v>
      </c>
      <c r="G70" s="1"/>
      <c r="H70" s="1"/>
      <c r="I70" s="1"/>
      <c r="J70" s="4"/>
      <c r="K70" s="1"/>
      <c r="L70" s="4"/>
    </row>
    <row r="71" spans="1:12">
      <c r="A71" s="1"/>
      <c r="B71" s="1" t="s">
        <v>139</v>
      </c>
      <c r="C71" s="1">
        <v>300</v>
      </c>
      <c r="D71" s="4" t="s">
        <v>16</v>
      </c>
      <c r="E71" s="1" t="s">
        <v>39</v>
      </c>
      <c r="F71" s="4" t="s">
        <v>18</v>
      </c>
      <c r="G71" s="1"/>
      <c r="H71" s="1"/>
      <c r="I71" s="1"/>
      <c r="J71" s="4"/>
      <c r="K71" s="1"/>
      <c r="L71" s="4"/>
    </row>
    <row r="72" spans="1:12">
      <c r="A72" s="1"/>
      <c r="B72" s="1" t="s">
        <v>140</v>
      </c>
      <c r="C72" s="1">
        <v>10</v>
      </c>
      <c r="D72" s="4" t="s">
        <v>9</v>
      </c>
      <c r="E72" s="1" t="s">
        <v>39</v>
      </c>
      <c r="F72" s="4" t="s">
        <v>18</v>
      </c>
      <c r="G72" s="1"/>
      <c r="H72" s="1"/>
      <c r="I72" s="1"/>
      <c r="J72" s="4"/>
      <c r="K72" s="1"/>
      <c r="L72" s="4"/>
    </row>
  </sheetData>
  <mergeCells count="14">
    <mergeCell ref="D51:F51"/>
    <mergeCell ref="A66:B66"/>
    <mergeCell ref="D66:F66"/>
    <mergeCell ref="D57:F57"/>
    <mergeCell ref="D2:F2"/>
    <mergeCell ref="J2:L2"/>
    <mergeCell ref="D28:F28"/>
    <mergeCell ref="D37:F37"/>
    <mergeCell ref="H14:L14"/>
    <mergeCell ref="D15:F15"/>
    <mergeCell ref="G24:L24"/>
    <mergeCell ref="G25:L26"/>
    <mergeCell ref="G27:L28"/>
    <mergeCell ref="G29:L32"/>
  </mergeCells>
  <phoneticPr fontId="0" type="noConversion"/>
  <pageMargins left="0.75" right="0.75" top="0.75" bottom="0.75"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topLeftCell="A10" zoomScale="90" workbookViewId="0">
      <selection activeCell="B56" sqref="B56"/>
    </sheetView>
  </sheetViews>
  <sheetFormatPr defaultRowHeight="12.75"/>
  <cols>
    <col min="1" max="1" width="10.85546875" customWidth="1"/>
    <col min="2" max="2" width="23" bestFit="1" customWidth="1"/>
    <col min="4" max="4" width="9.140625" style="5"/>
    <col min="5" max="5" width="20.140625" bestFit="1" customWidth="1"/>
    <col min="6" max="6" width="10.7109375" style="5" bestFit="1" customWidth="1"/>
    <col min="7" max="7" width="10.5703125" customWidth="1"/>
    <col min="8" max="8" width="17.5703125" customWidth="1"/>
    <col min="10" max="10" width="9.140625" style="5"/>
    <col min="11" max="11" width="17.7109375" bestFit="1" customWidth="1"/>
    <col min="12" max="12" width="10.7109375" style="5" bestFit="1" customWidth="1"/>
  </cols>
  <sheetData>
    <row r="1" spans="1:12" ht="13.15" thickBot="1">
      <c r="A1" s="6" t="s">
        <v>0</v>
      </c>
      <c r="B1" s="6" t="s">
        <v>1</v>
      </c>
      <c r="C1" s="6" t="s">
        <v>2</v>
      </c>
      <c r="D1" s="8" t="s">
        <v>3</v>
      </c>
      <c r="E1" s="6" t="s">
        <v>4</v>
      </c>
      <c r="F1" s="8" t="s">
        <v>5</v>
      </c>
      <c r="G1" s="6" t="s">
        <v>0</v>
      </c>
      <c r="H1" s="6" t="s">
        <v>1</v>
      </c>
      <c r="I1" s="6" t="s">
        <v>2</v>
      </c>
      <c r="J1" s="8" t="s">
        <v>3</v>
      </c>
      <c r="K1" s="6" t="s">
        <v>4</v>
      </c>
      <c r="L1" s="8" t="s">
        <v>5</v>
      </c>
    </row>
    <row r="2" spans="1:12" ht="13.5" thickBot="1">
      <c r="A2" s="13" t="s">
        <v>6</v>
      </c>
      <c r="B2" s="28"/>
      <c r="C2" s="29">
        <f>SUM(C3:C14)</f>
        <v>17</v>
      </c>
      <c r="D2" s="48"/>
      <c r="E2" s="64"/>
      <c r="F2" s="65"/>
      <c r="G2" s="30" t="s">
        <v>7</v>
      </c>
      <c r="H2" s="14"/>
      <c r="I2" s="14">
        <f>SUM(I3:I12)</f>
        <v>0</v>
      </c>
      <c r="J2" s="48"/>
      <c r="K2" s="64"/>
      <c r="L2" s="65"/>
    </row>
    <row r="3" spans="1:12">
      <c r="A3" s="9"/>
      <c r="B3" s="9" t="s">
        <v>8</v>
      </c>
      <c r="C3" s="9">
        <v>0</v>
      </c>
      <c r="D3" s="10" t="s">
        <v>9</v>
      </c>
      <c r="E3" s="9" t="s">
        <v>10</v>
      </c>
      <c r="F3" s="10"/>
      <c r="G3" s="9"/>
      <c r="H3" s="9" t="s">
        <v>11</v>
      </c>
      <c r="I3" s="9">
        <v>0</v>
      </c>
      <c r="J3" s="10" t="s">
        <v>9</v>
      </c>
      <c r="K3" s="9" t="s">
        <v>12</v>
      </c>
      <c r="L3" s="10"/>
    </row>
    <row r="4" spans="1:12">
      <c r="A4" s="1"/>
      <c r="B4" s="1" t="s">
        <v>13</v>
      </c>
      <c r="C4" s="1">
        <v>1</v>
      </c>
      <c r="D4" s="4" t="s">
        <v>9</v>
      </c>
      <c r="E4" s="1" t="s">
        <v>14</v>
      </c>
      <c r="F4" s="4"/>
      <c r="G4" s="1"/>
      <c r="H4" s="1" t="s">
        <v>15</v>
      </c>
      <c r="I4" s="1">
        <v>0</v>
      </c>
      <c r="J4" s="4" t="s">
        <v>16</v>
      </c>
      <c r="K4" s="1" t="s">
        <v>17</v>
      </c>
      <c r="L4" s="4" t="s">
        <v>18</v>
      </c>
    </row>
    <row r="5" spans="1:12">
      <c r="A5" s="1"/>
      <c r="B5" s="1" t="s">
        <v>19</v>
      </c>
      <c r="C5" s="1">
        <v>1</v>
      </c>
      <c r="D5" s="4" t="s">
        <v>9</v>
      </c>
      <c r="E5" s="1" t="s">
        <v>14</v>
      </c>
      <c r="F5" s="4"/>
      <c r="G5" s="1"/>
      <c r="H5" s="1" t="s">
        <v>20</v>
      </c>
      <c r="I5" s="1">
        <v>0</v>
      </c>
      <c r="J5" s="4" t="s">
        <v>16</v>
      </c>
      <c r="K5" s="1" t="s">
        <v>17</v>
      </c>
      <c r="L5" s="4" t="s">
        <v>18</v>
      </c>
    </row>
    <row r="6" spans="1:12">
      <c r="A6" s="1"/>
      <c r="B6" s="1" t="s">
        <v>21</v>
      </c>
      <c r="C6" s="1">
        <v>0</v>
      </c>
      <c r="D6" s="4" t="s">
        <v>9</v>
      </c>
      <c r="E6" s="1" t="s">
        <v>22</v>
      </c>
      <c r="F6" s="4"/>
      <c r="G6" s="1"/>
      <c r="H6" s="1" t="s">
        <v>23</v>
      </c>
      <c r="I6" s="1">
        <v>0</v>
      </c>
      <c r="J6" s="4" t="s">
        <v>16</v>
      </c>
      <c r="K6" s="1" t="s">
        <v>24</v>
      </c>
      <c r="L6" s="4"/>
    </row>
    <row r="7" spans="1:12">
      <c r="A7" s="1"/>
      <c r="B7" s="1" t="s">
        <v>25</v>
      </c>
      <c r="C7" s="1">
        <v>3</v>
      </c>
      <c r="D7" s="4" t="s">
        <v>16</v>
      </c>
      <c r="E7" s="1" t="s">
        <v>26</v>
      </c>
      <c r="F7" s="4" t="s">
        <v>18</v>
      </c>
      <c r="G7" s="1"/>
      <c r="H7" s="1" t="s">
        <v>27</v>
      </c>
      <c r="I7" s="1">
        <v>0</v>
      </c>
      <c r="J7" s="4" t="s">
        <v>16</v>
      </c>
      <c r="K7" s="1" t="s">
        <v>28</v>
      </c>
      <c r="L7" s="4"/>
    </row>
    <row r="8" spans="1:12">
      <c r="A8" s="1"/>
      <c r="B8" s="1" t="s">
        <v>29</v>
      </c>
      <c r="C8" s="1">
        <v>1</v>
      </c>
      <c r="D8" s="4" t="s">
        <v>16</v>
      </c>
      <c r="E8" s="1" t="s">
        <v>14</v>
      </c>
      <c r="F8" s="4"/>
      <c r="G8" s="1"/>
      <c r="H8" s="1" t="s">
        <v>30</v>
      </c>
      <c r="I8" s="1">
        <v>0</v>
      </c>
      <c r="J8" s="4" t="s">
        <v>9</v>
      </c>
      <c r="K8" s="1" t="s">
        <v>31</v>
      </c>
      <c r="L8" s="4"/>
    </row>
    <row r="9" spans="1:12">
      <c r="A9" s="1"/>
      <c r="B9" s="1" t="s">
        <v>32</v>
      </c>
      <c r="C9" s="1">
        <v>2</v>
      </c>
      <c r="D9" s="4" t="s">
        <v>16</v>
      </c>
      <c r="E9" s="1" t="s">
        <v>26</v>
      </c>
      <c r="F9" s="4" t="s">
        <v>18</v>
      </c>
      <c r="G9" s="1"/>
      <c r="H9" s="1" t="s">
        <v>33</v>
      </c>
      <c r="I9" s="1">
        <v>0</v>
      </c>
      <c r="J9" s="4" t="s">
        <v>9</v>
      </c>
      <c r="K9" s="1" t="s">
        <v>34</v>
      </c>
      <c r="L9" s="4"/>
    </row>
    <row r="10" spans="1:12">
      <c r="A10" s="1"/>
      <c r="B10" s="1" t="s">
        <v>35</v>
      </c>
      <c r="C10" s="1">
        <v>0</v>
      </c>
      <c r="D10" s="4" t="s">
        <v>9</v>
      </c>
      <c r="E10" s="1" t="s">
        <v>14</v>
      </c>
      <c r="F10" s="4"/>
      <c r="G10" s="1"/>
      <c r="H10" s="1" t="s">
        <v>36</v>
      </c>
      <c r="I10" s="1">
        <v>0</v>
      </c>
      <c r="J10" s="4" t="s">
        <v>16</v>
      </c>
      <c r="K10" s="1" t="s">
        <v>37</v>
      </c>
      <c r="L10" s="4"/>
    </row>
    <row r="11" spans="1:12">
      <c r="A11" s="1"/>
      <c r="B11" s="1" t="s">
        <v>38</v>
      </c>
      <c r="C11" s="1">
        <v>3</v>
      </c>
      <c r="D11" s="4" t="s">
        <v>9</v>
      </c>
      <c r="E11" s="1" t="s">
        <v>39</v>
      </c>
      <c r="F11" s="4" t="s">
        <v>18</v>
      </c>
      <c r="G11" s="1"/>
      <c r="H11" s="1" t="s">
        <v>40</v>
      </c>
      <c r="I11" s="1">
        <v>0</v>
      </c>
      <c r="J11" s="4" t="s">
        <v>16</v>
      </c>
      <c r="K11" s="1" t="s">
        <v>41</v>
      </c>
      <c r="L11" s="4"/>
    </row>
    <row r="12" spans="1:12">
      <c r="A12" s="1"/>
      <c r="B12" s="1" t="s">
        <v>42</v>
      </c>
      <c r="C12" s="1">
        <v>1</v>
      </c>
      <c r="D12" s="4" t="s">
        <v>9</v>
      </c>
      <c r="E12" s="1" t="s">
        <v>26</v>
      </c>
      <c r="F12" s="4" t="s">
        <v>18</v>
      </c>
      <c r="G12" s="1"/>
      <c r="H12" s="1" t="s">
        <v>43</v>
      </c>
      <c r="I12" s="1">
        <v>0</v>
      </c>
      <c r="J12" s="4" t="s">
        <v>16</v>
      </c>
      <c r="K12" s="1" t="s">
        <v>44</v>
      </c>
      <c r="L12" s="4"/>
    </row>
    <row r="13" spans="1:12" ht="13.15" thickBot="1">
      <c r="A13" s="1"/>
      <c r="B13" s="1" t="s">
        <v>45</v>
      </c>
      <c r="C13" s="1">
        <v>4</v>
      </c>
      <c r="D13" s="4" t="s">
        <v>16</v>
      </c>
      <c r="E13" s="1" t="s">
        <v>39</v>
      </c>
      <c r="F13" s="4" t="s">
        <v>18</v>
      </c>
      <c r="G13" s="6"/>
      <c r="H13" s="6"/>
      <c r="I13" s="6"/>
      <c r="J13" s="8"/>
      <c r="K13" s="6"/>
      <c r="L13" s="8"/>
    </row>
    <row r="14" spans="1:12" ht="13.5" thickBot="1">
      <c r="A14" s="6"/>
      <c r="B14" s="6" t="s">
        <v>46</v>
      </c>
      <c r="C14" s="6">
        <v>1</v>
      </c>
      <c r="D14" s="8" t="s">
        <v>16</v>
      </c>
      <c r="E14" s="6" t="s">
        <v>14</v>
      </c>
      <c r="F14" s="20"/>
      <c r="G14" s="13" t="s">
        <v>47</v>
      </c>
      <c r="H14" s="22"/>
      <c r="I14" s="17"/>
      <c r="J14" s="18"/>
      <c r="K14" s="17"/>
      <c r="L14" s="19"/>
    </row>
    <row r="15" spans="1:12" ht="13.5" thickBot="1">
      <c r="A15" s="15" t="s">
        <v>48</v>
      </c>
      <c r="B15" s="28"/>
      <c r="C15" s="29">
        <f ca="1">SUM(C16:C27)</f>
        <v>10</v>
      </c>
      <c r="D15" s="48"/>
      <c r="E15" s="64"/>
      <c r="F15" s="65"/>
      <c r="G15" s="24" t="s">
        <v>49</v>
      </c>
      <c r="H15" s="9" t="s">
        <v>50</v>
      </c>
      <c r="I15" s="9">
        <f ca="1">SUM(C2,C15,C28,C37,C51,C57,C66)</f>
        <v>106</v>
      </c>
      <c r="J15" s="10"/>
      <c r="K15" s="9"/>
      <c r="L15" s="10"/>
    </row>
    <row r="16" spans="1:12">
      <c r="A16" s="9"/>
      <c r="B16" s="9" t="s">
        <v>51</v>
      </c>
      <c r="C16" s="9">
        <v>1</v>
      </c>
      <c r="D16" s="10" t="s">
        <v>9</v>
      </c>
      <c r="E16" s="9" t="s">
        <v>39</v>
      </c>
      <c r="F16" s="10"/>
      <c r="G16" s="4" t="s">
        <v>49</v>
      </c>
      <c r="H16" s="1" t="s">
        <v>52</v>
      </c>
      <c r="I16" s="1">
        <f>I2</f>
        <v>0</v>
      </c>
      <c r="J16" s="4"/>
      <c r="K16" s="1"/>
      <c r="L16" s="4"/>
    </row>
    <row r="17" spans="1:12">
      <c r="A17" s="1"/>
      <c r="B17" s="1" t="s">
        <v>53</v>
      </c>
      <c r="C17" s="1">
        <v>0</v>
      </c>
      <c r="D17" s="4" t="s">
        <v>9</v>
      </c>
      <c r="E17" s="1" t="s">
        <v>14</v>
      </c>
      <c r="F17" s="4"/>
      <c r="G17" s="4" t="s">
        <v>49</v>
      </c>
      <c r="H17" s="1" t="s">
        <v>54</v>
      </c>
      <c r="I17" s="1">
        <f ca="1">SUM(I15:I16)</f>
        <v>106</v>
      </c>
      <c r="J17" s="4"/>
      <c r="K17" s="1"/>
      <c r="L17" s="4"/>
    </row>
    <row r="18" spans="1:12">
      <c r="A18" s="1"/>
      <c r="B18" s="1" t="s">
        <v>55</v>
      </c>
      <c r="C18" s="1">
        <v>0</v>
      </c>
      <c r="D18" s="4" t="s">
        <v>9</v>
      </c>
      <c r="E18" s="1" t="s">
        <v>39</v>
      </c>
      <c r="F18" s="4" t="s">
        <v>18</v>
      </c>
      <c r="G18" s="4" t="s">
        <v>49</v>
      </c>
      <c r="H18" s="1" t="s">
        <v>56</v>
      </c>
      <c r="I18" s="1">
        <f ca="1">SUM(C3:C6,C10:C12,C16:C24,C29:C30,C32,C34:C35,C38,C40,C42,C52:C53,C59,C61,C64:C65,C72,I3,I8:I9)</f>
        <v>23</v>
      </c>
      <c r="J18" s="4" t="s">
        <v>9</v>
      </c>
      <c r="K18" s="1"/>
      <c r="L18" s="4"/>
    </row>
    <row r="19" spans="1:12">
      <c r="A19" s="1"/>
      <c r="B19" s="1" t="s">
        <v>57</v>
      </c>
      <c r="C19" s="1">
        <v>0</v>
      </c>
      <c r="D19" s="4" t="s">
        <v>9</v>
      </c>
      <c r="E19" s="1" t="s">
        <v>39</v>
      </c>
      <c r="F19" s="4" t="s">
        <v>18</v>
      </c>
      <c r="G19" s="4" t="s">
        <v>49</v>
      </c>
      <c r="H19" s="1" t="s">
        <v>58</v>
      </c>
      <c r="I19" s="1">
        <f ca="1">SUM(C7:C9,C13:C14,C26:C27,C31,C33,C36,C39,C43:C50,C54:C56,C58,C60,C62:C64,C69:C71,I4:I7,I10:I12)</f>
        <v>81</v>
      </c>
      <c r="J19" s="4" t="s">
        <v>16</v>
      </c>
      <c r="K19" s="1"/>
      <c r="L19" s="4"/>
    </row>
    <row r="20" spans="1:12">
      <c r="A20" s="1"/>
      <c r="B20" s="1" t="s">
        <v>59</v>
      </c>
      <c r="C20" s="1">
        <v>1</v>
      </c>
      <c r="D20" s="4" t="s">
        <v>9</v>
      </c>
      <c r="E20" s="1" t="s">
        <v>14</v>
      </c>
      <c r="F20" s="4"/>
      <c r="G20" s="4" t="s">
        <v>49</v>
      </c>
      <c r="H20" s="1" t="s">
        <v>60</v>
      </c>
      <c r="I20" s="2">
        <f ca="1">SUM(C41,C68,C67)</f>
        <v>1</v>
      </c>
      <c r="J20" s="4" t="s">
        <v>61</v>
      </c>
      <c r="K20" s="1" t="s">
        <v>62</v>
      </c>
      <c r="L20" s="4"/>
    </row>
    <row r="21" spans="1:12">
      <c r="A21" s="1"/>
      <c r="B21" s="1" t="s">
        <v>63</v>
      </c>
      <c r="C21" s="1">
        <v>0</v>
      </c>
      <c r="D21" s="4" t="s">
        <v>9</v>
      </c>
      <c r="E21" s="1" t="s">
        <v>39</v>
      </c>
      <c r="F21" s="4" t="s">
        <v>18</v>
      </c>
      <c r="G21" s="1"/>
      <c r="H21" s="1" t="s">
        <v>64</v>
      </c>
      <c r="I21" s="3">
        <v>0</v>
      </c>
      <c r="J21" s="4" t="s">
        <v>65</v>
      </c>
      <c r="K21" s="1" t="s">
        <v>62</v>
      </c>
      <c r="L21" s="4"/>
    </row>
    <row r="22" spans="1:12">
      <c r="A22" s="4" t="s">
        <v>49</v>
      </c>
      <c r="B22" s="1" t="s">
        <v>66</v>
      </c>
      <c r="C22" s="1">
        <f ca="1">ROUNDUP(I22/250,0)</f>
        <v>1</v>
      </c>
      <c r="D22" s="4" t="s">
        <v>9</v>
      </c>
      <c r="E22" s="1" t="s">
        <v>67</v>
      </c>
      <c r="F22" s="4"/>
      <c r="G22" s="23" t="s">
        <v>49</v>
      </c>
      <c r="H22" s="1" t="s">
        <v>68</v>
      </c>
      <c r="I22" s="3">
        <f ca="1">SUM(I17,I21)</f>
        <v>106</v>
      </c>
      <c r="J22" s="4" t="s">
        <v>65</v>
      </c>
      <c r="K22" s="6" t="s">
        <v>69</v>
      </c>
      <c r="L22" s="4"/>
    </row>
    <row r="23" spans="1:12" ht="13.15" thickBot="1">
      <c r="A23" s="4"/>
      <c r="B23" s="1" t="s">
        <v>70</v>
      </c>
      <c r="C23" s="1">
        <v>1</v>
      </c>
      <c r="D23" s="4" t="s">
        <v>9</v>
      </c>
      <c r="E23" s="1" t="s">
        <v>14</v>
      </c>
      <c r="F23" s="4"/>
      <c r="G23" s="25"/>
      <c r="H23" s="6"/>
      <c r="I23" s="7"/>
      <c r="J23" s="8"/>
      <c r="L23" s="8"/>
    </row>
    <row r="24" spans="1:12" ht="13.15" thickBot="1">
      <c r="A24" s="4" t="s">
        <v>49</v>
      </c>
      <c r="B24" s="1" t="s">
        <v>71</v>
      </c>
      <c r="C24" s="1">
        <f ca="1">2*(C22+C21)</f>
        <v>2</v>
      </c>
      <c r="D24" s="4" t="s">
        <v>9</v>
      </c>
      <c r="E24" s="1" t="s">
        <v>72</v>
      </c>
      <c r="F24" s="4"/>
      <c r="G24" s="72" t="s">
        <v>73</v>
      </c>
      <c r="H24" s="73"/>
      <c r="I24" s="73"/>
      <c r="J24" s="73"/>
      <c r="K24" s="73"/>
      <c r="L24" s="74"/>
    </row>
    <row r="25" spans="1:12">
      <c r="A25" s="4" t="s">
        <v>49</v>
      </c>
      <c r="B25" s="1" t="s">
        <v>74</v>
      </c>
      <c r="C25" s="1">
        <f ca="1">2*(C22+C21)</f>
        <v>2</v>
      </c>
      <c r="D25" s="4" t="s">
        <v>9</v>
      </c>
      <c r="E25" s="1" t="s">
        <v>72</v>
      </c>
      <c r="F25" s="4"/>
      <c r="G25" s="49" t="s">
        <v>75</v>
      </c>
      <c r="H25" s="50"/>
      <c r="I25" s="50"/>
      <c r="J25" s="50"/>
      <c r="K25" s="50"/>
      <c r="L25" s="51"/>
    </row>
    <row r="26" spans="1:12" ht="13.15" thickBot="1">
      <c r="A26" s="4" t="s">
        <v>49</v>
      </c>
      <c r="B26" s="1" t="s">
        <v>76</v>
      </c>
      <c r="C26" s="1">
        <f ca="1">ROUNDUP(I22/100,0)</f>
        <v>2</v>
      </c>
      <c r="D26" s="4" t="s">
        <v>16</v>
      </c>
      <c r="E26" s="1" t="s">
        <v>77</v>
      </c>
      <c r="F26" s="4"/>
      <c r="G26" s="52"/>
      <c r="H26" s="53"/>
      <c r="I26" s="53"/>
      <c r="J26" s="53"/>
      <c r="K26" s="53"/>
      <c r="L26" s="54"/>
    </row>
    <row r="27" spans="1:12" ht="13.15" thickBot="1">
      <c r="A27" s="6"/>
      <c r="B27" s="6" t="s">
        <v>78</v>
      </c>
      <c r="C27" s="6">
        <v>0</v>
      </c>
      <c r="D27" s="8" t="s">
        <v>16</v>
      </c>
      <c r="E27" s="6" t="s">
        <v>39</v>
      </c>
      <c r="F27" s="20" t="s">
        <v>18</v>
      </c>
      <c r="G27" s="55" t="s">
        <v>79</v>
      </c>
      <c r="H27" s="56"/>
      <c r="I27" s="56"/>
      <c r="J27" s="56"/>
      <c r="K27" s="56"/>
      <c r="L27" s="57"/>
    </row>
    <row r="28" spans="1:12" ht="13.5" thickBot="1">
      <c r="A28" s="15" t="s">
        <v>80</v>
      </c>
      <c r="B28" s="28"/>
      <c r="C28" s="29">
        <f ca="1">SUM(C29:C36)</f>
        <v>17</v>
      </c>
      <c r="D28" s="48"/>
      <c r="E28" s="64"/>
      <c r="F28" s="66"/>
      <c r="G28" s="58"/>
      <c r="H28" s="59"/>
      <c r="I28" s="59"/>
      <c r="J28" s="59"/>
      <c r="K28" s="59"/>
      <c r="L28" s="60"/>
    </row>
    <row r="29" spans="1:12" ht="12.75" customHeight="1">
      <c r="A29" s="9"/>
      <c r="B29" s="9" t="s">
        <v>81</v>
      </c>
      <c r="C29" s="9">
        <v>1</v>
      </c>
      <c r="D29" s="10" t="s">
        <v>9</v>
      </c>
      <c r="E29" s="9" t="s">
        <v>14</v>
      </c>
      <c r="F29" s="21"/>
      <c r="G29" s="55" t="s">
        <v>82</v>
      </c>
      <c r="H29" s="56"/>
      <c r="I29" s="56"/>
      <c r="J29" s="56"/>
      <c r="K29" s="56"/>
      <c r="L29" s="57"/>
    </row>
    <row r="30" spans="1:12">
      <c r="A30" s="1"/>
      <c r="B30" s="1" t="s">
        <v>83</v>
      </c>
      <c r="C30" s="1">
        <v>0</v>
      </c>
      <c r="D30" s="4" t="s">
        <v>9</v>
      </c>
      <c r="E30" s="1" t="s">
        <v>84</v>
      </c>
      <c r="F30" s="11"/>
      <c r="G30" s="61"/>
      <c r="H30" s="62"/>
      <c r="I30" s="62"/>
      <c r="J30" s="62"/>
      <c r="K30" s="62"/>
      <c r="L30" s="63"/>
    </row>
    <row r="31" spans="1:12">
      <c r="A31" s="1"/>
      <c r="B31" s="1" t="s">
        <v>85</v>
      </c>
      <c r="C31" s="1">
        <v>9</v>
      </c>
      <c r="D31" s="4" t="s">
        <v>16</v>
      </c>
      <c r="E31" s="1" t="s">
        <v>86</v>
      </c>
      <c r="F31" s="11" t="s">
        <v>18</v>
      </c>
      <c r="G31" s="61"/>
      <c r="H31" s="62"/>
      <c r="I31" s="62"/>
      <c r="J31" s="62"/>
      <c r="K31" s="62"/>
      <c r="L31" s="63"/>
    </row>
    <row r="32" spans="1:12" ht="13.15" thickBot="1">
      <c r="A32" s="1"/>
      <c r="B32" s="1" t="s">
        <v>87</v>
      </c>
      <c r="C32" s="1">
        <v>3</v>
      </c>
      <c r="D32" s="4" t="s">
        <v>9</v>
      </c>
      <c r="E32" s="1" t="s">
        <v>39</v>
      </c>
      <c r="F32" s="11" t="s">
        <v>18</v>
      </c>
      <c r="G32" s="58"/>
      <c r="H32" s="59"/>
      <c r="I32" s="59"/>
      <c r="J32" s="59"/>
      <c r="K32" s="59"/>
      <c r="L32" s="60"/>
    </row>
    <row r="33" spans="1:12">
      <c r="A33" s="1"/>
      <c r="B33" s="1" t="s">
        <v>88</v>
      </c>
      <c r="C33" s="1">
        <v>1</v>
      </c>
      <c r="D33" s="4" t="s">
        <v>16</v>
      </c>
      <c r="E33" s="1" t="s">
        <v>39</v>
      </c>
      <c r="F33" s="4" t="s">
        <v>18</v>
      </c>
      <c r="G33" s="9"/>
      <c r="H33" s="9"/>
      <c r="I33" s="9"/>
      <c r="J33" s="10"/>
      <c r="K33" s="9"/>
      <c r="L33" s="10"/>
    </row>
    <row r="34" spans="1:12">
      <c r="A34" s="1"/>
      <c r="B34" s="1" t="s">
        <v>89</v>
      </c>
      <c r="C34" s="1">
        <v>1</v>
      </c>
      <c r="D34" s="4" t="s">
        <v>9</v>
      </c>
      <c r="E34" s="1" t="s">
        <v>14</v>
      </c>
      <c r="F34" s="4"/>
      <c r="G34" s="1"/>
      <c r="H34" s="1"/>
      <c r="I34" s="1"/>
      <c r="J34" s="4"/>
      <c r="K34" s="1"/>
      <c r="L34" s="4"/>
    </row>
    <row r="35" spans="1:12">
      <c r="A35" s="4" t="s">
        <v>49</v>
      </c>
      <c r="B35" s="1" t="s">
        <v>90</v>
      </c>
      <c r="C35" s="1">
        <f ca="1">ROUNDUP(I22/600,0)</f>
        <v>1</v>
      </c>
      <c r="D35" s="4" t="s">
        <v>9</v>
      </c>
      <c r="E35" s="1" t="s">
        <v>91</v>
      </c>
      <c r="F35" s="4"/>
      <c r="G35" s="1"/>
      <c r="H35" s="1"/>
      <c r="I35" s="1"/>
      <c r="J35" s="4"/>
      <c r="K35" s="1"/>
      <c r="L35" s="4"/>
    </row>
    <row r="36" spans="1:12" ht="13.15" thickBot="1">
      <c r="A36" s="8" t="s">
        <v>49</v>
      </c>
      <c r="B36" s="6" t="s">
        <v>92</v>
      </c>
      <c r="C36" s="6">
        <f ca="1">ROUNDUP(I22/225,0)</f>
        <v>1</v>
      </c>
      <c r="D36" s="8" t="s">
        <v>16</v>
      </c>
      <c r="E36" s="6" t="s">
        <v>93</v>
      </c>
      <c r="F36" s="8"/>
      <c r="G36" s="1"/>
      <c r="H36" s="1"/>
      <c r="I36" s="1"/>
      <c r="J36" s="4"/>
      <c r="K36" s="1"/>
      <c r="L36" s="4"/>
    </row>
    <row r="37" spans="1:12" ht="13.5" thickBot="1">
      <c r="A37" s="15" t="s">
        <v>94</v>
      </c>
      <c r="B37" s="28"/>
      <c r="C37" s="29">
        <f ca="1">SUM(C38:C50)</f>
        <v>4</v>
      </c>
      <c r="D37" s="48"/>
      <c r="E37" s="64"/>
      <c r="F37" s="65"/>
      <c r="G37" s="12"/>
      <c r="H37" s="12"/>
      <c r="I37" s="12"/>
      <c r="J37" s="23"/>
      <c r="K37" s="12"/>
      <c r="L37" s="23"/>
    </row>
    <row r="38" spans="1:12">
      <c r="A38" s="9"/>
      <c r="B38" s="9" t="s">
        <v>95</v>
      </c>
      <c r="C38" s="9">
        <v>0</v>
      </c>
      <c r="D38" s="10" t="s">
        <v>9</v>
      </c>
      <c r="E38" s="9" t="s">
        <v>14</v>
      </c>
      <c r="F38" s="10"/>
      <c r="G38" s="1"/>
      <c r="H38" s="1"/>
      <c r="I38" s="1"/>
      <c r="J38" s="4"/>
      <c r="K38" s="1"/>
      <c r="L38" s="4"/>
    </row>
    <row r="39" spans="1:12">
      <c r="A39" s="1"/>
      <c r="B39" s="1" t="s">
        <v>96</v>
      </c>
      <c r="C39" s="1">
        <v>0</v>
      </c>
      <c r="D39" s="4" t="s">
        <v>16</v>
      </c>
      <c r="E39" s="1" t="s">
        <v>39</v>
      </c>
      <c r="F39" s="4" t="s">
        <v>18</v>
      </c>
      <c r="G39" s="1"/>
      <c r="H39" s="1"/>
      <c r="I39" s="1"/>
      <c r="J39" s="4"/>
      <c r="K39" s="1"/>
      <c r="L39" s="4"/>
    </row>
    <row r="40" spans="1:12">
      <c r="A40" s="1"/>
      <c r="B40" s="1" t="s">
        <v>97</v>
      </c>
      <c r="C40" s="1">
        <v>0</v>
      </c>
      <c r="D40" s="4" t="s">
        <v>9</v>
      </c>
      <c r="E40" s="1" t="s">
        <v>14</v>
      </c>
      <c r="F40" s="4"/>
      <c r="G40" s="1"/>
      <c r="H40" s="1"/>
      <c r="I40" s="1"/>
      <c r="J40" s="4"/>
      <c r="K40" s="1"/>
      <c r="L40" s="4"/>
    </row>
    <row r="41" spans="1:12">
      <c r="A41" s="1"/>
      <c r="B41" s="1" t="s">
        <v>98</v>
      </c>
      <c r="C41" s="1">
        <v>0</v>
      </c>
      <c r="D41" s="4" t="s">
        <v>99</v>
      </c>
      <c r="E41" s="1" t="s">
        <v>39</v>
      </c>
      <c r="F41" s="4" t="s">
        <v>18</v>
      </c>
      <c r="G41" s="1"/>
      <c r="H41" s="1"/>
      <c r="I41" s="1"/>
      <c r="J41" s="4"/>
      <c r="K41" s="1"/>
      <c r="L41" s="4"/>
    </row>
    <row r="42" spans="1:12">
      <c r="A42" s="1"/>
      <c r="B42" s="1" t="s">
        <v>100</v>
      </c>
      <c r="C42" s="1">
        <v>0</v>
      </c>
      <c r="D42" s="4" t="s">
        <v>9</v>
      </c>
      <c r="E42" s="1" t="s">
        <v>14</v>
      </c>
      <c r="F42" s="4"/>
      <c r="G42" s="1"/>
      <c r="H42" s="1"/>
      <c r="I42" s="1"/>
      <c r="J42" s="4"/>
      <c r="K42" s="1"/>
      <c r="L42" s="4"/>
    </row>
    <row r="43" spans="1:12">
      <c r="A43" s="1"/>
      <c r="B43" s="1" t="s">
        <v>101</v>
      </c>
      <c r="C43" s="1">
        <v>0</v>
      </c>
      <c r="D43" s="4" t="s">
        <v>16</v>
      </c>
      <c r="E43" s="1" t="s">
        <v>39</v>
      </c>
      <c r="F43" s="4" t="s">
        <v>18</v>
      </c>
      <c r="G43" s="1"/>
      <c r="H43" s="1"/>
      <c r="I43" s="1"/>
      <c r="J43" s="4"/>
      <c r="K43" s="1"/>
      <c r="L43" s="4"/>
    </row>
    <row r="44" spans="1:12">
      <c r="A44" s="1"/>
      <c r="B44" s="1" t="s">
        <v>102</v>
      </c>
      <c r="C44" s="1">
        <v>1</v>
      </c>
      <c r="D44" s="4" t="s">
        <v>16</v>
      </c>
      <c r="E44" s="1" t="s">
        <v>14</v>
      </c>
      <c r="F44" s="4"/>
      <c r="G44" s="1"/>
      <c r="H44" s="1"/>
      <c r="I44" s="1"/>
      <c r="J44" s="4"/>
      <c r="K44" s="1"/>
      <c r="L44" s="4"/>
    </row>
    <row r="45" spans="1:12">
      <c r="A45" s="1"/>
      <c r="B45" s="1" t="s">
        <v>103</v>
      </c>
      <c r="C45" s="1">
        <v>0</v>
      </c>
      <c r="D45" s="4" t="s">
        <v>16</v>
      </c>
      <c r="E45" s="1" t="s">
        <v>39</v>
      </c>
      <c r="F45" s="4" t="s">
        <v>18</v>
      </c>
      <c r="G45" s="1"/>
      <c r="H45" s="1"/>
      <c r="I45" s="1"/>
      <c r="J45" s="4"/>
      <c r="K45" s="1"/>
      <c r="L45" s="4"/>
    </row>
    <row r="46" spans="1:12">
      <c r="A46" s="4" t="s">
        <v>49</v>
      </c>
      <c r="B46" s="1" t="s">
        <v>104</v>
      </c>
      <c r="C46" s="1">
        <f ca="1">ROUNDUP(I22/40,0)</f>
        <v>3</v>
      </c>
      <c r="D46" s="4" t="s">
        <v>16</v>
      </c>
      <c r="E46" s="1" t="s">
        <v>105</v>
      </c>
      <c r="F46" s="4"/>
      <c r="G46" s="1"/>
      <c r="H46" s="1"/>
      <c r="I46" s="1"/>
      <c r="J46" s="4"/>
      <c r="K46" s="1"/>
      <c r="L46" s="4"/>
    </row>
    <row r="47" spans="1:12">
      <c r="A47" s="1"/>
      <c r="B47" s="1" t="s">
        <v>106</v>
      </c>
      <c r="C47" s="1">
        <v>0</v>
      </c>
      <c r="D47" s="4" t="s">
        <v>16</v>
      </c>
      <c r="E47" s="1" t="s">
        <v>14</v>
      </c>
      <c r="F47" s="4"/>
      <c r="G47" s="1"/>
      <c r="H47" s="1"/>
      <c r="I47" s="1"/>
      <c r="J47" s="4"/>
      <c r="K47" s="1"/>
      <c r="L47" s="4"/>
    </row>
    <row r="48" spans="1:12">
      <c r="A48" s="1"/>
      <c r="B48" s="1" t="s">
        <v>107</v>
      </c>
      <c r="C48" s="1">
        <v>0</v>
      </c>
      <c r="D48" s="4" t="s">
        <v>16</v>
      </c>
      <c r="E48" s="1" t="s">
        <v>39</v>
      </c>
      <c r="F48" s="4" t="s">
        <v>18</v>
      </c>
      <c r="G48" s="1"/>
      <c r="H48" s="1"/>
      <c r="I48" s="1"/>
      <c r="J48" s="4"/>
      <c r="K48" s="1"/>
      <c r="L48" s="4"/>
    </row>
    <row r="49" spans="1:12">
      <c r="A49" s="1"/>
      <c r="B49" s="1" t="s">
        <v>108</v>
      </c>
      <c r="C49" s="1">
        <v>0</v>
      </c>
      <c r="D49" s="4" t="s">
        <v>16</v>
      </c>
      <c r="E49" s="1" t="s">
        <v>39</v>
      </c>
      <c r="F49" s="4" t="s">
        <v>18</v>
      </c>
      <c r="G49" s="1"/>
      <c r="H49" s="1"/>
      <c r="I49" s="1"/>
      <c r="J49" s="4"/>
      <c r="K49" s="1"/>
      <c r="L49" s="4"/>
    </row>
    <row r="50" spans="1:12" ht="13.15" thickBot="1">
      <c r="A50" s="6"/>
      <c r="B50" s="6" t="s">
        <v>109</v>
      </c>
      <c r="C50" s="6">
        <v>0</v>
      </c>
      <c r="D50" s="8" t="s">
        <v>16</v>
      </c>
      <c r="E50" s="6" t="s">
        <v>110</v>
      </c>
      <c r="F50" s="8"/>
      <c r="G50" s="1"/>
      <c r="H50" s="1"/>
      <c r="I50" s="1"/>
      <c r="J50" s="4"/>
      <c r="K50" s="1"/>
      <c r="L50" s="4"/>
    </row>
    <row r="51" spans="1:12" ht="13.5" thickBot="1">
      <c r="A51" s="15" t="s">
        <v>111</v>
      </c>
      <c r="B51" s="26"/>
      <c r="C51" s="29">
        <f>SUM(C52:C56)</f>
        <v>6</v>
      </c>
      <c r="D51" s="48"/>
      <c r="E51" s="69"/>
      <c r="F51" s="70"/>
      <c r="G51" s="12"/>
      <c r="H51" s="1"/>
      <c r="I51" s="1"/>
      <c r="J51" s="4"/>
      <c r="K51" s="1"/>
      <c r="L51" s="4"/>
    </row>
    <row r="52" spans="1:12">
      <c r="A52" s="9"/>
      <c r="B52" s="9" t="s">
        <v>112</v>
      </c>
      <c r="C52" s="9">
        <v>1</v>
      </c>
      <c r="D52" s="10" t="s">
        <v>9</v>
      </c>
      <c r="E52" s="9" t="s">
        <v>14</v>
      </c>
      <c r="F52" s="10"/>
      <c r="G52" s="1"/>
      <c r="H52" s="1"/>
      <c r="I52" s="1"/>
      <c r="J52" s="4"/>
      <c r="K52" s="1"/>
      <c r="L52" s="4"/>
    </row>
    <row r="53" spans="1:12">
      <c r="A53" s="1"/>
      <c r="B53" s="1" t="s">
        <v>113</v>
      </c>
      <c r="C53" s="1">
        <v>0</v>
      </c>
      <c r="D53" s="4" t="s">
        <v>9</v>
      </c>
      <c r="E53" s="1" t="s">
        <v>114</v>
      </c>
      <c r="F53" s="4" t="s">
        <v>18</v>
      </c>
      <c r="G53" s="9"/>
      <c r="H53" s="1"/>
      <c r="I53" s="1"/>
      <c r="J53" s="4"/>
      <c r="K53" s="1"/>
      <c r="L53" s="4"/>
    </row>
    <row r="54" spans="1:12">
      <c r="A54" s="1"/>
      <c r="B54" s="1" t="s">
        <v>115</v>
      </c>
      <c r="C54" s="1">
        <v>0</v>
      </c>
      <c r="D54" s="4" t="s">
        <v>16</v>
      </c>
      <c r="E54" s="1" t="s">
        <v>39</v>
      </c>
      <c r="F54" s="4" t="s">
        <v>18</v>
      </c>
      <c r="G54" s="1"/>
      <c r="H54" s="1"/>
      <c r="I54" s="1"/>
      <c r="J54" s="4"/>
      <c r="K54" s="1"/>
      <c r="L54" s="4"/>
    </row>
    <row r="55" spans="1:12">
      <c r="A55" s="1"/>
      <c r="B55" s="1" t="s">
        <v>116</v>
      </c>
      <c r="C55" s="1">
        <v>0</v>
      </c>
      <c r="D55" s="4" t="s">
        <v>16</v>
      </c>
      <c r="E55" s="1" t="s">
        <v>39</v>
      </c>
      <c r="F55" s="4" t="s">
        <v>18</v>
      </c>
      <c r="G55" s="1"/>
      <c r="H55" s="1"/>
      <c r="I55" s="1"/>
      <c r="J55" s="4"/>
      <c r="K55" s="1"/>
      <c r="L55" s="4"/>
    </row>
    <row r="56" spans="1:12" ht="13.15" thickBot="1">
      <c r="A56" s="6"/>
      <c r="B56" s="6" t="s">
        <v>117</v>
      </c>
      <c r="C56" s="6">
        <v>5</v>
      </c>
      <c r="D56" s="8" t="s">
        <v>16</v>
      </c>
      <c r="E56" s="6" t="s">
        <v>118</v>
      </c>
      <c r="F56" s="8"/>
      <c r="G56" s="1"/>
      <c r="H56" s="1"/>
      <c r="I56" s="1"/>
      <c r="J56" s="4"/>
      <c r="K56" s="1"/>
      <c r="L56" s="4"/>
    </row>
    <row r="57" spans="1:12" ht="13.5" thickBot="1">
      <c r="A57" s="13" t="s">
        <v>119</v>
      </c>
      <c r="B57" s="28"/>
      <c r="C57" s="29">
        <f ca="1">SUM(C58:C65)</f>
        <v>47</v>
      </c>
      <c r="D57" s="48"/>
      <c r="E57" s="64"/>
      <c r="F57" s="65"/>
      <c r="G57" s="12"/>
      <c r="H57" s="12"/>
      <c r="I57" s="12"/>
      <c r="J57" s="23"/>
      <c r="K57" s="12"/>
      <c r="L57" s="23"/>
    </row>
    <row r="58" spans="1:12">
      <c r="A58" s="9"/>
      <c r="B58" s="9" t="s">
        <v>120</v>
      </c>
      <c r="C58" s="9">
        <v>36</v>
      </c>
      <c r="D58" s="10" t="s">
        <v>16</v>
      </c>
      <c r="E58" s="9" t="s">
        <v>121</v>
      </c>
      <c r="F58" s="10" t="s">
        <v>18</v>
      </c>
      <c r="G58" s="1"/>
      <c r="H58" s="1"/>
      <c r="I58" s="1"/>
      <c r="J58" s="4"/>
      <c r="K58" s="1"/>
      <c r="L58" s="4"/>
    </row>
    <row r="59" spans="1:12">
      <c r="A59" s="1"/>
      <c r="B59" s="1" t="s">
        <v>122</v>
      </c>
      <c r="C59" s="1">
        <v>1</v>
      </c>
      <c r="D59" s="4" t="s">
        <v>9</v>
      </c>
      <c r="E59" s="1" t="s">
        <v>14</v>
      </c>
      <c r="F59" s="4"/>
      <c r="G59" s="1"/>
      <c r="H59" s="1"/>
      <c r="I59" s="1"/>
      <c r="J59" s="4"/>
      <c r="K59" s="1"/>
      <c r="L59" s="4"/>
    </row>
    <row r="60" spans="1:12">
      <c r="A60" s="4" t="s">
        <v>49</v>
      </c>
      <c r="B60" s="1" t="s">
        <v>123</v>
      </c>
      <c r="C60" s="1">
        <f ca="1">ROUNDUP(I22/175,0)</f>
        <v>1</v>
      </c>
      <c r="D60" s="4" t="s">
        <v>16</v>
      </c>
      <c r="E60" s="1" t="s">
        <v>124</v>
      </c>
      <c r="F60" s="4"/>
      <c r="G60" s="1"/>
      <c r="H60" s="1"/>
      <c r="I60" s="1"/>
      <c r="J60" s="4"/>
      <c r="K60" s="1"/>
      <c r="L60" s="4"/>
    </row>
    <row r="61" spans="1:12">
      <c r="A61" s="1"/>
      <c r="B61" s="1" t="s">
        <v>125</v>
      </c>
      <c r="C61" s="1">
        <v>1</v>
      </c>
      <c r="D61" s="4" t="s">
        <v>9</v>
      </c>
      <c r="E61" s="1" t="s">
        <v>14</v>
      </c>
      <c r="F61" s="4"/>
      <c r="G61" s="1"/>
      <c r="H61" s="1"/>
      <c r="I61" s="1"/>
      <c r="J61" s="4"/>
      <c r="K61" s="1"/>
      <c r="L61" s="4"/>
    </row>
    <row r="62" spans="1:12">
      <c r="A62" s="1"/>
      <c r="B62" s="1" t="s">
        <v>126</v>
      </c>
      <c r="C62" s="1">
        <v>3</v>
      </c>
      <c r="D62" s="4" t="s">
        <v>16</v>
      </c>
      <c r="E62" s="1" t="s">
        <v>127</v>
      </c>
      <c r="F62" s="4" t="s">
        <v>18</v>
      </c>
      <c r="G62" s="1"/>
      <c r="H62" s="1"/>
      <c r="I62" s="1"/>
      <c r="J62" s="4"/>
      <c r="K62" s="1"/>
      <c r="L62" s="4"/>
    </row>
    <row r="63" spans="1:12">
      <c r="A63" s="1"/>
      <c r="B63" s="1" t="s">
        <v>128</v>
      </c>
      <c r="C63" s="1">
        <v>3</v>
      </c>
      <c r="D63" s="4" t="s">
        <v>16</v>
      </c>
      <c r="E63" s="1" t="s">
        <v>129</v>
      </c>
      <c r="F63" s="4" t="s">
        <v>18</v>
      </c>
      <c r="G63" s="1"/>
      <c r="H63" s="1"/>
      <c r="I63" s="1"/>
      <c r="J63" s="4"/>
      <c r="K63" s="1"/>
      <c r="L63" s="4"/>
    </row>
    <row r="64" spans="1:12">
      <c r="A64" s="1"/>
      <c r="B64" s="1" t="s">
        <v>130</v>
      </c>
      <c r="C64" s="1">
        <v>1</v>
      </c>
      <c r="D64" s="4" t="s">
        <v>9</v>
      </c>
      <c r="E64" s="1" t="s">
        <v>39</v>
      </c>
      <c r="F64" s="4" t="s">
        <v>18</v>
      </c>
      <c r="G64" s="1"/>
      <c r="H64" s="1"/>
      <c r="I64" s="1"/>
      <c r="J64" s="4"/>
      <c r="K64" s="1"/>
      <c r="L64" s="4"/>
    </row>
    <row r="65" spans="1:12" ht="13.15" thickBot="1">
      <c r="A65" s="6"/>
      <c r="B65" s="6" t="s">
        <v>131</v>
      </c>
      <c r="C65" s="6">
        <v>1</v>
      </c>
      <c r="D65" s="8" t="s">
        <v>9</v>
      </c>
      <c r="E65" s="6" t="s">
        <v>39</v>
      </c>
      <c r="F65" s="8" t="s">
        <v>18</v>
      </c>
      <c r="G65" s="1"/>
      <c r="H65" s="1"/>
      <c r="I65" s="1"/>
      <c r="J65" s="4"/>
      <c r="K65" s="1"/>
      <c r="L65" s="4"/>
    </row>
    <row r="66" spans="1:12" ht="13.5" thickBot="1">
      <c r="A66" s="75" t="s">
        <v>132</v>
      </c>
      <c r="B66" s="76"/>
      <c r="C66" s="14">
        <f ca="1">SUM(C67:C72)</f>
        <v>5</v>
      </c>
      <c r="D66" s="48"/>
      <c r="E66" s="64"/>
      <c r="F66" s="65"/>
      <c r="G66" s="12"/>
      <c r="H66" s="12"/>
      <c r="I66" s="12"/>
      <c r="J66" s="23"/>
      <c r="K66" s="12"/>
      <c r="L66" s="23"/>
    </row>
    <row r="67" spans="1:12">
      <c r="A67" s="9"/>
      <c r="B67" s="9" t="s">
        <v>133</v>
      </c>
      <c r="C67" s="9">
        <v>0</v>
      </c>
      <c r="D67" s="10" t="s">
        <v>61</v>
      </c>
      <c r="E67" s="9" t="s">
        <v>39</v>
      </c>
      <c r="F67" s="10" t="s">
        <v>18</v>
      </c>
      <c r="G67" s="1"/>
      <c r="H67" s="1"/>
      <c r="I67" s="1"/>
      <c r="J67" s="4"/>
      <c r="K67" s="1"/>
      <c r="L67" s="4"/>
    </row>
    <row r="68" spans="1:12">
      <c r="A68" s="1" t="s">
        <v>49</v>
      </c>
      <c r="B68" s="1" t="s">
        <v>134</v>
      </c>
      <c r="C68" s="1">
        <f ca="1">ROUNDUP(I22/200, 0)</f>
        <v>1</v>
      </c>
      <c r="D68" s="4" t="s">
        <v>135</v>
      </c>
      <c r="E68" s="1" t="s">
        <v>136</v>
      </c>
      <c r="F68" s="4"/>
      <c r="G68" s="1"/>
      <c r="H68" s="1"/>
      <c r="I68" s="1"/>
      <c r="J68" s="4"/>
      <c r="K68" s="1"/>
      <c r="L68" s="4"/>
    </row>
    <row r="69" spans="1:12">
      <c r="A69" s="1"/>
      <c r="B69" s="1" t="s">
        <v>137</v>
      </c>
      <c r="C69" s="1">
        <v>1</v>
      </c>
      <c r="D69" s="4" t="s">
        <v>16</v>
      </c>
      <c r="E69" s="1" t="s">
        <v>14</v>
      </c>
      <c r="F69" s="4"/>
      <c r="G69" s="1"/>
      <c r="H69" s="1"/>
      <c r="I69" s="1"/>
      <c r="J69" s="4"/>
      <c r="K69" s="1"/>
      <c r="L69" s="4"/>
    </row>
    <row r="70" spans="1:12">
      <c r="A70" s="1"/>
      <c r="B70" s="1" t="s">
        <v>138</v>
      </c>
      <c r="C70" s="1">
        <v>3</v>
      </c>
      <c r="D70" s="4" t="s">
        <v>16</v>
      </c>
      <c r="E70" s="1" t="s">
        <v>39</v>
      </c>
      <c r="F70" s="4" t="s">
        <v>18</v>
      </c>
      <c r="G70" s="1"/>
      <c r="H70" s="1"/>
      <c r="I70" s="1"/>
      <c r="J70" s="4"/>
      <c r="K70" s="1"/>
      <c r="L70" s="4"/>
    </row>
    <row r="71" spans="1:12">
      <c r="A71" s="1"/>
      <c r="B71" s="1" t="s">
        <v>139</v>
      </c>
      <c r="C71" s="1">
        <v>0</v>
      </c>
      <c r="D71" s="4" t="s">
        <v>16</v>
      </c>
      <c r="E71" s="1" t="s">
        <v>39</v>
      </c>
      <c r="F71" s="4" t="s">
        <v>18</v>
      </c>
      <c r="G71" s="1"/>
      <c r="H71" s="1"/>
      <c r="I71" s="1"/>
      <c r="J71" s="4"/>
      <c r="K71" s="1"/>
      <c r="L71" s="4"/>
    </row>
    <row r="72" spans="1:12">
      <c r="A72" s="1"/>
      <c r="B72" s="1" t="s">
        <v>140</v>
      </c>
      <c r="C72" s="1">
        <v>0</v>
      </c>
      <c r="D72" s="4" t="s">
        <v>9</v>
      </c>
      <c r="E72" s="1" t="s">
        <v>39</v>
      </c>
      <c r="F72" s="4" t="s">
        <v>18</v>
      </c>
      <c r="G72" s="1"/>
      <c r="H72" s="1"/>
      <c r="I72" s="1"/>
      <c r="J72" s="4"/>
      <c r="K72" s="1"/>
      <c r="L72" s="4"/>
    </row>
  </sheetData>
  <mergeCells count="13">
    <mergeCell ref="D37:F37"/>
    <mergeCell ref="D51:F51"/>
    <mergeCell ref="D57:F57"/>
    <mergeCell ref="A66:B66"/>
    <mergeCell ref="D66:F66"/>
    <mergeCell ref="G29:L32"/>
    <mergeCell ref="D2:F2"/>
    <mergeCell ref="J2:L2"/>
    <mergeCell ref="D15:F15"/>
    <mergeCell ref="D28:F28"/>
    <mergeCell ref="G24:L24"/>
    <mergeCell ref="G25:L26"/>
    <mergeCell ref="G27:L28"/>
  </mergeCells>
  <phoneticPr fontId="0" type="noConversion"/>
  <pageMargins left="0.75" right="0.75" top="0.75" bottom="0.75" header="0.5" footer="0.5"/>
  <pageSetup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2"/>
  <sheetViews>
    <sheetView zoomScale="90" workbookViewId="0">
      <selection activeCell="A69" sqref="A69"/>
    </sheetView>
  </sheetViews>
  <sheetFormatPr defaultRowHeight="12.75"/>
  <cols>
    <col min="1" max="1" width="10.85546875" customWidth="1"/>
    <col min="2" max="2" width="23" bestFit="1" customWidth="1"/>
    <col min="4" max="4" width="9.140625" style="5"/>
    <col min="5" max="5" width="20.140625" bestFit="1" customWidth="1"/>
    <col min="6" max="6" width="10.7109375" style="5" bestFit="1" customWidth="1"/>
    <col min="7" max="7" width="10.5703125" customWidth="1"/>
    <col min="8" max="8" width="17.5703125" customWidth="1"/>
    <col min="10" max="10" width="9.140625" style="5"/>
    <col min="11" max="11" width="17.7109375" bestFit="1" customWidth="1"/>
    <col min="12" max="12" width="10.7109375" style="5" bestFit="1" customWidth="1"/>
  </cols>
  <sheetData>
    <row r="1" spans="1:12" ht="13.15" thickBot="1">
      <c r="A1" s="6" t="s">
        <v>0</v>
      </c>
      <c r="B1" s="6" t="s">
        <v>1</v>
      </c>
      <c r="C1" s="6" t="s">
        <v>2</v>
      </c>
      <c r="D1" s="8" t="s">
        <v>3</v>
      </c>
      <c r="E1" s="6" t="s">
        <v>4</v>
      </c>
      <c r="F1" s="8" t="s">
        <v>5</v>
      </c>
      <c r="G1" s="6" t="s">
        <v>0</v>
      </c>
      <c r="H1" s="6" t="s">
        <v>1</v>
      </c>
      <c r="I1" s="6" t="s">
        <v>2</v>
      </c>
      <c r="J1" s="8" t="s">
        <v>3</v>
      </c>
      <c r="K1" s="6" t="s">
        <v>4</v>
      </c>
      <c r="L1" s="8" t="s">
        <v>5</v>
      </c>
    </row>
    <row r="2" spans="1:12" ht="13.5" thickBot="1">
      <c r="A2" s="13" t="s">
        <v>6</v>
      </c>
      <c r="B2" s="27"/>
      <c r="C2" s="29">
        <f>SUM(C3:C14)</f>
        <v>43</v>
      </c>
      <c r="D2" s="48"/>
      <c r="E2" s="69"/>
      <c r="F2" s="70"/>
      <c r="G2" s="15" t="s">
        <v>7</v>
      </c>
      <c r="H2" s="16"/>
      <c r="I2" s="29">
        <f>SUM(I3:I12)</f>
        <v>103</v>
      </c>
      <c r="J2" s="48"/>
      <c r="K2" s="69"/>
      <c r="L2" s="70"/>
    </row>
    <row r="3" spans="1:12">
      <c r="A3" s="9"/>
      <c r="B3" s="9" t="s">
        <v>8</v>
      </c>
      <c r="C3" s="9">
        <v>0</v>
      </c>
      <c r="D3" s="10" t="s">
        <v>9</v>
      </c>
      <c r="E3" s="9" t="s">
        <v>10</v>
      </c>
      <c r="F3" s="10"/>
      <c r="G3" s="9"/>
      <c r="H3" s="9" t="s">
        <v>11</v>
      </c>
      <c r="I3" s="9">
        <v>30</v>
      </c>
      <c r="J3" s="10" t="s">
        <v>9</v>
      </c>
      <c r="K3" s="9" t="s">
        <v>12</v>
      </c>
      <c r="L3" s="10"/>
    </row>
    <row r="4" spans="1:12">
      <c r="A4" s="1"/>
      <c r="B4" s="1" t="s">
        <v>13</v>
      </c>
      <c r="C4" s="1">
        <v>1</v>
      </c>
      <c r="D4" s="4" t="s">
        <v>9</v>
      </c>
      <c r="E4" s="1" t="s">
        <v>14</v>
      </c>
      <c r="F4" s="4"/>
      <c r="G4" s="1"/>
      <c r="H4" s="1" t="s">
        <v>15</v>
      </c>
      <c r="I4" s="1">
        <v>15</v>
      </c>
      <c r="J4" s="4" t="s">
        <v>16</v>
      </c>
      <c r="K4" s="1" t="s">
        <v>17</v>
      </c>
      <c r="L4" s="4" t="s">
        <v>18</v>
      </c>
    </row>
    <row r="5" spans="1:12">
      <c r="A5" s="1"/>
      <c r="B5" s="1" t="s">
        <v>19</v>
      </c>
      <c r="C5" s="1">
        <v>1</v>
      </c>
      <c r="D5" s="4" t="s">
        <v>9</v>
      </c>
      <c r="E5" s="1" t="s">
        <v>14</v>
      </c>
      <c r="F5" s="4"/>
      <c r="G5" s="1"/>
      <c r="H5" s="1" t="s">
        <v>20</v>
      </c>
      <c r="I5" s="1">
        <v>3</v>
      </c>
      <c r="J5" s="4" t="s">
        <v>16</v>
      </c>
      <c r="K5" s="1" t="s">
        <v>17</v>
      </c>
      <c r="L5" s="4" t="s">
        <v>18</v>
      </c>
    </row>
    <row r="6" spans="1:12">
      <c r="A6" s="1"/>
      <c r="B6" s="1" t="s">
        <v>21</v>
      </c>
      <c r="C6" s="1">
        <v>2</v>
      </c>
      <c r="D6" s="4" t="s">
        <v>9</v>
      </c>
      <c r="E6" s="1" t="s">
        <v>22</v>
      </c>
      <c r="F6" s="4"/>
      <c r="G6" s="1"/>
      <c r="H6" s="1" t="s">
        <v>23</v>
      </c>
      <c r="I6" s="1">
        <v>15</v>
      </c>
      <c r="J6" s="4" t="s">
        <v>16</v>
      </c>
      <c r="K6" s="1" t="s">
        <v>24</v>
      </c>
      <c r="L6" s="4"/>
    </row>
    <row r="7" spans="1:12">
      <c r="A7" s="1"/>
      <c r="B7" s="1" t="s">
        <v>25</v>
      </c>
      <c r="C7" s="1">
        <v>6</v>
      </c>
      <c r="D7" s="4" t="s">
        <v>16</v>
      </c>
      <c r="E7" s="1" t="s">
        <v>26</v>
      </c>
      <c r="F7" s="4" t="s">
        <v>18</v>
      </c>
      <c r="G7" s="1"/>
      <c r="H7" s="1" t="s">
        <v>27</v>
      </c>
      <c r="I7" s="1">
        <v>1</v>
      </c>
      <c r="J7" s="4" t="s">
        <v>16</v>
      </c>
      <c r="K7" s="1" t="s">
        <v>28</v>
      </c>
      <c r="L7" s="4"/>
    </row>
    <row r="8" spans="1:12">
      <c r="A8" s="1"/>
      <c r="B8" s="1" t="s">
        <v>29</v>
      </c>
      <c r="C8" s="1">
        <v>1</v>
      </c>
      <c r="D8" s="4" t="s">
        <v>16</v>
      </c>
      <c r="E8" s="1" t="s">
        <v>14</v>
      </c>
      <c r="F8" s="4"/>
      <c r="G8" s="1"/>
      <c r="H8" s="1" t="s">
        <v>30</v>
      </c>
      <c r="I8" s="1">
        <v>0</v>
      </c>
      <c r="J8" s="4" t="s">
        <v>9</v>
      </c>
      <c r="K8" s="1" t="s">
        <v>31</v>
      </c>
      <c r="L8" s="4"/>
    </row>
    <row r="9" spans="1:12">
      <c r="A9" s="1"/>
      <c r="B9" s="1" t="s">
        <v>32</v>
      </c>
      <c r="C9" s="1">
        <v>6</v>
      </c>
      <c r="D9" s="4" t="s">
        <v>16</v>
      </c>
      <c r="E9" s="1" t="s">
        <v>26</v>
      </c>
      <c r="F9" s="4" t="s">
        <v>18</v>
      </c>
      <c r="G9" s="1"/>
      <c r="H9" s="1" t="s">
        <v>33</v>
      </c>
      <c r="I9" s="1">
        <v>0</v>
      </c>
      <c r="J9" s="4" t="s">
        <v>9</v>
      </c>
      <c r="K9" s="1" t="s">
        <v>34</v>
      </c>
      <c r="L9" s="4"/>
    </row>
    <row r="10" spans="1:12">
      <c r="A10" s="1"/>
      <c r="B10" s="1" t="s">
        <v>35</v>
      </c>
      <c r="C10" s="1">
        <v>1</v>
      </c>
      <c r="D10" s="4" t="s">
        <v>9</v>
      </c>
      <c r="E10" s="1" t="s">
        <v>14</v>
      </c>
      <c r="F10" s="4"/>
      <c r="G10" s="1"/>
      <c r="H10" s="1" t="s">
        <v>36</v>
      </c>
      <c r="I10" s="1">
        <v>25</v>
      </c>
      <c r="J10" s="4" t="s">
        <v>16</v>
      </c>
      <c r="K10" s="1" t="s">
        <v>37</v>
      </c>
      <c r="L10" s="4"/>
    </row>
    <row r="11" spans="1:12">
      <c r="A11" s="1"/>
      <c r="B11" s="1" t="s">
        <v>38</v>
      </c>
      <c r="C11" s="1">
        <v>6</v>
      </c>
      <c r="D11" s="4" t="s">
        <v>9</v>
      </c>
      <c r="E11" s="1" t="s">
        <v>39</v>
      </c>
      <c r="F11" s="4" t="s">
        <v>18</v>
      </c>
      <c r="G11" s="1"/>
      <c r="H11" s="1" t="s">
        <v>40</v>
      </c>
      <c r="I11" s="1">
        <v>4</v>
      </c>
      <c r="J11" s="4" t="s">
        <v>16</v>
      </c>
      <c r="K11" s="1" t="s">
        <v>41</v>
      </c>
      <c r="L11" s="4"/>
    </row>
    <row r="12" spans="1:12">
      <c r="A12" s="1"/>
      <c r="B12" s="1" t="s">
        <v>42</v>
      </c>
      <c r="C12" s="1">
        <v>3</v>
      </c>
      <c r="D12" s="4" t="s">
        <v>9</v>
      </c>
      <c r="E12" s="1" t="s">
        <v>26</v>
      </c>
      <c r="F12" s="4" t="s">
        <v>18</v>
      </c>
      <c r="G12" s="1"/>
      <c r="H12" s="1" t="s">
        <v>43</v>
      </c>
      <c r="I12" s="1">
        <v>10</v>
      </c>
      <c r="J12" s="4" t="s">
        <v>16</v>
      </c>
      <c r="K12" s="1" t="s">
        <v>44</v>
      </c>
      <c r="L12" s="4"/>
    </row>
    <row r="13" spans="1:12" ht="13.15" thickBot="1">
      <c r="A13" s="1"/>
      <c r="B13" s="1" t="s">
        <v>45</v>
      </c>
      <c r="C13" s="1">
        <v>15</v>
      </c>
      <c r="D13" s="4" t="s">
        <v>16</v>
      </c>
      <c r="E13" s="1" t="s">
        <v>39</v>
      </c>
      <c r="F13" s="4" t="s">
        <v>18</v>
      </c>
      <c r="G13" s="6"/>
      <c r="H13" s="6"/>
      <c r="I13" s="6"/>
      <c r="J13" s="8"/>
      <c r="K13" s="6"/>
      <c r="L13" s="8"/>
    </row>
    <row r="14" spans="1:12" ht="13.5" thickBot="1">
      <c r="A14" s="6"/>
      <c r="B14" s="6" t="s">
        <v>46</v>
      </c>
      <c r="C14" s="6">
        <v>1</v>
      </c>
      <c r="D14" s="8" t="s">
        <v>16</v>
      </c>
      <c r="E14" s="6" t="s">
        <v>14</v>
      </c>
      <c r="F14" s="20"/>
      <c r="G14" s="13" t="s">
        <v>47</v>
      </c>
      <c r="H14" s="71"/>
      <c r="I14" s="69"/>
      <c r="J14" s="69"/>
      <c r="K14" s="69"/>
      <c r="L14" s="70"/>
    </row>
    <row r="15" spans="1:12" ht="13.5" thickBot="1">
      <c r="A15" s="15" t="s">
        <v>48</v>
      </c>
      <c r="B15" s="16"/>
      <c r="C15" s="29">
        <f ca="1">SUM(C16:C27)</f>
        <v>50</v>
      </c>
      <c r="D15" s="48"/>
      <c r="E15" s="69"/>
      <c r="F15" s="70"/>
      <c r="G15" s="24" t="s">
        <v>49</v>
      </c>
      <c r="H15" s="9" t="s">
        <v>50</v>
      </c>
      <c r="I15" s="9">
        <f ca="1">SUM(C2,C15,C28,C37,C51,C57,C66)</f>
        <v>537</v>
      </c>
      <c r="J15" s="10"/>
      <c r="K15" s="9"/>
      <c r="L15" s="10"/>
    </row>
    <row r="16" spans="1:12">
      <c r="A16" s="9"/>
      <c r="B16" s="9" t="s">
        <v>51</v>
      </c>
      <c r="C16" s="9">
        <v>1</v>
      </c>
      <c r="D16" s="10" t="s">
        <v>9</v>
      </c>
      <c r="E16" s="9" t="s">
        <v>39</v>
      </c>
      <c r="F16" s="10"/>
      <c r="G16" s="4" t="s">
        <v>49</v>
      </c>
      <c r="H16" s="1" t="s">
        <v>52</v>
      </c>
      <c r="I16" s="1">
        <f>I2</f>
        <v>103</v>
      </c>
      <c r="J16" s="4"/>
      <c r="K16" s="1"/>
      <c r="L16" s="4"/>
    </row>
    <row r="17" spans="1:12">
      <c r="A17" s="1"/>
      <c r="B17" s="1" t="s">
        <v>53</v>
      </c>
      <c r="C17" s="1">
        <v>3</v>
      </c>
      <c r="D17" s="4" t="s">
        <v>9</v>
      </c>
      <c r="E17" s="1" t="s">
        <v>14</v>
      </c>
      <c r="F17" s="4"/>
      <c r="G17" s="4" t="s">
        <v>49</v>
      </c>
      <c r="H17" s="1" t="s">
        <v>54</v>
      </c>
      <c r="I17" s="1">
        <f ca="1">SUM(I15:I16)</f>
        <v>640</v>
      </c>
      <c r="J17" s="4"/>
      <c r="K17" s="1"/>
      <c r="L17" s="4"/>
    </row>
    <row r="18" spans="1:12">
      <c r="A18" s="1"/>
      <c r="B18" s="1" t="s">
        <v>55</v>
      </c>
      <c r="C18" s="1">
        <v>3</v>
      </c>
      <c r="D18" s="4" t="s">
        <v>9</v>
      </c>
      <c r="E18" s="1" t="s">
        <v>39</v>
      </c>
      <c r="F18" s="4" t="s">
        <v>18</v>
      </c>
      <c r="G18" s="4" t="s">
        <v>49</v>
      </c>
      <c r="H18" s="1" t="s">
        <v>56</v>
      </c>
      <c r="I18" s="1">
        <f ca="1">SUM(C3:C6,C10:C12,C16:C24,C29:C30,C32,C34:C35,C38,C40,C42,C52:C53,C59,C61,C64:C65,C72,I3,I8:I9)</f>
        <v>101</v>
      </c>
      <c r="J18" s="4" t="s">
        <v>9</v>
      </c>
      <c r="K18" s="1"/>
      <c r="L18" s="4"/>
    </row>
    <row r="19" spans="1:12">
      <c r="A19" s="1"/>
      <c r="B19" s="1" t="s">
        <v>57</v>
      </c>
      <c r="C19" s="1">
        <v>3</v>
      </c>
      <c r="D19" s="4" t="s">
        <v>9</v>
      </c>
      <c r="E19" s="1" t="s">
        <v>39</v>
      </c>
      <c r="F19" s="4" t="s">
        <v>18</v>
      </c>
      <c r="G19" s="4" t="s">
        <v>49</v>
      </c>
      <c r="H19" s="1" t="s">
        <v>58</v>
      </c>
      <c r="I19" s="1">
        <f ca="1">SUM(C7:C9,C13:C14,C26:C27,C31,C33,C36,C39,C43:C50,C54:C56,C58,C60,C62:C64,C69:C71,I4:I7,I10:I12)</f>
        <v>511</v>
      </c>
      <c r="J19" s="4" t="s">
        <v>16</v>
      </c>
      <c r="K19" s="1"/>
      <c r="L19" s="4"/>
    </row>
    <row r="20" spans="1:12">
      <c r="A20" s="1"/>
      <c r="B20" s="1" t="s">
        <v>59</v>
      </c>
      <c r="C20" s="1">
        <v>1</v>
      </c>
      <c r="D20" s="4" t="s">
        <v>9</v>
      </c>
      <c r="E20" s="1" t="s">
        <v>14</v>
      </c>
      <c r="F20" s="4"/>
      <c r="G20" s="4" t="s">
        <v>49</v>
      </c>
      <c r="H20" s="1" t="s">
        <v>60</v>
      </c>
      <c r="I20" s="2">
        <f ca="1">SUM(C41,C68,C67)</f>
        <v>21</v>
      </c>
      <c r="J20" s="4" t="s">
        <v>61</v>
      </c>
      <c r="K20" s="1" t="s">
        <v>62</v>
      </c>
      <c r="L20" s="4"/>
    </row>
    <row r="21" spans="1:12">
      <c r="A21" s="1"/>
      <c r="B21" s="1" t="s">
        <v>63</v>
      </c>
      <c r="C21" s="1">
        <v>2</v>
      </c>
      <c r="D21" s="4" t="s">
        <v>9</v>
      </c>
      <c r="E21" s="1" t="s">
        <v>39</v>
      </c>
      <c r="F21" s="4" t="s">
        <v>18</v>
      </c>
      <c r="G21" s="1"/>
      <c r="H21" s="1" t="s">
        <v>64</v>
      </c>
      <c r="I21" s="3">
        <v>0</v>
      </c>
      <c r="J21" s="4" t="s">
        <v>65</v>
      </c>
      <c r="K21" s="1" t="s">
        <v>62</v>
      </c>
      <c r="L21" s="4"/>
    </row>
    <row r="22" spans="1:12">
      <c r="A22" s="4" t="s">
        <v>49</v>
      </c>
      <c r="B22" s="1" t="s">
        <v>66</v>
      </c>
      <c r="C22" s="1">
        <f ca="1">ROUNDUP(I22/250,0)</f>
        <v>3</v>
      </c>
      <c r="D22" s="4" t="s">
        <v>9</v>
      </c>
      <c r="E22" s="1" t="s">
        <v>67</v>
      </c>
      <c r="F22" s="4"/>
      <c r="G22" s="23" t="s">
        <v>49</v>
      </c>
      <c r="H22" s="1" t="s">
        <v>68</v>
      </c>
      <c r="I22" s="3">
        <f ca="1">SUM(I17,I21)</f>
        <v>640</v>
      </c>
      <c r="J22" s="4" t="s">
        <v>65</v>
      </c>
      <c r="K22" s="6" t="s">
        <v>69</v>
      </c>
      <c r="L22" s="4"/>
    </row>
    <row r="23" spans="1:12" ht="13.15" thickBot="1">
      <c r="A23" s="4"/>
      <c r="B23" s="1" t="s">
        <v>70</v>
      </c>
      <c r="C23" s="1">
        <v>1</v>
      </c>
      <c r="D23" s="4" t="s">
        <v>9</v>
      </c>
      <c r="E23" s="1" t="s">
        <v>14</v>
      </c>
      <c r="F23" s="4"/>
      <c r="G23" s="25"/>
      <c r="H23" s="6"/>
      <c r="I23" s="7"/>
      <c r="J23" s="8"/>
      <c r="L23" s="8"/>
    </row>
    <row r="24" spans="1:12" ht="13.15" thickBot="1">
      <c r="A24" s="4" t="s">
        <v>49</v>
      </c>
      <c r="B24" s="1" t="s">
        <v>71</v>
      </c>
      <c r="C24" s="1">
        <f ca="1">2*(C22+C21)</f>
        <v>10</v>
      </c>
      <c r="D24" s="4" t="s">
        <v>9</v>
      </c>
      <c r="E24" s="1" t="s">
        <v>72</v>
      </c>
      <c r="F24" s="4"/>
      <c r="G24" s="72" t="s">
        <v>73</v>
      </c>
      <c r="H24" s="73"/>
      <c r="I24" s="73"/>
      <c r="J24" s="73"/>
      <c r="K24" s="73"/>
      <c r="L24" s="74"/>
    </row>
    <row r="25" spans="1:12">
      <c r="A25" s="4" t="s">
        <v>49</v>
      </c>
      <c r="B25" s="1" t="s">
        <v>74</v>
      </c>
      <c r="C25" s="1">
        <f ca="1">2*(C22+C21)</f>
        <v>10</v>
      </c>
      <c r="D25" s="4" t="s">
        <v>9</v>
      </c>
      <c r="E25" s="1" t="s">
        <v>72</v>
      </c>
      <c r="F25" s="4"/>
      <c r="G25" s="49" t="s">
        <v>75</v>
      </c>
      <c r="H25" s="50"/>
      <c r="I25" s="50"/>
      <c r="J25" s="50"/>
      <c r="K25" s="50"/>
      <c r="L25" s="51"/>
    </row>
    <row r="26" spans="1:12" ht="13.15" thickBot="1">
      <c r="A26" s="4" t="s">
        <v>49</v>
      </c>
      <c r="B26" s="1" t="s">
        <v>76</v>
      </c>
      <c r="C26" s="1">
        <f ca="1">ROUNDUP(I22/100,0)</f>
        <v>7</v>
      </c>
      <c r="D26" s="4" t="s">
        <v>16</v>
      </c>
      <c r="E26" s="1" t="s">
        <v>77</v>
      </c>
      <c r="F26" s="4"/>
      <c r="G26" s="52"/>
      <c r="H26" s="53"/>
      <c r="I26" s="53"/>
      <c r="J26" s="53"/>
      <c r="K26" s="53"/>
      <c r="L26" s="54"/>
    </row>
    <row r="27" spans="1:12" ht="13.15" thickBot="1">
      <c r="A27" s="6"/>
      <c r="B27" s="6" t="s">
        <v>78</v>
      </c>
      <c r="C27" s="6">
        <v>6</v>
      </c>
      <c r="D27" s="8" t="s">
        <v>16</v>
      </c>
      <c r="E27" s="6" t="s">
        <v>39</v>
      </c>
      <c r="F27" s="20" t="s">
        <v>18</v>
      </c>
      <c r="G27" s="55" t="s">
        <v>79</v>
      </c>
      <c r="H27" s="56"/>
      <c r="I27" s="56"/>
      <c r="J27" s="56"/>
      <c r="K27" s="56"/>
      <c r="L27" s="57"/>
    </row>
    <row r="28" spans="1:12" ht="13.5" thickBot="1">
      <c r="A28" s="15" t="s">
        <v>80</v>
      </c>
      <c r="B28" s="16"/>
      <c r="C28" s="29">
        <f ca="1">SUM(C29:C36)</f>
        <v>34</v>
      </c>
      <c r="D28" s="48"/>
      <c r="E28" s="69"/>
      <c r="F28" s="70"/>
      <c r="G28" s="58"/>
      <c r="H28" s="59"/>
      <c r="I28" s="59"/>
      <c r="J28" s="59"/>
      <c r="K28" s="59"/>
      <c r="L28" s="60"/>
    </row>
    <row r="29" spans="1:12" ht="12.75" customHeight="1">
      <c r="A29" s="9"/>
      <c r="B29" s="9" t="s">
        <v>81</v>
      </c>
      <c r="C29" s="9">
        <v>1</v>
      </c>
      <c r="D29" s="10" t="s">
        <v>9</v>
      </c>
      <c r="E29" s="9" t="s">
        <v>14</v>
      </c>
      <c r="F29" s="21"/>
      <c r="G29" s="55" t="s">
        <v>82</v>
      </c>
      <c r="H29" s="56"/>
      <c r="I29" s="56"/>
      <c r="J29" s="56"/>
      <c r="K29" s="56"/>
      <c r="L29" s="57"/>
    </row>
    <row r="30" spans="1:12">
      <c r="A30" s="1"/>
      <c r="B30" s="1" t="s">
        <v>83</v>
      </c>
      <c r="C30" s="1">
        <v>3</v>
      </c>
      <c r="D30" s="4" t="s">
        <v>9</v>
      </c>
      <c r="E30" s="1" t="s">
        <v>84</v>
      </c>
      <c r="F30" s="11"/>
      <c r="G30" s="61"/>
      <c r="H30" s="62"/>
      <c r="I30" s="62"/>
      <c r="J30" s="62"/>
      <c r="K30" s="62"/>
      <c r="L30" s="63"/>
    </row>
    <row r="31" spans="1:12">
      <c r="A31" s="1"/>
      <c r="B31" s="1" t="s">
        <v>85</v>
      </c>
      <c r="C31" s="1">
        <v>15</v>
      </c>
      <c r="D31" s="4" t="s">
        <v>16</v>
      </c>
      <c r="E31" s="1" t="s">
        <v>86</v>
      </c>
      <c r="F31" s="11" t="s">
        <v>18</v>
      </c>
      <c r="G31" s="61"/>
      <c r="H31" s="62"/>
      <c r="I31" s="62"/>
      <c r="J31" s="62"/>
      <c r="K31" s="62"/>
      <c r="L31" s="63"/>
    </row>
    <row r="32" spans="1:12" ht="13.15" thickBot="1">
      <c r="A32" s="1"/>
      <c r="B32" s="1" t="s">
        <v>87</v>
      </c>
      <c r="C32" s="1">
        <v>6</v>
      </c>
      <c r="D32" s="4" t="s">
        <v>9</v>
      </c>
      <c r="E32" s="1" t="s">
        <v>39</v>
      </c>
      <c r="F32" s="11" t="s">
        <v>18</v>
      </c>
      <c r="G32" s="58"/>
      <c r="H32" s="59"/>
      <c r="I32" s="59"/>
      <c r="J32" s="59"/>
      <c r="K32" s="59"/>
      <c r="L32" s="60"/>
    </row>
    <row r="33" spans="1:12">
      <c r="A33" s="1"/>
      <c r="B33" s="1" t="s">
        <v>88</v>
      </c>
      <c r="C33" s="1">
        <v>3</v>
      </c>
      <c r="D33" s="4" t="s">
        <v>16</v>
      </c>
      <c r="E33" s="1" t="s">
        <v>39</v>
      </c>
      <c r="F33" s="4" t="s">
        <v>18</v>
      </c>
      <c r="G33" s="9"/>
      <c r="H33" s="9"/>
      <c r="I33" s="9"/>
      <c r="J33" s="10"/>
      <c r="K33" s="9"/>
      <c r="L33" s="10"/>
    </row>
    <row r="34" spans="1:12">
      <c r="A34" s="1"/>
      <c r="B34" s="1" t="s">
        <v>89</v>
      </c>
      <c r="C34" s="1">
        <v>1</v>
      </c>
      <c r="D34" s="4" t="s">
        <v>9</v>
      </c>
      <c r="E34" s="1" t="s">
        <v>14</v>
      </c>
      <c r="F34" s="4"/>
      <c r="G34" s="1"/>
      <c r="H34" s="1"/>
      <c r="I34" s="1"/>
      <c r="J34" s="4"/>
      <c r="K34" s="1"/>
      <c r="L34" s="4"/>
    </row>
    <row r="35" spans="1:12">
      <c r="A35" s="4" t="s">
        <v>49</v>
      </c>
      <c r="B35" s="1" t="s">
        <v>90</v>
      </c>
      <c r="C35" s="1">
        <f ca="1">ROUNDUP(I22/600,0)</f>
        <v>2</v>
      </c>
      <c r="D35" s="4" t="s">
        <v>9</v>
      </c>
      <c r="E35" s="1" t="s">
        <v>91</v>
      </c>
      <c r="F35" s="4"/>
      <c r="G35" s="1"/>
      <c r="H35" s="1"/>
      <c r="I35" s="1"/>
      <c r="J35" s="4"/>
      <c r="K35" s="1"/>
      <c r="L35" s="4"/>
    </row>
    <row r="36" spans="1:12" ht="13.15" thickBot="1">
      <c r="A36" s="8" t="s">
        <v>49</v>
      </c>
      <c r="B36" s="6" t="s">
        <v>92</v>
      </c>
      <c r="C36" s="6">
        <f ca="1">ROUNDUP(I22/225,0)</f>
        <v>3</v>
      </c>
      <c r="D36" s="8" t="s">
        <v>16</v>
      </c>
      <c r="E36" s="6" t="s">
        <v>93</v>
      </c>
      <c r="F36" s="8"/>
      <c r="G36" s="1"/>
      <c r="H36" s="1"/>
      <c r="I36" s="1"/>
      <c r="J36" s="4"/>
      <c r="K36" s="1"/>
      <c r="L36" s="4"/>
    </row>
    <row r="37" spans="1:12" ht="13.5" thickBot="1">
      <c r="A37" s="15" t="s">
        <v>94</v>
      </c>
      <c r="B37" s="16"/>
      <c r="C37" s="29">
        <f ca="1">SUM(C38:C50)</f>
        <v>71</v>
      </c>
      <c r="D37" s="48"/>
      <c r="E37" s="69"/>
      <c r="F37" s="70"/>
      <c r="G37" s="12"/>
      <c r="H37" s="1"/>
      <c r="I37" s="1"/>
      <c r="J37" s="4"/>
      <c r="K37" s="1"/>
      <c r="L37" s="4"/>
    </row>
    <row r="38" spans="1:12">
      <c r="A38" s="9"/>
      <c r="B38" s="9" t="s">
        <v>95</v>
      </c>
      <c r="C38" s="9">
        <v>0</v>
      </c>
      <c r="D38" s="10" t="s">
        <v>9</v>
      </c>
      <c r="E38" s="9" t="s">
        <v>14</v>
      </c>
      <c r="F38" s="10"/>
      <c r="G38" s="1"/>
      <c r="H38" s="1"/>
      <c r="I38" s="1"/>
      <c r="J38" s="4"/>
      <c r="K38" s="1"/>
      <c r="L38" s="4"/>
    </row>
    <row r="39" spans="1:12">
      <c r="A39" s="1"/>
      <c r="B39" s="1" t="s">
        <v>96</v>
      </c>
      <c r="C39" s="1">
        <v>0</v>
      </c>
      <c r="D39" s="4" t="s">
        <v>16</v>
      </c>
      <c r="E39" s="1" t="s">
        <v>39</v>
      </c>
      <c r="F39" s="4" t="s">
        <v>18</v>
      </c>
      <c r="G39" s="1"/>
      <c r="H39" s="1"/>
      <c r="I39" s="1"/>
      <c r="J39" s="4"/>
      <c r="K39" s="1"/>
      <c r="L39" s="4"/>
    </row>
    <row r="40" spans="1:12">
      <c r="A40" s="1"/>
      <c r="B40" s="1" t="s">
        <v>97</v>
      </c>
      <c r="C40" s="1">
        <v>1</v>
      </c>
      <c r="D40" s="4" t="s">
        <v>9</v>
      </c>
      <c r="E40" s="1" t="s">
        <v>14</v>
      </c>
      <c r="F40" s="4"/>
      <c r="G40" s="1"/>
      <c r="H40" s="1"/>
      <c r="I40" s="1"/>
      <c r="J40" s="4"/>
      <c r="K40" s="1"/>
      <c r="L40" s="4"/>
    </row>
    <row r="41" spans="1:12">
      <c r="A41" s="1"/>
      <c r="B41" s="1" t="s">
        <v>98</v>
      </c>
      <c r="C41" s="1">
        <v>12</v>
      </c>
      <c r="D41" s="4" t="s">
        <v>99</v>
      </c>
      <c r="E41" s="1" t="s">
        <v>39</v>
      </c>
      <c r="F41" s="4" t="s">
        <v>18</v>
      </c>
      <c r="G41" s="1"/>
      <c r="H41" s="1"/>
      <c r="I41" s="1"/>
      <c r="J41" s="4"/>
      <c r="K41" s="1"/>
      <c r="L41" s="4"/>
    </row>
    <row r="42" spans="1:12">
      <c r="A42" s="1"/>
      <c r="B42" s="1" t="s">
        <v>100</v>
      </c>
      <c r="C42" s="1">
        <v>1</v>
      </c>
      <c r="D42" s="4" t="s">
        <v>9</v>
      </c>
      <c r="E42" s="1" t="s">
        <v>14</v>
      </c>
      <c r="F42" s="4"/>
      <c r="G42" s="1"/>
      <c r="H42" s="1"/>
      <c r="I42" s="1"/>
      <c r="J42" s="4"/>
      <c r="K42" s="1"/>
      <c r="L42" s="4"/>
    </row>
    <row r="43" spans="1:12">
      <c r="A43" s="1"/>
      <c r="B43" s="1" t="s">
        <v>101</v>
      </c>
      <c r="C43" s="1">
        <v>3</v>
      </c>
      <c r="D43" s="4" t="s">
        <v>16</v>
      </c>
      <c r="E43" s="1" t="s">
        <v>39</v>
      </c>
      <c r="F43" s="4" t="s">
        <v>18</v>
      </c>
      <c r="G43" s="1"/>
      <c r="H43" s="1"/>
      <c r="I43" s="1"/>
      <c r="J43" s="4"/>
      <c r="K43" s="1"/>
      <c r="L43" s="4"/>
    </row>
    <row r="44" spans="1:12">
      <c r="A44" s="1"/>
      <c r="B44" s="1" t="s">
        <v>102</v>
      </c>
      <c r="C44" s="1">
        <v>1</v>
      </c>
      <c r="D44" s="4" t="s">
        <v>16</v>
      </c>
      <c r="E44" s="1" t="s">
        <v>14</v>
      </c>
      <c r="F44" s="4"/>
      <c r="G44" s="1"/>
      <c r="H44" s="1"/>
      <c r="I44" s="1"/>
      <c r="J44" s="4"/>
      <c r="K44" s="1"/>
      <c r="L44" s="4"/>
    </row>
    <row r="45" spans="1:12">
      <c r="A45" s="1"/>
      <c r="B45" s="1" t="s">
        <v>103</v>
      </c>
      <c r="C45" s="1">
        <v>3</v>
      </c>
      <c r="D45" s="4" t="s">
        <v>16</v>
      </c>
      <c r="E45" s="1" t="s">
        <v>39</v>
      </c>
      <c r="F45" s="4" t="s">
        <v>18</v>
      </c>
      <c r="G45" s="1"/>
      <c r="H45" s="1"/>
      <c r="I45" s="1"/>
      <c r="J45" s="4"/>
      <c r="K45" s="1"/>
      <c r="L45" s="4"/>
    </row>
    <row r="46" spans="1:12">
      <c r="A46" s="4" t="s">
        <v>49</v>
      </c>
      <c r="B46" s="1" t="s">
        <v>104</v>
      </c>
      <c r="C46" s="1">
        <f ca="1">ROUNDUP(I22/40,0)</f>
        <v>16</v>
      </c>
      <c r="D46" s="4" t="s">
        <v>16</v>
      </c>
      <c r="E46" s="1" t="s">
        <v>105</v>
      </c>
      <c r="F46" s="4"/>
      <c r="G46" s="1"/>
      <c r="H46" s="1"/>
      <c r="I46" s="1"/>
      <c r="J46" s="4"/>
      <c r="K46" s="1"/>
      <c r="L46" s="4"/>
    </row>
    <row r="47" spans="1:12">
      <c r="A47" s="1"/>
      <c r="B47" s="1" t="s">
        <v>106</v>
      </c>
      <c r="C47" s="1">
        <v>1</v>
      </c>
      <c r="D47" s="4" t="s">
        <v>16</v>
      </c>
      <c r="E47" s="1" t="s">
        <v>14</v>
      </c>
      <c r="F47" s="4"/>
      <c r="G47" s="1"/>
      <c r="H47" s="1"/>
      <c r="I47" s="1"/>
      <c r="J47" s="4"/>
      <c r="K47" s="1"/>
      <c r="L47" s="4"/>
    </row>
    <row r="48" spans="1:12">
      <c r="A48" s="1"/>
      <c r="B48" s="1" t="s">
        <v>107</v>
      </c>
      <c r="C48" s="1">
        <v>15</v>
      </c>
      <c r="D48" s="4" t="s">
        <v>16</v>
      </c>
      <c r="E48" s="1" t="s">
        <v>39</v>
      </c>
      <c r="F48" s="4" t="s">
        <v>18</v>
      </c>
      <c r="G48" s="1"/>
      <c r="H48" s="1"/>
      <c r="I48" s="1"/>
      <c r="J48" s="4"/>
      <c r="K48" s="1"/>
      <c r="L48" s="4"/>
    </row>
    <row r="49" spans="1:12">
      <c r="A49" s="1"/>
      <c r="B49" s="1" t="s">
        <v>108</v>
      </c>
      <c r="C49" s="1">
        <v>15</v>
      </c>
      <c r="D49" s="4" t="s">
        <v>16</v>
      </c>
      <c r="E49" s="1" t="s">
        <v>39</v>
      </c>
      <c r="F49" s="4" t="s">
        <v>18</v>
      </c>
      <c r="G49" s="1"/>
      <c r="H49" s="1"/>
      <c r="I49" s="1"/>
      <c r="J49" s="4"/>
      <c r="K49" s="1"/>
      <c r="L49" s="4"/>
    </row>
    <row r="50" spans="1:12" ht="13.15" thickBot="1">
      <c r="A50" s="6"/>
      <c r="B50" s="6" t="s">
        <v>109</v>
      </c>
      <c r="C50" s="6">
        <v>3</v>
      </c>
      <c r="D50" s="8" t="s">
        <v>16</v>
      </c>
      <c r="E50" s="6" t="s">
        <v>110</v>
      </c>
      <c r="F50" s="8"/>
      <c r="G50" s="1"/>
      <c r="H50" s="1"/>
      <c r="I50" s="1"/>
      <c r="J50" s="4"/>
      <c r="K50" s="1"/>
      <c r="L50" s="4"/>
    </row>
    <row r="51" spans="1:12" ht="13.5" thickBot="1">
      <c r="A51" s="15" t="s">
        <v>111</v>
      </c>
      <c r="B51" s="16"/>
      <c r="C51" s="29">
        <f>SUM(C52:C56)</f>
        <v>12</v>
      </c>
      <c r="D51" s="48"/>
      <c r="E51" s="69"/>
      <c r="F51" s="70"/>
      <c r="G51" s="12"/>
      <c r="H51" s="1"/>
      <c r="I51" s="1"/>
      <c r="J51" s="4"/>
      <c r="K51" s="1"/>
      <c r="L51" s="4"/>
    </row>
    <row r="52" spans="1:12">
      <c r="A52" s="9"/>
      <c r="B52" s="9" t="s">
        <v>112</v>
      </c>
      <c r="C52" s="9">
        <v>1</v>
      </c>
      <c r="D52" s="10" t="s">
        <v>9</v>
      </c>
      <c r="E52" s="9" t="s">
        <v>14</v>
      </c>
      <c r="F52" s="10"/>
      <c r="G52" s="1"/>
      <c r="H52" s="1"/>
      <c r="I52" s="1"/>
      <c r="J52" s="4"/>
      <c r="K52" s="1"/>
      <c r="L52" s="4"/>
    </row>
    <row r="53" spans="1:12">
      <c r="A53" s="1"/>
      <c r="B53" s="1" t="s">
        <v>113</v>
      </c>
      <c r="C53" s="1">
        <v>0</v>
      </c>
      <c r="D53" s="4" t="s">
        <v>9</v>
      </c>
      <c r="E53" s="1" t="s">
        <v>114</v>
      </c>
      <c r="F53" s="4" t="s">
        <v>18</v>
      </c>
      <c r="G53" s="1"/>
      <c r="H53" s="1"/>
      <c r="I53" s="1"/>
      <c r="J53" s="4"/>
      <c r="K53" s="1"/>
      <c r="L53" s="4"/>
    </row>
    <row r="54" spans="1:12">
      <c r="A54" s="1"/>
      <c r="B54" s="1" t="s">
        <v>115</v>
      </c>
      <c r="C54" s="1">
        <v>0</v>
      </c>
      <c r="D54" s="4" t="s">
        <v>16</v>
      </c>
      <c r="E54" s="1" t="s">
        <v>39</v>
      </c>
      <c r="F54" s="4" t="s">
        <v>18</v>
      </c>
      <c r="G54" s="1"/>
      <c r="H54" s="1"/>
      <c r="I54" s="1"/>
      <c r="J54" s="4"/>
      <c r="K54" s="1"/>
      <c r="L54" s="4"/>
    </row>
    <row r="55" spans="1:12">
      <c r="A55" s="1"/>
      <c r="B55" s="1" t="s">
        <v>116</v>
      </c>
      <c r="C55" s="1">
        <v>1</v>
      </c>
      <c r="D55" s="4" t="s">
        <v>16</v>
      </c>
      <c r="E55" s="1" t="s">
        <v>39</v>
      </c>
      <c r="F55" s="4" t="s">
        <v>18</v>
      </c>
      <c r="G55" s="1"/>
      <c r="H55" s="1"/>
      <c r="I55" s="1"/>
      <c r="J55" s="4"/>
      <c r="K55" s="1"/>
      <c r="L55" s="4"/>
    </row>
    <row r="56" spans="1:12" ht="13.15" thickBot="1">
      <c r="A56" s="6"/>
      <c r="B56" s="6" t="s">
        <v>117</v>
      </c>
      <c r="C56" s="6">
        <v>10</v>
      </c>
      <c r="D56" s="8" t="s">
        <v>16</v>
      </c>
      <c r="E56" s="6" t="s">
        <v>118</v>
      </c>
      <c r="F56" s="8"/>
      <c r="G56" s="1"/>
      <c r="H56" s="1"/>
      <c r="I56" s="1"/>
      <c r="J56" s="4"/>
      <c r="K56" s="1"/>
      <c r="L56" s="4"/>
    </row>
    <row r="57" spans="1:12" ht="13.5" thickBot="1">
      <c r="A57" s="13" t="s">
        <v>119</v>
      </c>
      <c r="B57" s="14"/>
      <c r="C57" s="29">
        <f ca="1">SUM(C58:C65)</f>
        <v>99</v>
      </c>
      <c r="D57" s="48"/>
      <c r="E57" s="69"/>
      <c r="F57" s="70"/>
      <c r="G57" s="12"/>
      <c r="H57" s="1"/>
      <c r="I57" s="1"/>
      <c r="J57" s="4"/>
      <c r="K57" s="1"/>
      <c r="L57" s="4"/>
    </row>
    <row r="58" spans="1:12">
      <c r="A58" s="9"/>
      <c r="B58" s="9" t="s">
        <v>120</v>
      </c>
      <c r="C58" s="9">
        <v>60</v>
      </c>
      <c r="D58" s="10" t="s">
        <v>16</v>
      </c>
      <c r="E58" s="9" t="s">
        <v>121</v>
      </c>
      <c r="F58" s="10" t="s">
        <v>18</v>
      </c>
      <c r="G58" s="1"/>
      <c r="H58" s="1"/>
      <c r="I58" s="1"/>
      <c r="J58" s="4"/>
      <c r="K58" s="1"/>
      <c r="L58" s="4"/>
    </row>
    <row r="59" spans="1:12">
      <c r="A59" s="1"/>
      <c r="B59" s="1" t="s">
        <v>122</v>
      </c>
      <c r="C59" s="1">
        <v>1</v>
      </c>
      <c r="D59" s="4" t="s">
        <v>9</v>
      </c>
      <c r="E59" s="1" t="s">
        <v>14</v>
      </c>
      <c r="F59" s="4"/>
      <c r="G59" s="1"/>
      <c r="H59" s="1"/>
      <c r="I59" s="1"/>
      <c r="J59" s="4"/>
      <c r="K59" s="1"/>
      <c r="L59" s="4"/>
    </row>
    <row r="60" spans="1:12">
      <c r="A60" s="4" t="s">
        <v>49</v>
      </c>
      <c r="B60" s="1" t="s">
        <v>123</v>
      </c>
      <c r="C60" s="1">
        <f ca="1">ROUNDUP(I22/175,0)</f>
        <v>4</v>
      </c>
      <c r="D60" s="4" t="s">
        <v>16</v>
      </c>
      <c r="E60" s="1" t="s">
        <v>124</v>
      </c>
      <c r="F60" s="4"/>
      <c r="G60" s="1"/>
      <c r="H60" s="1"/>
      <c r="I60" s="1"/>
      <c r="J60" s="4"/>
      <c r="K60" s="1"/>
      <c r="L60" s="4"/>
    </row>
    <row r="61" spans="1:12">
      <c r="A61" s="1"/>
      <c r="B61" s="1" t="s">
        <v>125</v>
      </c>
      <c r="C61" s="1">
        <v>1</v>
      </c>
      <c r="D61" s="4" t="s">
        <v>9</v>
      </c>
      <c r="E61" s="1" t="s">
        <v>14</v>
      </c>
      <c r="F61" s="4"/>
      <c r="G61" s="1"/>
      <c r="H61" s="1"/>
      <c r="I61" s="1"/>
      <c r="J61" s="4"/>
      <c r="K61" s="1"/>
      <c r="L61" s="4"/>
    </row>
    <row r="62" spans="1:12">
      <c r="A62" s="1"/>
      <c r="B62" s="1" t="s">
        <v>126</v>
      </c>
      <c r="C62" s="1">
        <v>12</v>
      </c>
      <c r="D62" s="4" t="s">
        <v>16</v>
      </c>
      <c r="E62" s="1" t="s">
        <v>127</v>
      </c>
      <c r="F62" s="4" t="s">
        <v>18</v>
      </c>
      <c r="G62" s="1"/>
      <c r="H62" s="1"/>
      <c r="I62" s="1"/>
      <c r="J62" s="4"/>
      <c r="K62" s="1"/>
      <c r="L62" s="4"/>
    </row>
    <row r="63" spans="1:12">
      <c r="A63" s="1"/>
      <c r="B63" s="1" t="s">
        <v>128</v>
      </c>
      <c r="C63" s="1">
        <v>12</v>
      </c>
      <c r="D63" s="4" t="s">
        <v>16</v>
      </c>
      <c r="E63" s="1" t="s">
        <v>129</v>
      </c>
      <c r="F63" s="4" t="s">
        <v>18</v>
      </c>
      <c r="G63" s="1"/>
      <c r="H63" s="1"/>
      <c r="I63" s="1"/>
      <c r="J63" s="4"/>
      <c r="K63" s="1"/>
      <c r="L63" s="4"/>
    </row>
    <row r="64" spans="1:12">
      <c r="A64" s="1"/>
      <c r="B64" s="1" t="s">
        <v>130</v>
      </c>
      <c r="C64" s="1">
        <v>3</v>
      </c>
      <c r="D64" s="4" t="s">
        <v>9</v>
      </c>
      <c r="E64" s="1" t="s">
        <v>39</v>
      </c>
      <c r="F64" s="4" t="s">
        <v>18</v>
      </c>
      <c r="G64" s="1"/>
      <c r="H64" s="1"/>
      <c r="I64" s="1"/>
      <c r="J64" s="4"/>
      <c r="K64" s="1"/>
      <c r="L64" s="4"/>
    </row>
    <row r="65" spans="1:12" ht="13.15" thickBot="1">
      <c r="A65" s="6"/>
      <c r="B65" s="6" t="s">
        <v>131</v>
      </c>
      <c r="C65" s="6">
        <v>6</v>
      </c>
      <c r="D65" s="8" t="s">
        <v>9</v>
      </c>
      <c r="E65" s="6" t="s">
        <v>39</v>
      </c>
      <c r="F65" s="8" t="s">
        <v>18</v>
      </c>
      <c r="G65" s="1"/>
      <c r="H65" s="1"/>
      <c r="I65" s="1"/>
      <c r="J65" s="4"/>
      <c r="K65" s="1"/>
      <c r="L65" s="4"/>
    </row>
    <row r="66" spans="1:12" ht="13.5" thickBot="1">
      <c r="A66" s="13" t="s">
        <v>141</v>
      </c>
      <c r="B66" s="28"/>
      <c r="C66" s="29">
        <f ca="1">SUM(C67:C72)</f>
        <v>228</v>
      </c>
      <c r="D66" s="48"/>
      <c r="E66" s="69"/>
      <c r="F66" s="70"/>
      <c r="G66" s="12"/>
      <c r="H66" s="1"/>
      <c r="I66" s="1"/>
      <c r="J66" s="4"/>
      <c r="K66" s="1"/>
      <c r="L66" s="4"/>
    </row>
    <row r="67" spans="1:12">
      <c r="A67" s="9"/>
      <c r="B67" s="9" t="s">
        <v>133</v>
      </c>
      <c r="C67" s="9">
        <v>5</v>
      </c>
      <c r="D67" s="10" t="s">
        <v>61</v>
      </c>
      <c r="E67" s="9" t="s">
        <v>39</v>
      </c>
      <c r="F67" s="10" t="s">
        <v>18</v>
      </c>
      <c r="G67" s="1"/>
      <c r="H67" s="1"/>
      <c r="I67" s="1"/>
      <c r="J67" s="4"/>
      <c r="K67" s="1"/>
      <c r="L67" s="4"/>
    </row>
    <row r="68" spans="1:12">
      <c r="A68" s="1" t="s">
        <v>49</v>
      </c>
      <c r="B68" s="1" t="s">
        <v>134</v>
      </c>
      <c r="C68" s="1">
        <f ca="1">ROUNDUP(I22/200, 0)</f>
        <v>4</v>
      </c>
      <c r="D68" s="4" t="s">
        <v>135</v>
      </c>
      <c r="E68" s="1" t="s">
        <v>136</v>
      </c>
      <c r="F68" s="4"/>
      <c r="G68" s="1"/>
      <c r="H68" s="1"/>
      <c r="I68" s="1"/>
      <c r="J68" s="4"/>
      <c r="K68" s="1"/>
      <c r="L68" s="4"/>
    </row>
    <row r="69" spans="1:12">
      <c r="A69" s="1"/>
      <c r="B69" s="1" t="s">
        <v>137</v>
      </c>
      <c r="C69" s="1">
        <v>1</v>
      </c>
      <c r="D69" s="4" t="s">
        <v>16</v>
      </c>
      <c r="E69" s="1" t="s">
        <v>14</v>
      </c>
      <c r="F69" s="4"/>
      <c r="G69" s="1"/>
      <c r="H69" s="1"/>
      <c r="I69" s="1"/>
      <c r="J69" s="4"/>
      <c r="K69" s="1"/>
      <c r="L69" s="4"/>
    </row>
    <row r="70" spans="1:12">
      <c r="A70" s="1"/>
      <c r="B70" s="1" t="s">
        <v>138</v>
      </c>
      <c r="C70" s="1">
        <v>15</v>
      </c>
      <c r="D70" s="4" t="s">
        <v>16</v>
      </c>
      <c r="E70" s="1" t="s">
        <v>39</v>
      </c>
      <c r="F70" s="4" t="s">
        <v>18</v>
      </c>
      <c r="G70" s="1"/>
      <c r="H70" s="1"/>
      <c r="I70" s="1"/>
      <c r="J70" s="4"/>
      <c r="K70" s="1"/>
      <c r="L70" s="4"/>
    </row>
    <row r="71" spans="1:12">
      <c r="A71" s="1"/>
      <c r="B71" s="1" t="s">
        <v>139</v>
      </c>
      <c r="C71" s="1">
        <v>200</v>
      </c>
      <c r="D71" s="4" t="s">
        <v>16</v>
      </c>
      <c r="E71" s="1" t="s">
        <v>39</v>
      </c>
      <c r="F71" s="4" t="s">
        <v>18</v>
      </c>
      <c r="G71" s="1"/>
      <c r="H71" s="1"/>
      <c r="I71" s="1"/>
      <c r="J71" s="4"/>
      <c r="K71" s="1"/>
      <c r="L71" s="4"/>
    </row>
    <row r="72" spans="1:12">
      <c r="A72" s="1"/>
      <c r="B72" s="1" t="s">
        <v>140</v>
      </c>
      <c r="C72" s="1">
        <v>3</v>
      </c>
      <c r="D72" s="4" t="s">
        <v>9</v>
      </c>
      <c r="E72" s="1" t="s">
        <v>39</v>
      </c>
      <c r="F72" s="4" t="s">
        <v>18</v>
      </c>
      <c r="G72" s="1"/>
      <c r="H72" s="1"/>
      <c r="I72" s="1"/>
      <c r="J72" s="4"/>
      <c r="K72" s="1"/>
      <c r="L72" s="4"/>
    </row>
  </sheetData>
  <mergeCells count="13">
    <mergeCell ref="D2:F2"/>
    <mergeCell ref="J2:L2"/>
    <mergeCell ref="D15:F15"/>
    <mergeCell ref="G24:L24"/>
    <mergeCell ref="D66:F66"/>
    <mergeCell ref="H14:L14"/>
    <mergeCell ref="D28:F28"/>
    <mergeCell ref="D37:F37"/>
    <mergeCell ref="D51:F51"/>
    <mergeCell ref="D57:F57"/>
    <mergeCell ref="G25:L26"/>
    <mergeCell ref="G27:L28"/>
    <mergeCell ref="G29:L32"/>
  </mergeCells>
  <phoneticPr fontId="0" type="noConversion"/>
  <pageMargins left="0.75" right="0.75" top="0.75" bottom="0.75" header="0.5" footer="0.5"/>
  <pageSetup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2"/>
  <sheetViews>
    <sheetView zoomScale="90" workbookViewId="0">
      <selection activeCell="C7" sqref="C7"/>
    </sheetView>
  </sheetViews>
  <sheetFormatPr defaultRowHeight="12.75"/>
  <cols>
    <col min="1" max="1" width="10.85546875" customWidth="1"/>
    <col min="2" max="2" width="23" bestFit="1" customWidth="1"/>
    <col min="4" max="4" width="9.140625" style="5"/>
    <col min="5" max="5" width="20.140625" bestFit="1" customWidth="1"/>
    <col min="6" max="6" width="10.7109375" style="5" bestFit="1" customWidth="1"/>
    <col min="7" max="7" width="10.5703125" customWidth="1"/>
    <col min="8" max="8" width="17.5703125" customWidth="1"/>
    <col min="10" max="10" width="9.140625" style="5"/>
    <col min="11" max="11" width="17.7109375" bestFit="1" customWidth="1"/>
    <col min="12" max="12" width="10.7109375" style="5" bestFit="1" customWidth="1"/>
  </cols>
  <sheetData>
    <row r="1" spans="1:12" ht="13.15" thickBot="1">
      <c r="A1" s="6" t="s">
        <v>0</v>
      </c>
      <c r="B1" s="6" t="s">
        <v>1</v>
      </c>
      <c r="C1" s="6" t="s">
        <v>2</v>
      </c>
      <c r="D1" s="8" t="s">
        <v>3</v>
      </c>
      <c r="E1" s="6" t="s">
        <v>4</v>
      </c>
      <c r="F1" s="8" t="s">
        <v>5</v>
      </c>
      <c r="G1" s="6" t="s">
        <v>0</v>
      </c>
      <c r="H1" s="6" t="s">
        <v>1</v>
      </c>
      <c r="I1" s="6" t="s">
        <v>2</v>
      </c>
      <c r="J1" s="8" t="s">
        <v>3</v>
      </c>
      <c r="K1" s="6" t="s">
        <v>4</v>
      </c>
      <c r="L1" s="8" t="s">
        <v>5</v>
      </c>
    </row>
    <row r="2" spans="1:12" ht="13.5" thickBot="1">
      <c r="A2" s="13" t="s">
        <v>6</v>
      </c>
      <c r="B2" s="27"/>
      <c r="C2" s="29">
        <f>SUM(C3:C14)</f>
        <v>64</v>
      </c>
      <c r="D2" s="48"/>
      <c r="E2" s="69"/>
      <c r="F2" s="70"/>
      <c r="G2" s="15" t="s">
        <v>7</v>
      </c>
      <c r="H2" s="16"/>
      <c r="I2" s="29">
        <f>SUM(I3:I12)</f>
        <v>488</v>
      </c>
      <c r="J2" s="48"/>
      <c r="K2" s="69"/>
      <c r="L2" s="70"/>
    </row>
    <row r="3" spans="1:12">
      <c r="B3" s="9" t="s">
        <v>8</v>
      </c>
      <c r="C3" s="9">
        <v>0</v>
      </c>
      <c r="D3" s="10" t="s">
        <v>9</v>
      </c>
      <c r="E3" s="9" t="s">
        <v>10</v>
      </c>
      <c r="F3" s="10"/>
      <c r="H3" s="9" t="s">
        <v>11</v>
      </c>
      <c r="I3" s="9">
        <v>126</v>
      </c>
      <c r="J3" s="10" t="s">
        <v>9</v>
      </c>
      <c r="K3" s="9" t="s">
        <v>12</v>
      </c>
      <c r="L3" s="10"/>
    </row>
    <row r="4" spans="1:12">
      <c r="A4" s="1"/>
      <c r="B4" s="1" t="s">
        <v>13</v>
      </c>
      <c r="C4" s="1">
        <v>1</v>
      </c>
      <c r="D4" s="4" t="s">
        <v>9</v>
      </c>
      <c r="E4" s="1" t="s">
        <v>14</v>
      </c>
      <c r="F4" s="4"/>
      <c r="G4" s="1"/>
      <c r="H4" s="1" t="s">
        <v>15</v>
      </c>
      <c r="I4" s="1">
        <v>60</v>
      </c>
      <c r="J4" s="4" t="s">
        <v>16</v>
      </c>
      <c r="K4" s="1" t="s">
        <v>17</v>
      </c>
      <c r="L4" s="4" t="s">
        <v>18</v>
      </c>
    </row>
    <row r="5" spans="1:12">
      <c r="A5" s="1"/>
      <c r="B5" s="1" t="s">
        <v>19</v>
      </c>
      <c r="C5" s="1">
        <v>1</v>
      </c>
      <c r="D5" s="4" t="s">
        <v>9</v>
      </c>
      <c r="E5" s="1" t="s">
        <v>14</v>
      </c>
      <c r="F5" s="4"/>
      <c r="G5" s="1"/>
      <c r="H5" s="1" t="s">
        <v>20</v>
      </c>
      <c r="I5" s="1">
        <v>18</v>
      </c>
      <c r="J5" s="4" t="s">
        <v>16</v>
      </c>
      <c r="K5" s="1" t="s">
        <v>17</v>
      </c>
      <c r="L5" s="4" t="s">
        <v>18</v>
      </c>
    </row>
    <row r="6" spans="1:12">
      <c r="A6" s="1"/>
      <c r="B6" s="1" t="s">
        <v>21</v>
      </c>
      <c r="C6" s="1">
        <v>2</v>
      </c>
      <c r="D6" s="4" t="s">
        <v>9</v>
      </c>
      <c r="E6" s="1" t="s">
        <v>22</v>
      </c>
      <c r="F6" s="4"/>
      <c r="G6" s="1"/>
      <c r="H6" s="1" t="s">
        <v>23</v>
      </c>
      <c r="I6" s="1">
        <v>68</v>
      </c>
      <c r="J6" s="4" t="s">
        <v>16</v>
      </c>
      <c r="K6" s="1" t="s">
        <v>24</v>
      </c>
      <c r="L6" s="4"/>
    </row>
    <row r="7" spans="1:12">
      <c r="A7" s="1"/>
      <c r="B7" s="1" t="s">
        <v>25</v>
      </c>
      <c r="C7" s="1">
        <v>6</v>
      </c>
      <c r="D7" s="4" t="s">
        <v>16</v>
      </c>
      <c r="E7" s="1" t="s">
        <v>26</v>
      </c>
      <c r="F7" s="4" t="s">
        <v>18</v>
      </c>
      <c r="G7" s="1"/>
      <c r="H7" s="1" t="s">
        <v>27</v>
      </c>
      <c r="I7" s="1">
        <v>5</v>
      </c>
      <c r="J7" s="4" t="s">
        <v>16</v>
      </c>
      <c r="K7" s="1" t="s">
        <v>28</v>
      </c>
      <c r="L7" s="4"/>
    </row>
    <row r="8" spans="1:12">
      <c r="A8" s="1"/>
      <c r="B8" s="1" t="s">
        <v>29</v>
      </c>
      <c r="C8" s="1">
        <v>1</v>
      </c>
      <c r="D8" s="4" t="s">
        <v>16</v>
      </c>
      <c r="E8" s="1" t="s">
        <v>14</v>
      </c>
      <c r="F8" s="4"/>
      <c r="G8" s="1"/>
      <c r="H8" s="1" t="s">
        <v>30</v>
      </c>
      <c r="I8" s="1">
        <v>1</v>
      </c>
      <c r="J8" s="4" t="s">
        <v>9</v>
      </c>
      <c r="K8" s="1" t="s">
        <v>31</v>
      </c>
      <c r="L8" s="4"/>
    </row>
    <row r="9" spans="1:12">
      <c r="A9" s="1"/>
      <c r="B9" s="1" t="s">
        <v>32</v>
      </c>
      <c r="C9" s="1">
        <v>6</v>
      </c>
      <c r="D9" s="4" t="s">
        <v>16</v>
      </c>
      <c r="E9" s="1" t="s">
        <v>26</v>
      </c>
      <c r="F9" s="4" t="s">
        <v>18</v>
      </c>
      <c r="G9" s="1"/>
      <c r="H9" s="1" t="s">
        <v>33</v>
      </c>
      <c r="I9" s="1">
        <v>30</v>
      </c>
      <c r="J9" s="4" t="s">
        <v>9</v>
      </c>
      <c r="K9" s="1" t="s">
        <v>34</v>
      </c>
      <c r="L9" s="4"/>
    </row>
    <row r="10" spans="1:12">
      <c r="A10" s="1"/>
      <c r="B10" s="1" t="s">
        <v>35</v>
      </c>
      <c r="C10" s="1">
        <v>1</v>
      </c>
      <c r="D10" s="4" t="s">
        <v>9</v>
      </c>
      <c r="E10" s="1" t="s">
        <v>14</v>
      </c>
      <c r="F10" s="4"/>
      <c r="G10" s="1"/>
      <c r="H10" s="1" t="s">
        <v>36</v>
      </c>
      <c r="I10" s="1">
        <f>68*1.5</f>
        <v>102</v>
      </c>
      <c r="J10" s="4" t="s">
        <v>16</v>
      </c>
      <c r="K10" s="1" t="s">
        <v>37</v>
      </c>
      <c r="L10" s="4"/>
    </row>
    <row r="11" spans="1:12">
      <c r="A11" s="1"/>
      <c r="B11" s="1" t="s">
        <v>38</v>
      </c>
      <c r="C11" s="1">
        <v>9</v>
      </c>
      <c r="D11" s="4" t="s">
        <v>9</v>
      </c>
      <c r="E11" s="1" t="s">
        <v>39</v>
      </c>
      <c r="F11" s="4" t="s">
        <v>18</v>
      </c>
      <c r="G11" s="1"/>
      <c r="H11" s="1" t="s">
        <v>40</v>
      </c>
      <c r="I11" s="1">
        <v>10</v>
      </c>
      <c r="J11" s="4" t="s">
        <v>16</v>
      </c>
      <c r="K11" s="1" t="s">
        <v>41</v>
      </c>
      <c r="L11" s="4"/>
    </row>
    <row r="12" spans="1:12">
      <c r="A12" s="1"/>
      <c r="B12" s="1" t="s">
        <v>42</v>
      </c>
      <c r="C12" s="1">
        <v>6</v>
      </c>
      <c r="D12" s="4" t="s">
        <v>9</v>
      </c>
      <c r="E12" s="1" t="s">
        <v>26</v>
      </c>
      <c r="F12" s="4" t="s">
        <v>18</v>
      </c>
      <c r="G12" s="1"/>
      <c r="H12" s="1" t="s">
        <v>43</v>
      </c>
      <c r="I12" s="1">
        <v>68</v>
      </c>
      <c r="J12" s="4" t="s">
        <v>16</v>
      </c>
      <c r="K12" s="1" t="s">
        <v>44</v>
      </c>
      <c r="L12" s="4"/>
    </row>
    <row r="13" spans="1:12" ht="13.15" thickBot="1">
      <c r="A13" s="1"/>
      <c r="B13" s="1" t="s">
        <v>45</v>
      </c>
      <c r="C13" s="1">
        <v>30</v>
      </c>
      <c r="D13" s="4" t="s">
        <v>16</v>
      </c>
      <c r="E13" s="1" t="s">
        <v>39</v>
      </c>
      <c r="F13" s="4" t="s">
        <v>18</v>
      </c>
      <c r="G13" s="6"/>
      <c r="H13" s="6"/>
      <c r="I13" s="6"/>
      <c r="J13" s="8"/>
      <c r="K13" s="6"/>
      <c r="L13" s="8"/>
    </row>
    <row r="14" spans="1:12" ht="13.5" thickBot="1">
      <c r="A14" s="6"/>
      <c r="B14" s="6" t="s">
        <v>46</v>
      </c>
      <c r="C14" s="6">
        <v>1</v>
      </c>
      <c r="D14" s="8" t="s">
        <v>16</v>
      </c>
      <c r="E14" s="6" t="s">
        <v>14</v>
      </c>
      <c r="F14" s="20"/>
      <c r="G14" s="13" t="s">
        <v>47</v>
      </c>
      <c r="H14" s="71"/>
      <c r="I14" s="69"/>
      <c r="J14" s="69"/>
      <c r="K14" s="69"/>
      <c r="L14" s="70"/>
    </row>
    <row r="15" spans="1:12" ht="13.5" thickBot="1">
      <c r="A15" s="15" t="s">
        <v>48</v>
      </c>
      <c r="B15" s="26"/>
      <c r="C15" s="29">
        <f ca="1">SUM(C16:C27)</f>
        <v>144</v>
      </c>
      <c r="D15" s="48"/>
      <c r="E15" s="69"/>
      <c r="F15" s="70"/>
      <c r="G15" s="24" t="s">
        <v>49</v>
      </c>
      <c r="H15" s="9" t="s">
        <v>50</v>
      </c>
      <c r="I15" s="9">
        <f ca="1">SUM(C2,C15,C28,C37,C51,C57,C66)</f>
        <v>1207</v>
      </c>
      <c r="J15" s="10"/>
      <c r="K15" s="9"/>
      <c r="L15" s="10"/>
    </row>
    <row r="16" spans="1:12">
      <c r="B16" s="9" t="s">
        <v>51</v>
      </c>
      <c r="C16" s="9">
        <v>1</v>
      </c>
      <c r="D16" s="10" t="s">
        <v>9</v>
      </c>
      <c r="E16" s="9" t="s">
        <v>39</v>
      </c>
      <c r="F16" s="10"/>
      <c r="G16" s="4" t="s">
        <v>49</v>
      </c>
      <c r="H16" s="1" t="s">
        <v>52</v>
      </c>
      <c r="I16" s="1">
        <f>I2</f>
        <v>488</v>
      </c>
      <c r="J16" s="4"/>
      <c r="K16" s="1"/>
      <c r="L16" s="4"/>
    </row>
    <row r="17" spans="1:12">
      <c r="A17" s="1"/>
      <c r="B17" s="1" t="s">
        <v>53</v>
      </c>
      <c r="C17" s="1">
        <v>2</v>
      </c>
      <c r="D17" s="4" t="s">
        <v>9</v>
      </c>
      <c r="E17" s="1" t="s">
        <v>14</v>
      </c>
      <c r="F17" s="4"/>
      <c r="G17" s="4" t="s">
        <v>49</v>
      </c>
      <c r="H17" s="1" t="s">
        <v>54</v>
      </c>
      <c r="I17" s="1">
        <f ca="1">SUM(I15:I16)</f>
        <v>1695</v>
      </c>
      <c r="J17" s="4"/>
      <c r="K17" s="1"/>
      <c r="L17" s="4"/>
    </row>
    <row r="18" spans="1:12">
      <c r="A18" s="1"/>
      <c r="B18" s="1" t="s">
        <v>55</v>
      </c>
      <c r="C18" s="1">
        <v>6</v>
      </c>
      <c r="D18" s="4" t="s">
        <v>9</v>
      </c>
      <c r="E18" s="1" t="s">
        <v>39</v>
      </c>
      <c r="F18" s="4" t="s">
        <v>18</v>
      </c>
      <c r="G18" s="4" t="s">
        <v>49</v>
      </c>
      <c r="H18" s="1" t="s">
        <v>56</v>
      </c>
      <c r="I18" s="1">
        <f ca="1">SUM(C3:C6,C10:C12,C16:C24,C29:C30,C32,C34:C35,C38,C40,C42,C52:C53,C59,C61,C64:C65,C72,I3,I8:I9)</f>
        <v>277</v>
      </c>
      <c r="J18" s="4" t="s">
        <v>9</v>
      </c>
      <c r="K18" s="1"/>
      <c r="L18" s="4"/>
    </row>
    <row r="19" spans="1:12">
      <c r="A19" s="1"/>
      <c r="B19" s="1" t="s">
        <v>57</v>
      </c>
      <c r="C19" s="1">
        <v>15</v>
      </c>
      <c r="D19" s="4" t="s">
        <v>9</v>
      </c>
      <c r="E19" s="1" t="s">
        <v>39</v>
      </c>
      <c r="F19" s="4" t="s">
        <v>18</v>
      </c>
      <c r="G19" s="4" t="s">
        <v>49</v>
      </c>
      <c r="H19" s="1" t="s">
        <v>58</v>
      </c>
      <c r="I19" s="1">
        <f ca="1">SUM(C7:C9,C13:C14,C26:C27,C31,C33,C36,C39,C43:C50,C54:C56,C58,C60,C62:C64,C69:C71,I4:I7,I10:I12)</f>
        <v>1369</v>
      </c>
      <c r="J19" s="4" t="s">
        <v>16</v>
      </c>
      <c r="K19" s="1"/>
      <c r="L19" s="4"/>
    </row>
    <row r="20" spans="1:12">
      <c r="A20" s="1"/>
      <c r="B20" s="1" t="s">
        <v>59</v>
      </c>
      <c r="C20" s="1">
        <v>1</v>
      </c>
      <c r="D20" s="4" t="s">
        <v>9</v>
      </c>
      <c r="E20" s="1" t="s">
        <v>14</v>
      </c>
      <c r="F20" s="4"/>
      <c r="G20" s="4" t="s">
        <v>49</v>
      </c>
      <c r="H20" s="1" t="s">
        <v>60</v>
      </c>
      <c r="I20" s="2">
        <f ca="1">SUM(C41,C68,C67)</f>
        <v>26</v>
      </c>
      <c r="J20" s="4" t="s">
        <v>61</v>
      </c>
      <c r="K20" s="1" t="s">
        <v>62</v>
      </c>
      <c r="L20" s="4"/>
    </row>
    <row r="21" spans="1:12">
      <c r="A21" s="1"/>
      <c r="B21" s="1" t="s">
        <v>63</v>
      </c>
      <c r="C21" s="1">
        <v>6</v>
      </c>
      <c r="D21" s="4" t="s">
        <v>9</v>
      </c>
      <c r="E21" s="1" t="s">
        <v>39</v>
      </c>
      <c r="F21" s="4" t="s">
        <v>18</v>
      </c>
      <c r="G21" s="1"/>
      <c r="H21" s="1" t="s">
        <v>64</v>
      </c>
      <c r="I21" s="3">
        <v>0</v>
      </c>
      <c r="J21" s="4" t="s">
        <v>65</v>
      </c>
      <c r="K21" s="1" t="s">
        <v>62</v>
      </c>
      <c r="L21" s="4"/>
    </row>
    <row r="22" spans="1:12">
      <c r="A22" s="4" t="s">
        <v>49</v>
      </c>
      <c r="B22" s="1" t="s">
        <v>66</v>
      </c>
      <c r="C22" s="1">
        <f ca="1">ROUNDUP(I22/250,0)</f>
        <v>7</v>
      </c>
      <c r="D22" s="4" t="s">
        <v>9</v>
      </c>
      <c r="E22" s="1" t="s">
        <v>67</v>
      </c>
      <c r="F22" s="4"/>
      <c r="G22" s="23" t="s">
        <v>49</v>
      </c>
      <c r="H22" s="1" t="s">
        <v>68</v>
      </c>
      <c r="I22" s="3">
        <f ca="1">SUM(I17,I21)</f>
        <v>1695</v>
      </c>
      <c r="J22" s="4" t="s">
        <v>65</v>
      </c>
      <c r="K22" s="1" t="s">
        <v>142</v>
      </c>
      <c r="L22" s="4"/>
    </row>
    <row r="23" spans="1:12" ht="13.15" thickBot="1">
      <c r="A23" s="4"/>
      <c r="B23" s="1" t="s">
        <v>70</v>
      </c>
      <c r="C23" s="1">
        <v>1</v>
      </c>
      <c r="D23" s="4" t="s">
        <v>9</v>
      </c>
      <c r="E23" s="1" t="s">
        <v>14</v>
      </c>
      <c r="F23" s="4"/>
      <c r="G23" s="25"/>
      <c r="H23" s="6"/>
      <c r="I23" s="7"/>
      <c r="J23" s="8"/>
      <c r="K23" s="6"/>
      <c r="L23" s="8"/>
    </row>
    <row r="24" spans="1:12" ht="13.15" thickBot="1">
      <c r="A24" s="4" t="s">
        <v>49</v>
      </c>
      <c r="B24" s="1" t="s">
        <v>71</v>
      </c>
      <c r="C24" s="1">
        <f ca="1">2*(C22+C21)</f>
        <v>26</v>
      </c>
      <c r="D24" s="4" t="s">
        <v>9</v>
      </c>
      <c r="E24" s="1" t="s">
        <v>72</v>
      </c>
      <c r="F24" s="11"/>
      <c r="G24" s="77" t="s">
        <v>73</v>
      </c>
      <c r="H24" s="73"/>
      <c r="I24" s="73"/>
      <c r="J24" s="73"/>
      <c r="K24" s="73"/>
      <c r="L24" s="74"/>
    </row>
    <row r="25" spans="1:12">
      <c r="A25" s="4" t="s">
        <v>49</v>
      </c>
      <c r="B25" s="1" t="s">
        <v>74</v>
      </c>
      <c r="C25" s="1">
        <f ca="1">2*(C22+C21)</f>
        <v>26</v>
      </c>
      <c r="D25" s="4" t="s">
        <v>9</v>
      </c>
      <c r="E25" s="1" t="s">
        <v>72</v>
      </c>
      <c r="F25" s="11"/>
      <c r="G25" s="67" t="s">
        <v>75</v>
      </c>
      <c r="H25" s="50"/>
      <c r="I25" s="50"/>
      <c r="J25" s="50"/>
      <c r="K25" s="50"/>
      <c r="L25" s="51"/>
    </row>
    <row r="26" spans="1:12" ht="13.15" thickBot="1">
      <c r="A26" s="4" t="s">
        <v>49</v>
      </c>
      <c r="B26" s="1" t="s">
        <v>76</v>
      </c>
      <c r="C26" s="1">
        <f ca="1">ROUNDUP(I22/100,0)</f>
        <v>17</v>
      </c>
      <c r="D26" s="4" t="s">
        <v>16</v>
      </c>
      <c r="E26" s="1" t="s">
        <v>77</v>
      </c>
      <c r="F26" s="11"/>
      <c r="G26" s="68"/>
      <c r="H26" s="53"/>
      <c r="I26" s="53"/>
      <c r="J26" s="53"/>
      <c r="K26" s="53"/>
      <c r="L26" s="54"/>
    </row>
    <row r="27" spans="1:12" ht="13.15" thickBot="1">
      <c r="A27" s="6"/>
      <c r="B27" s="6" t="s">
        <v>78</v>
      </c>
      <c r="C27" s="6">
        <v>36</v>
      </c>
      <c r="D27" s="8" t="s">
        <v>16</v>
      </c>
      <c r="E27" s="6" t="s">
        <v>39</v>
      </c>
      <c r="F27" s="20" t="s">
        <v>18</v>
      </c>
      <c r="G27" s="55" t="s">
        <v>79</v>
      </c>
      <c r="H27" s="56"/>
      <c r="I27" s="56"/>
      <c r="J27" s="56"/>
      <c r="K27" s="56"/>
      <c r="L27" s="57"/>
    </row>
    <row r="28" spans="1:12" ht="13.5" thickBot="1">
      <c r="A28" s="15" t="s">
        <v>80</v>
      </c>
      <c r="B28" s="26"/>
      <c r="C28" s="29">
        <f ca="1">SUM(C29:C36)</f>
        <v>47</v>
      </c>
      <c r="D28" s="48"/>
      <c r="E28" s="69"/>
      <c r="F28" s="70"/>
      <c r="G28" s="58"/>
      <c r="H28" s="59"/>
      <c r="I28" s="59"/>
      <c r="J28" s="59"/>
      <c r="K28" s="59"/>
      <c r="L28" s="60"/>
    </row>
    <row r="29" spans="1:12" ht="12.75" customHeight="1">
      <c r="B29" s="9" t="s">
        <v>81</v>
      </c>
      <c r="C29" s="9">
        <v>1</v>
      </c>
      <c r="D29" s="10" t="s">
        <v>9</v>
      </c>
      <c r="E29" s="9" t="s">
        <v>14</v>
      </c>
      <c r="F29" s="21"/>
      <c r="G29" s="55" t="s">
        <v>82</v>
      </c>
      <c r="H29" s="56"/>
      <c r="I29" s="56"/>
      <c r="J29" s="56"/>
      <c r="K29" s="56"/>
      <c r="L29" s="57"/>
    </row>
    <row r="30" spans="1:12">
      <c r="A30" s="1"/>
      <c r="B30" s="1" t="s">
        <v>83</v>
      </c>
      <c r="C30" s="1">
        <v>4</v>
      </c>
      <c r="D30" s="4" t="s">
        <v>9</v>
      </c>
      <c r="E30" s="1" t="s">
        <v>84</v>
      </c>
      <c r="F30" s="11"/>
      <c r="G30" s="61"/>
      <c r="H30" s="62"/>
      <c r="I30" s="62"/>
      <c r="J30" s="62"/>
      <c r="K30" s="62"/>
      <c r="L30" s="63"/>
    </row>
    <row r="31" spans="1:12">
      <c r="A31" s="1"/>
      <c r="B31" s="1" t="s">
        <v>85</v>
      </c>
      <c r="C31" s="1">
        <v>15</v>
      </c>
      <c r="D31" s="4" t="s">
        <v>16</v>
      </c>
      <c r="E31" s="1" t="s">
        <v>86</v>
      </c>
      <c r="F31" s="11" t="s">
        <v>18</v>
      </c>
      <c r="G31" s="61"/>
      <c r="H31" s="62"/>
      <c r="I31" s="62"/>
      <c r="J31" s="62"/>
      <c r="K31" s="62"/>
      <c r="L31" s="63"/>
    </row>
    <row r="32" spans="1:12" ht="13.15" thickBot="1">
      <c r="A32" s="1"/>
      <c r="B32" s="1" t="s">
        <v>87</v>
      </c>
      <c r="C32" s="1">
        <v>9</v>
      </c>
      <c r="D32" s="4" t="s">
        <v>9</v>
      </c>
      <c r="E32" s="1" t="s">
        <v>39</v>
      </c>
      <c r="F32" s="11" t="s">
        <v>18</v>
      </c>
      <c r="G32" s="58"/>
      <c r="H32" s="59"/>
      <c r="I32" s="59"/>
      <c r="J32" s="59"/>
      <c r="K32" s="59"/>
      <c r="L32" s="60"/>
    </row>
    <row r="33" spans="1:12">
      <c r="A33" s="1"/>
      <c r="B33" s="1" t="s">
        <v>88</v>
      </c>
      <c r="C33" s="1">
        <v>6</v>
      </c>
      <c r="D33" s="4" t="s">
        <v>16</v>
      </c>
      <c r="E33" s="1" t="s">
        <v>39</v>
      </c>
      <c r="F33" s="4" t="s">
        <v>18</v>
      </c>
      <c r="G33" s="9"/>
      <c r="H33" s="9"/>
      <c r="I33" s="9"/>
      <c r="J33" s="10"/>
      <c r="K33" s="9"/>
      <c r="L33" s="10"/>
    </row>
    <row r="34" spans="1:12">
      <c r="A34" s="1"/>
      <c r="B34" s="1" t="s">
        <v>89</v>
      </c>
      <c r="C34" s="1">
        <v>1</v>
      </c>
      <c r="D34" s="4" t="s">
        <v>9</v>
      </c>
      <c r="E34" s="1" t="s">
        <v>14</v>
      </c>
      <c r="F34" s="4"/>
      <c r="G34" s="1"/>
      <c r="H34" s="1"/>
      <c r="I34" s="1"/>
      <c r="J34" s="4"/>
      <c r="K34" s="1"/>
      <c r="L34" s="4"/>
    </row>
    <row r="35" spans="1:12">
      <c r="A35" s="4" t="s">
        <v>49</v>
      </c>
      <c r="B35" s="1" t="s">
        <v>90</v>
      </c>
      <c r="C35" s="1">
        <f ca="1">ROUNDUP(I22/600,0)</f>
        <v>3</v>
      </c>
      <c r="D35" s="4" t="s">
        <v>9</v>
      </c>
      <c r="E35" s="1" t="s">
        <v>91</v>
      </c>
      <c r="F35" s="4"/>
      <c r="G35" s="1"/>
      <c r="H35" s="1"/>
      <c r="I35" s="1"/>
      <c r="J35" s="4"/>
      <c r="K35" s="1"/>
      <c r="L35" s="4"/>
    </row>
    <row r="36" spans="1:12" ht="13.15" thickBot="1">
      <c r="A36" s="8" t="s">
        <v>49</v>
      </c>
      <c r="B36" s="6" t="s">
        <v>92</v>
      </c>
      <c r="C36" s="6">
        <f ca="1">ROUNDUP(I22/225,0)</f>
        <v>8</v>
      </c>
      <c r="D36" s="8" t="s">
        <v>16</v>
      </c>
      <c r="E36" s="6" t="s">
        <v>93</v>
      </c>
      <c r="F36" s="8"/>
      <c r="G36" s="1"/>
      <c r="H36" s="1"/>
      <c r="I36" s="1"/>
      <c r="J36" s="4"/>
      <c r="K36" s="1"/>
      <c r="L36" s="4"/>
    </row>
    <row r="37" spans="1:12" ht="13.5" thickBot="1">
      <c r="A37" s="15" t="s">
        <v>94</v>
      </c>
      <c r="B37" s="26"/>
      <c r="C37" s="29">
        <f ca="1">SUM(C38:C50)</f>
        <v>152</v>
      </c>
      <c r="D37" s="48"/>
      <c r="E37" s="69"/>
      <c r="F37" s="70"/>
      <c r="G37" s="12"/>
      <c r="H37" s="1"/>
      <c r="I37" s="1"/>
      <c r="J37" s="4"/>
      <c r="K37" s="1"/>
      <c r="L37" s="4"/>
    </row>
    <row r="38" spans="1:12">
      <c r="B38" s="9" t="s">
        <v>95</v>
      </c>
      <c r="C38" s="9">
        <v>0</v>
      </c>
      <c r="D38" s="10" t="s">
        <v>9</v>
      </c>
      <c r="E38" s="9" t="s">
        <v>14</v>
      </c>
      <c r="F38" s="10"/>
      <c r="G38" s="1"/>
      <c r="H38" s="1"/>
      <c r="I38" s="1"/>
      <c r="J38" s="4"/>
      <c r="K38" s="1"/>
      <c r="L38" s="4"/>
    </row>
    <row r="39" spans="1:12">
      <c r="A39" s="1"/>
      <c r="B39" s="1" t="s">
        <v>96</v>
      </c>
      <c r="C39" s="1">
        <v>0</v>
      </c>
      <c r="D39" s="4" t="s">
        <v>16</v>
      </c>
      <c r="E39" s="1" t="s">
        <v>39</v>
      </c>
      <c r="F39" s="4" t="s">
        <v>18</v>
      </c>
      <c r="G39" s="1"/>
      <c r="H39" s="1"/>
      <c r="I39" s="1"/>
      <c r="J39" s="4"/>
      <c r="K39" s="1"/>
      <c r="L39" s="4"/>
    </row>
    <row r="40" spans="1:12">
      <c r="A40" s="1"/>
      <c r="B40" s="1" t="s">
        <v>97</v>
      </c>
      <c r="C40" s="1">
        <v>1</v>
      </c>
      <c r="D40" s="4" t="s">
        <v>9</v>
      </c>
      <c r="E40" s="1" t="s">
        <v>14</v>
      </c>
      <c r="F40" s="4"/>
      <c r="G40" s="1"/>
      <c r="H40" s="1"/>
      <c r="I40" s="1"/>
      <c r="J40" s="4"/>
      <c r="K40" s="1"/>
      <c r="L40" s="4"/>
    </row>
    <row r="41" spans="1:12">
      <c r="A41" s="1"/>
      <c r="B41" s="1" t="s">
        <v>98</v>
      </c>
      <c r="C41" s="1">
        <v>12</v>
      </c>
      <c r="D41" s="4" t="s">
        <v>99</v>
      </c>
      <c r="E41" s="1" t="s">
        <v>39</v>
      </c>
      <c r="F41" s="4" t="s">
        <v>18</v>
      </c>
      <c r="G41" s="1"/>
      <c r="H41" s="1"/>
      <c r="I41" s="1"/>
      <c r="J41" s="4"/>
      <c r="K41" s="1"/>
      <c r="L41" s="4"/>
    </row>
    <row r="42" spans="1:12">
      <c r="A42" s="1"/>
      <c r="B42" s="1" t="s">
        <v>100</v>
      </c>
      <c r="C42" s="1">
        <v>1</v>
      </c>
      <c r="D42" s="4" t="s">
        <v>9</v>
      </c>
      <c r="E42" s="1" t="s">
        <v>14</v>
      </c>
      <c r="F42" s="4"/>
      <c r="G42" s="1"/>
      <c r="H42" s="1"/>
      <c r="I42" s="1"/>
      <c r="J42" s="4"/>
      <c r="K42" s="1"/>
      <c r="L42" s="4"/>
    </row>
    <row r="43" spans="1:12">
      <c r="A43" s="1"/>
      <c r="B43" s="1" t="s">
        <v>101</v>
      </c>
      <c r="C43" s="1">
        <v>15</v>
      </c>
      <c r="D43" s="4" t="s">
        <v>16</v>
      </c>
      <c r="E43" s="1" t="s">
        <v>39</v>
      </c>
      <c r="F43" s="4" t="s">
        <v>18</v>
      </c>
      <c r="G43" s="1"/>
      <c r="H43" s="1"/>
      <c r="I43" s="1"/>
      <c r="J43" s="4"/>
      <c r="K43" s="1"/>
      <c r="L43" s="4"/>
    </row>
    <row r="44" spans="1:12">
      <c r="A44" s="1"/>
      <c r="B44" s="1" t="s">
        <v>102</v>
      </c>
      <c r="C44" s="1">
        <v>1</v>
      </c>
      <c r="D44" s="4" t="s">
        <v>16</v>
      </c>
      <c r="E44" s="1" t="s">
        <v>14</v>
      </c>
      <c r="F44" s="4"/>
      <c r="G44" s="1"/>
      <c r="H44" s="1"/>
      <c r="I44" s="1"/>
      <c r="J44" s="4"/>
      <c r="K44" s="1"/>
      <c r="L44" s="4"/>
    </row>
    <row r="45" spans="1:12">
      <c r="A45" s="1"/>
      <c r="B45" s="1" t="s">
        <v>103</v>
      </c>
      <c r="C45" s="1">
        <v>6</v>
      </c>
      <c r="D45" s="4" t="s">
        <v>16</v>
      </c>
      <c r="E45" s="1" t="s">
        <v>39</v>
      </c>
      <c r="F45" s="4" t="s">
        <v>18</v>
      </c>
      <c r="G45" s="1"/>
      <c r="H45" s="1"/>
      <c r="I45" s="1"/>
      <c r="J45" s="4"/>
      <c r="K45" s="1"/>
      <c r="L45" s="4"/>
    </row>
    <row r="46" spans="1:12">
      <c r="A46" s="4" t="s">
        <v>49</v>
      </c>
      <c r="B46" s="1" t="s">
        <v>104</v>
      </c>
      <c r="C46" s="1">
        <f ca="1">ROUNDUP(I22/40,0)</f>
        <v>43</v>
      </c>
      <c r="D46" s="4" t="s">
        <v>16</v>
      </c>
      <c r="E46" s="1" t="s">
        <v>105</v>
      </c>
      <c r="F46" s="4"/>
      <c r="G46" s="1"/>
      <c r="H46" s="1"/>
      <c r="I46" s="1"/>
      <c r="J46" s="4"/>
      <c r="K46" s="1"/>
      <c r="L46" s="4"/>
    </row>
    <row r="47" spans="1:12">
      <c r="A47" s="1"/>
      <c r="B47" s="1" t="s">
        <v>106</v>
      </c>
      <c r="C47" s="1">
        <v>1</v>
      </c>
      <c r="D47" s="4" t="s">
        <v>16</v>
      </c>
      <c r="E47" s="1" t="s">
        <v>14</v>
      </c>
      <c r="F47" s="4"/>
      <c r="G47" s="1"/>
      <c r="H47" s="1"/>
      <c r="I47" s="1"/>
      <c r="J47" s="4"/>
      <c r="K47" s="1"/>
      <c r="L47" s="4"/>
    </row>
    <row r="48" spans="1:12">
      <c r="A48" s="1"/>
      <c r="B48" s="1" t="s">
        <v>107</v>
      </c>
      <c r="C48" s="1">
        <v>30</v>
      </c>
      <c r="D48" s="4" t="s">
        <v>16</v>
      </c>
      <c r="E48" s="1" t="s">
        <v>39</v>
      </c>
      <c r="F48" s="4" t="s">
        <v>18</v>
      </c>
      <c r="G48" s="1"/>
      <c r="H48" s="1"/>
      <c r="I48" s="1"/>
      <c r="J48" s="4"/>
      <c r="K48" s="1"/>
      <c r="L48" s="4"/>
    </row>
    <row r="49" spans="1:12">
      <c r="A49" s="1"/>
      <c r="B49" s="1" t="s">
        <v>108</v>
      </c>
      <c r="C49" s="1">
        <v>30</v>
      </c>
      <c r="D49" s="4" t="s">
        <v>16</v>
      </c>
      <c r="E49" s="1" t="s">
        <v>39</v>
      </c>
      <c r="F49" s="4" t="s">
        <v>18</v>
      </c>
      <c r="G49" s="1"/>
      <c r="H49" s="1"/>
      <c r="I49" s="1"/>
      <c r="J49" s="4"/>
      <c r="K49" s="1"/>
      <c r="L49" s="4"/>
    </row>
    <row r="50" spans="1:12" ht="13.15" thickBot="1">
      <c r="A50" s="6" t="s">
        <v>49</v>
      </c>
      <c r="B50" s="6" t="s">
        <v>109</v>
      </c>
      <c r="C50" s="6">
        <f ca="1">ROUNDUP(I18/25,0)</f>
        <v>12</v>
      </c>
      <c r="D50" s="8" t="s">
        <v>16</v>
      </c>
      <c r="E50" s="6" t="s">
        <v>110</v>
      </c>
      <c r="F50" s="8"/>
      <c r="G50" s="1"/>
      <c r="H50" s="1"/>
      <c r="I50" s="1"/>
      <c r="J50" s="4"/>
      <c r="K50" s="1"/>
      <c r="L50" s="4"/>
    </row>
    <row r="51" spans="1:12" ht="13.5" thickBot="1">
      <c r="A51" s="15" t="s">
        <v>111</v>
      </c>
      <c r="B51" s="26"/>
      <c r="C51" s="29">
        <f>SUM(C52:C56)</f>
        <v>20</v>
      </c>
      <c r="D51" s="48"/>
      <c r="E51" s="69"/>
      <c r="F51" s="70"/>
      <c r="G51" s="12"/>
      <c r="H51" s="1"/>
      <c r="I51" s="1"/>
      <c r="J51" s="4"/>
      <c r="K51" s="1"/>
      <c r="L51" s="4"/>
    </row>
    <row r="52" spans="1:12">
      <c r="B52" s="9" t="s">
        <v>112</v>
      </c>
      <c r="C52" s="9">
        <v>1</v>
      </c>
      <c r="D52" s="10" t="s">
        <v>9</v>
      </c>
      <c r="E52" s="9" t="s">
        <v>14</v>
      </c>
      <c r="F52" s="10"/>
      <c r="G52" s="1"/>
      <c r="H52" s="1"/>
      <c r="I52" s="1"/>
      <c r="J52" s="4"/>
      <c r="K52" s="1"/>
      <c r="L52" s="4"/>
    </row>
    <row r="53" spans="1:12">
      <c r="A53" s="1"/>
      <c r="B53" s="1" t="s">
        <v>113</v>
      </c>
      <c r="C53" s="1">
        <v>0</v>
      </c>
      <c r="D53" s="4" t="s">
        <v>9</v>
      </c>
      <c r="E53" s="1" t="s">
        <v>114</v>
      </c>
      <c r="F53" s="4" t="s">
        <v>18</v>
      </c>
      <c r="G53" s="1"/>
      <c r="H53" s="1"/>
      <c r="I53" s="1"/>
      <c r="J53" s="4"/>
      <c r="K53" s="1"/>
      <c r="L53" s="4"/>
    </row>
    <row r="54" spans="1:12">
      <c r="A54" s="1"/>
      <c r="B54" s="1" t="s">
        <v>115</v>
      </c>
      <c r="C54" s="1">
        <v>0</v>
      </c>
      <c r="D54" s="4" t="s">
        <v>16</v>
      </c>
      <c r="E54" s="1" t="s">
        <v>39</v>
      </c>
      <c r="F54" s="4" t="s">
        <v>18</v>
      </c>
      <c r="G54" s="1"/>
      <c r="H54" s="1"/>
      <c r="I54" s="1"/>
      <c r="J54" s="4"/>
      <c r="K54" s="1"/>
      <c r="L54" s="4"/>
    </row>
    <row r="55" spans="1:12">
      <c r="A55" s="1"/>
      <c r="B55" s="1" t="s">
        <v>116</v>
      </c>
      <c r="C55" s="1">
        <v>1</v>
      </c>
      <c r="D55" s="4" t="s">
        <v>16</v>
      </c>
      <c r="E55" s="1" t="s">
        <v>39</v>
      </c>
      <c r="F55" s="4" t="s">
        <v>18</v>
      </c>
      <c r="G55" s="1"/>
      <c r="H55" s="1"/>
      <c r="I55" s="1"/>
      <c r="J55" s="4"/>
      <c r="K55" s="1"/>
      <c r="L55" s="4"/>
    </row>
    <row r="56" spans="1:12" ht="13.15" thickBot="1">
      <c r="A56" s="6"/>
      <c r="B56" s="6" t="s">
        <v>117</v>
      </c>
      <c r="C56" s="6">
        <v>18</v>
      </c>
      <c r="D56" s="8" t="s">
        <v>16</v>
      </c>
      <c r="E56" s="6" t="s">
        <v>118</v>
      </c>
      <c r="F56" s="8"/>
      <c r="G56" s="1"/>
      <c r="H56" s="1"/>
      <c r="I56" s="1"/>
      <c r="J56" s="4"/>
      <c r="K56" s="1"/>
      <c r="L56" s="4"/>
    </row>
    <row r="57" spans="1:12" ht="13.5" thickBot="1">
      <c r="A57" s="13" t="s">
        <v>119</v>
      </c>
      <c r="B57" s="28"/>
      <c r="C57" s="29">
        <f ca="1">SUM(C58:C65)</f>
        <v>147</v>
      </c>
      <c r="D57" s="48"/>
      <c r="E57" s="69"/>
      <c r="F57" s="70"/>
      <c r="G57" s="12"/>
      <c r="H57" s="1"/>
      <c r="I57" s="1"/>
      <c r="J57" s="4"/>
      <c r="K57" s="1"/>
      <c r="L57" s="4"/>
    </row>
    <row r="58" spans="1:12">
      <c r="B58" s="9" t="s">
        <v>120</v>
      </c>
      <c r="C58" s="9">
        <v>102</v>
      </c>
      <c r="D58" s="10" t="s">
        <v>16</v>
      </c>
      <c r="E58" s="9" t="s">
        <v>121</v>
      </c>
      <c r="F58" s="10" t="s">
        <v>18</v>
      </c>
      <c r="G58" s="1"/>
      <c r="H58" s="1"/>
      <c r="I58" s="1"/>
      <c r="J58" s="4"/>
      <c r="K58" s="1"/>
      <c r="L58" s="4"/>
    </row>
    <row r="59" spans="1:12">
      <c r="A59" s="1"/>
      <c r="B59" s="1" t="s">
        <v>122</v>
      </c>
      <c r="C59" s="1">
        <v>1</v>
      </c>
      <c r="D59" s="4" t="s">
        <v>9</v>
      </c>
      <c r="E59" s="1" t="s">
        <v>14</v>
      </c>
      <c r="F59" s="4"/>
      <c r="G59" s="1"/>
      <c r="H59" s="1"/>
      <c r="I59" s="1"/>
      <c r="J59" s="4"/>
      <c r="K59" s="1"/>
      <c r="L59" s="4"/>
    </row>
    <row r="60" spans="1:12">
      <c r="A60" s="4" t="s">
        <v>49</v>
      </c>
      <c r="B60" s="1" t="s">
        <v>123</v>
      </c>
      <c r="C60" s="1">
        <f ca="1">ROUNDUP(I22/175,0)</f>
        <v>10</v>
      </c>
      <c r="D60" s="4" t="s">
        <v>16</v>
      </c>
      <c r="E60" s="1" t="s">
        <v>124</v>
      </c>
      <c r="F60" s="4"/>
      <c r="G60" s="1"/>
      <c r="H60" s="1"/>
      <c r="I60" s="1"/>
      <c r="J60" s="4"/>
      <c r="K60" s="1"/>
      <c r="L60" s="4"/>
    </row>
    <row r="61" spans="1:12">
      <c r="A61" s="1"/>
      <c r="B61" s="1" t="s">
        <v>125</v>
      </c>
      <c r="C61" s="1">
        <v>1</v>
      </c>
      <c r="D61" s="4" t="s">
        <v>9</v>
      </c>
      <c r="E61" s="1" t="s">
        <v>14</v>
      </c>
      <c r="F61" s="4"/>
      <c r="G61" s="1"/>
      <c r="H61" s="1"/>
      <c r="I61" s="1"/>
      <c r="J61" s="4"/>
      <c r="K61" s="1"/>
      <c r="L61" s="4"/>
    </row>
    <row r="62" spans="1:12">
      <c r="A62" s="1"/>
      <c r="B62" s="1" t="s">
        <v>126</v>
      </c>
      <c r="C62" s="1">
        <v>12</v>
      </c>
      <c r="D62" s="4" t="s">
        <v>16</v>
      </c>
      <c r="E62" s="1" t="s">
        <v>127</v>
      </c>
      <c r="F62" s="4" t="s">
        <v>18</v>
      </c>
      <c r="G62" s="1"/>
      <c r="H62" s="1"/>
      <c r="I62" s="1"/>
      <c r="J62" s="4"/>
      <c r="K62" s="1"/>
      <c r="L62" s="4"/>
    </row>
    <row r="63" spans="1:12">
      <c r="A63" s="1"/>
      <c r="B63" s="1" t="s">
        <v>128</v>
      </c>
      <c r="C63" s="1">
        <v>12</v>
      </c>
      <c r="D63" s="4" t="s">
        <v>16</v>
      </c>
      <c r="E63" s="1" t="s">
        <v>129</v>
      </c>
      <c r="F63" s="4" t="s">
        <v>18</v>
      </c>
      <c r="G63" s="1"/>
      <c r="H63" s="1"/>
      <c r="I63" s="1"/>
      <c r="J63" s="4"/>
      <c r="K63" s="1"/>
      <c r="L63" s="4"/>
    </row>
    <row r="64" spans="1:12">
      <c r="A64" s="1"/>
      <c r="B64" s="1" t="s">
        <v>130</v>
      </c>
      <c r="C64" s="1">
        <v>3</v>
      </c>
      <c r="D64" s="4" t="s">
        <v>9</v>
      </c>
      <c r="E64" s="1" t="s">
        <v>39</v>
      </c>
      <c r="F64" s="4" t="s">
        <v>18</v>
      </c>
      <c r="G64" s="1"/>
      <c r="H64" s="1"/>
      <c r="I64" s="1"/>
      <c r="J64" s="4"/>
      <c r="K64" s="1"/>
      <c r="L64" s="4"/>
    </row>
    <row r="65" spans="1:12" ht="13.15" thickBot="1">
      <c r="A65" s="6"/>
      <c r="B65" s="6" t="s">
        <v>131</v>
      </c>
      <c r="C65" s="6">
        <v>6</v>
      </c>
      <c r="D65" s="8" t="s">
        <v>9</v>
      </c>
      <c r="E65" s="6" t="s">
        <v>39</v>
      </c>
      <c r="F65" s="8" t="s">
        <v>18</v>
      </c>
      <c r="G65" s="1"/>
      <c r="H65" s="1"/>
      <c r="I65" s="1"/>
      <c r="J65" s="4"/>
      <c r="K65" s="1"/>
      <c r="L65" s="4"/>
    </row>
    <row r="66" spans="1:12" ht="13.5" thickBot="1">
      <c r="A66" s="75" t="s">
        <v>132</v>
      </c>
      <c r="B66" s="70"/>
      <c r="C66" s="29">
        <f ca="1">SUM(C67:C72)</f>
        <v>633</v>
      </c>
      <c r="D66" s="48"/>
      <c r="E66" s="69"/>
      <c r="F66" s="70"/>
      <c r="G66" s="12"/>
      <c r="H66" s="1"/>
      <c r="I66" s="1"/>
      <c r="J66" s="4"/>
      <c r="K66" s="1"/>
      <c r="L66" s="4"/>
    </row>
    <row r="67" spans="1:12">
      <c r="B67" s="9" t="s">
        <v>133</v>
      </c>
      <c r="C67" s="9">
        <v>5</v>
      </c>
      <c r="D67" s="10" t="s">
        <v>61</v>
      </c>
      <c r="E67" s="9" t="s">
        <v>39</v>
      </c>
      <c r="F67" s="10" t="s">
        <v>18</v>
      </c>
      <c r="G67" s="1"/>
      <c r="H67" s="1"/>
      <c r="I67" s="1"/>
      <c r="J67" s="4"/>
      <c r="K67" s="1"/>
      <c r="L67" s="4"/>
    </row>
    <row r="68" spans="1:12">
      <c r="A68" s="1" t="s">
        <v>49</v>
      </c>
      <c r="B68" s="1" t="s">
        <v>134</v>
      </c>
      <c r="C68" s="1">
        <f ca="1">ROUNDUP(I22/200, 0)</f>
        <v>9</v>
      </c>
      <c r="D68" s="4" t="s">
        <v>135</v>
      </c>
      <c r="E68" s="1" t="s">
        <v>136</v>
      </c>
      <c r="F68" s="4"/>
      <c r="G68" s="1"/>
      <c r="H68" s="1"/>
      <c r="I68" s="1"/>
      <c r="J68" s="4"/>
      <c r="K68" s="1"/>
      <c r="L68" s="4"/>
    </row>
    <row r="69" spans="1:12">
      <c r="A69" s="1"/>
      <c r="B69" s="1" t="s">
        <v>137</v>
      </c>
      <c r="C69" s="1">
        <v>1</v>
      </c>
      <c r="D69" s="4" t="s">
        <v>16</v>
      </c>
      <c r="E69" s="1" t="s">
        <v>14</v>
      </c>
      <c r="F69" s="4"/>
      <c r="G69" s="1"/>
      <c r="H69" s="1"/>
      <c r="I69" s="1"/>
      <c r="J69" s="4"/>
      <c r="K69" s="1"/>
      <c r="L69" s="4"/>
    </row>
    <row r="70" spans="1:12">
      <c r="A70" s="1"/>
      <c r="B70" s="1" t="s">
        <v>138</v>
      </c>
      <c r="C70" s="1">
        <v>15</v>
      </c>
      <c r="D70" s="4" t="s">
        <v>16</v>
      </c>
      <c r="E70" s="1" t="s">
        <v>39</v>
      </c>
      <c r="F70" s="4" t="s">
        <v>18</v>
      </c>
      <c r="G70" s="1"/>
      <c r="H70" s="1"/>
      <c r="I70" s="1"/>
      <c r="J70" s="4"/>
      <c r="K70" s="1"/>
      <c r="L70" s="4"/>
    </row>
    <row r="71" spans="1:12">
      <c r="A71" s="1"/>
      <c r="B71" s="1" t="s">
        <v>139</v>
      </c>
      <c r="C71" s="1">
        <v>600</v>
      </c>
      <c r="D71" s="4" t="s">
        <v>16</v>
      </c>
      <c r="E71" s="1" t="s">
        <v>39</v>
      </c>
      <c r="F71" s="4" t="s">
        <v>18</v>
      </c>
      <c r="G71" s="1"/>
      <c r="H71" s="1"/>
      <c r="I71" s="1"/>
      <c r="J71" s="4"/>
      <c r="K71" s="1"/>
      <c r="L71" s="4"/>
    </row>
    <row r="72" spans="1:12">
      <c r="A72" s="1"/>
      <c r="B72" s="1" t="s">
        <v>140</v>
      </c>
      <c r="C72" s="1">
        <v>3</v>
      </c>
      <c r="D72" s="4" t="s">
        <v>9</v>
      </c>
      <c r="E72" s="1" t="s">
        <v>39</v>
      </c>
      <c r="F72" s="4" t="s">
        <v>18</v>
      </c>
      <c r="G72" s="1"/>
      <c r="H72" s="1"/>
      <c r="I72" s="1"/>
      <c r="J72" s="4"/>
      <c r="K72" s="1"/>
      <c r="L72" s="4"/>
    </row>
  </sheetData>
  <mergeCells count="14">
    <mergeCell ref="J2:L2"/>
    <mergeCell ref="H14:L14"/>
    <mergeCell ref="D51:F51"/>
    <mergeCell ref="D57:F57"/>
    <mergeCell ref="G24:L24"/>
    <mergeCell ref="G25:L26"/>
    <mergeCell ref="G27:L28"/>
    <mergeCell ref="G29:L32"/>
    <mergeCell ref="D66:F66"/>
    <mergeCell ref="A66:B66"/>
    <mergeCell ref="D15:F15"/>
    <mergeCell ref="D2:F2"/>
    <mergeCell ref="D28:F28"/>
    <mergeCell ref="D37:F37"/>
  </mergeCells>
  <phoneticPr fontId="0" type="noConversion"/>
  <pageMargins left="0.75" right="0.75" top="0.75" bottom="0.75"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2"/>
  <sheetViews>
    <sheetView tabSelected="1" topLeftCell="A25" zoomScale="90" workbookViewId="0">
      <selection activeCell="H56" sqref="H56"/>
    </sheetView>
  </sheetViews>
  <sheetFormatPr defaultRowHeight="12.75"/>
  <cols>
    <col min="1" max="1" width="10.85546875" customWidth="1"/>
    <col min="2" max="2" width="23" bestFit="1" customWidth="1"/>
    <col min="4" max="4" width="9.140625" style="5"/>
    <col min="5" max="5" width="20.140625" bestFit="1" customWidth="1"/>
    <col min="6" max="6" width="10.7109375" style="5" bestFit="1" customWidth="1"/>
    <col min="7" max="7" width="10.5703125" customWidth="1"/>
    <col min="8" max="8" width="17.5703125" customWidth="1"/>
    <col min="10" max="10" width="9.140625" style="5"/>
    <col min="11" max="11" width="17.7109375" bestFit="1" customWidth="1"/>
    <col min="12" max="12" width="10.7109375" style="5" bestFit="1" customWidth="1"/>
  </cols>
  <sheetData>
    <row r="1" spans="1:12" ht="13.15" thickBot="1">
      <c r="A1" s="6" t="s">
        <v>0</v>
      </c>
      <c r="B1" s="6" t="s">
        <v>1</v>
      </c>
      <c r="C1" s="6" t="s">
        <v>2</v>
      </c>
      <c r="D1" s="8" t="s">
        <v>3</v>
      </c>
      <c r="E1" s="6" t="s">
        <v>4</v>
      </c>
      <c r="F1" s="8" t="s">
        <v>5</v>
      </c>
      <c r="G1" s="6" t="s">
        <v>0</v>
      </c>
      <c r="H1" s="6" t="s">
        <v>1</v>
      </c>
      <c r="I1" s="6" t="s">
        <v>2</v>
      </c>
      <c r="J1" s="8" t="s">
        <v>3</v>
      </c>
      <c r="K1" s="6" t="s">
        <v>4</v>
      </c>
      <c r="L1" s="8" t="s">
        <v>5</v>
      </c>
    </row>
    <row r="2" spans="1:12" ht="13.5" thickBot="1">
      <c r="A2" s="13" t="s">
        <v>6</v>
      </c>
      <c r="B2" s="27"/>
      <c r="C2" s="29">
        <f>SUM(C3:C14)</f>
        <v>9</v>
      </c>
      <c r="D2" s="48"/>
      <c r="E2" s="69"/>
      <c r="F2" s="70"/>
      <c r="G2" s="15" t="s">
        <v>7</v>
      </c>
      <c r="H2" s="16"/>
      <c r="I2" s="29">
        <f>SUM(I3:I12)</f>
        <v>0</v>
      </c>
      <c r="J2" s="48"/>
      <c r="K2" s="69"/>
      <c r="L2" s="70"/>
    </row>
    <row r="3" spans="1:12">
      <c r="B3" s="9" t="s">
        <v>8</v>
      </c>
      <c r="C3" s="9">
        <v>0</v>
      </c>
      <c r="D3" s="10" t="s">
        <v>9</v>
      </c>
      <c r="E3" s="9" t="s">
        <v>10</v>
      </c>
      <c r="F3" s="10"/>
      <c r="H3" s="9" t="s">
        <v>11</v>
      </c>
      <c r="I3" s="9">
        <v>0</v>
      </c>
      <c r="J3" s="10" t="s">
        <v>9</v>
      </c>
      <c r="K3" s="9" t="s">
        <v>12</v>
      </c>
      <c r="L3" s="10"/>
    </row>
    <row r="4" spans="1:12">
      <c r="A4" s="1"/>
      <c r="B4" s="1" t="s">
        <v>13</v>
      </c>
      <c r="C4" s="1">
        <v>1</v>
      </c>
      <c r="D4" s="4" t="s">
        <v>9</v>
      </c>
      <c r="E4" s="1" t="s">
        <v>14</v>
      </c>
      <c r="F4" s="4"/>
      <c r="G4" s="1"/>
      <c r="H4" s="1" t="s">
        <v>15</v>
      </c>
      <c r="I4" s="1">
        <v>0</v>
      </c>
      <c r="J4" s="4" t="s">
        <v>16</v>
      </c>
      <c r="K4" s="1" t="s">
        <v>17</v>
      </c>
      <c r="L4" s="4" t="s">
        <v>18</v>
      </c>
    </row>
    <row r="5" spans="1:12">
      <c r="A5" s="1"/>
      <c r="B5" s="1" t="s">
        <v>19</v>
      </c>
      <c r="C5" s="1">
        <v>1</v>
      </c>
      <c r="D5" s="4" t="s">
        <v>9</v>
      </c>
      <c r="E5" s="1" t="s">
        <v>14</v>
      </c>
      <c r="F5" s="4"/>
      <c r="G5" s="1"/>
      <c r="H5" s="1" t="s">
        <v>20</v>
      </c>
      <c r="I5" s="1">
        <v>0</v>
      </c>
      <c r="J5" s="4" t="s">
        <v>16</v>
      </c>
      <c r="K5" s="1" t="s">
        <v>17</v>
      </c>
      <c r="L5" s="4" t="s">
        <v>18</v>
      </c>
    </row>
    <row r="6" spans="1:12">
      <c r="A6" s="1"/>
      <c r="B6" s="1" t="s">
        <v>21</v>
      </c>
      <c r="C6" s="1">
        <v>0</v>
      </c>
      <c r="D6" s="4" t="s">
        <v>9</v>
      </c>
      <c r="E6" s="1" t="s">
        <v>22</v>
      </c>
      <c r="F6" s="4"/>
      <c r="G6" s="1"/>
      <c r="H6" s="1" t="s">
        <v>23</v>
      </c>
      <c r="I6" s="1">
        <v>0</v>
      </c>
      <c r="J6" s="4" t="s">
        <v>16</v>
      </c>
      <c r="K6" s="1" t="s">
        <v>24</v>
      </c>
      <c r="L6" s="4"/>
    </row>
    <row r="7" spans="1:12">
      <c r="A7" s="1"/>
      <c r="B7" s="1" t="s">
        <v>25</v>
      </c>
      <c r="C7" s="1">
        <v>2</v>
      </c>
      <c r="D7" s="4" t="s">
        <v>16</v>
      </c>
      <c r="E7" s="1" t="s">
        <v>26</v>
      </c>
      <c r="F7" s="4" t="s">
        <v>18</v>
      </c>
      <c r="G7" s="1"/>
      <c r="H7" s="1" t="s">
        <v>27</v>
      </c>
      <c r="I7" s="1">
        <v>0</v>
      </c>
      <c r="J7" s="4" t="s">
        <v>16</v>
      </c>
      <c r="K7" s="1" t="s">
        <v>28</v>
      </c>
      <c r="L7" s="4"/>
    </row>
    <row r="8" spans="1:12">
      <c r="A8" s="1"/>
      <c r="B8" s="1" t="s">
        <v>29</v>
      </c>
      <c r="C8" s="1">
        <v>0</v>
      </c>
      <c r="D8" s="4" t="s">
        <v>16</v>
      </c>
      <c r="E8" s="1" t="s">
        <v>14</v>
      </c>
      <c r="F8" s="4"/>
      <c r="G8" s="1"/>
      <c r="H8" s="1" t="s">
        <v>30</v>
      </c>
      <c r="I8" s="1">
        <v>0</v>
      </c>
      <c r="J8" s="4" t="s">
        <v>9</v>
      </c>
      <c r="K8" s="1" t="s">
        <v>31</v>
      </c>
      <c r="L8" s="4"/>
    </row>
    <row r="9" spans="1:12">
      <c r="A9" s="1"/>
      <c r="B9" s="1" t="s">
        <v>32</v>
      </c>
      <c r="C9" s="1">
        <v>0</v>
      </c>
      <c r="D9" s="4" t="s">
        <v>16</v>
      </c>
      <c r="E9" s="1" t="s">
        <v>26</v>
      </c>
      <c r="F9" s="4" t="s">
        <v>18</v>
      </c>
      <c r="G9" s="1"/>
      <c r="H9" s="1" t="s">
        <v>33</v>
      </c>
      <c r="I9" s="1">
        <v>0</v>
      </c>
      <c r="J9" s="4" t="s">
        <v>9</v>
      </c>
      <c r="K9" s="1" t="s">
        <v>34</v>
      </c>
      <c r="L9" s="4"/>
    </row>
    <row r="10" spans="1:12">
      <c r="A10" s="1"/>
      <c r="B10" s="1" t="s">
        <v>35</v>
      </c>
      <c r="C10" s="1">
        <v>0</v>
      </c>
      <c r="D10" s="4" t="s">
        <v>9</v>
      </c>
      <c r="E10" s="1" t="s">
        <v>14</v>
      </c>
      <c r="F10" s="4"/>
      <c r="G10" s="1"/>
      <c r="H10" s="1" t="s">
        <v>36</v>
      </c>
      <c r="I10" s="1">
        <v>0</v>
      </c>
      <c r="J10" s="4" t="s">
        <v>16</v>
      </c>
      <c r="K10" s="1" t="s">
        <v>37</v>
      </c>
      <c r="L10" s="4"/>
    </row>
    <row r="11" spans="1:12">
      <c r="A11" s="1"/>
      <c r="B11" s="1" t="s">
        <v>38</v>
      </c>
      <c r="C11" s="1">
        <v>1</v>
      </c>
      <c r="D11" s="4" t="s">
        <v>9</v>
      </c>
      <c r="E11" s="1" t="s">
        <v>39</v>
      </c>
      <c r="F11" s="4" t="s">
        <v>18</v>
      </c>
      <c r="G11" s="1"/>
      <c r="H11" s="1" t="s">
        <v>40</v>
      </c>
      <c r="I11" s="1">
        <v>0</v>
      </c>
      <c r="J11" s="4" t="s">
        <v>16</v>
      </c>
      <c r="K11" s="1" t="s">
        <v>41</v>
      </c>
      <c r="L11" s="4"/>
    </row>
    <row r="12" spans="1:12">
      <c r="A12" s="1"/>
      <c r="B12" s="1" t="s">
        <v>42</v>
      </c>
      <c r="C12" s="1">
        <v>1</v>
      </c>
      <c r="D12" s="4" t="s">
        <v>9</v>
      </c>
      <c r="E12" s="1" t="s">
        <v>26</v>
      </c>
      <c r="F12" s="4" t="s">
        <v>18</v>
      </c>
      <c r="G12" s="1"/>
      <c r="H12" s="1" t="s">
        <v>43</v>
      </c>
      <c r="I12" s="1">
        <v>0</v>
      </c>
      <c r="J12" s="4" t="s">
        <v>16</v>
      </c>
      <c r="K12" s="1" t="s">
        <v>44</v>
      </c>
      <c r="L12" s="4"/>
    </row>
    <row r="13" spans="1:12" ht="13.15" thickBot="1">
      <c r="A13" s="1"/>
      <c r="B13" s="1" t="s">
        <v>45</v>
      </c>
      <c r="C13" s="1">
        <v>3</v>
      </c>
      <c r="D13" s="4" t="s">
        <v>16</v>
      </c>
      <c r="E13" s="1" t="s">
        <v>39</v>
      </c>
      <c r="F13" s="4" t="s">
        <v>18</v>
      </c>
      <c r="G13" s="6"/>
      <c r="H13" s="6"/>
      <c r="I13" s="6"/>
      <c r="J13" s="8"/>
      <c r="K13" s="6"/>
      <c r="L13" s="8"/>
    </row>
    <row r="14" spans="1:12" ht="13.5" thickBot="1">
      <c r="A14" s="6"/>
      <c r="B14" s="6" t="s">
        <v>46</v>
      </c>
      <c r="C14" s="6">
        <v>0</v>
      </c>
      <c r="D14" s="8" t="s">
        <v>16</v>
      </c>
      <c r="E14" s="6" t="s">
        <v>14</v>
      </c>
      <c r="F14" s="20"/>
      <c r="G14" s="13" t="s">
        <v>47</v>
      </c>
      <c r="H14" s="71"/>
      <c r="I14" s="69"/>
      <c r="J14" s="69"/>
      <c r="K14" s="69"/>
      <c r="L14" s="70"/>
    </row>
    <row r="15" spans="1:12" ht="13.5" thickBot="1">
      <c r="A15" s="15" t="s">
        <v>48</v>
      </c>
      <c r="B15" s="26"/>
      <c r="C15" s="29">
        <f ca="1">SUM(C16:C27)</f>
        <v>9</v>
      </c>
      <c r="D15" s="48"/>
      <c r="E15" s="69"/>
      <c r="F15" s="70"/>
      <c r="G15" s="24" t="s">
        <v>49</v>
      </c>
      <c r="H15" s="9" t="s">
        <v>50</v>
      </c>
      <c r="I15" s="9">
        <f ca="1">SUM(C2,C15,C28,C37,C51,C57,C66)</f>
        <v>51</v>
      </c>
      <c r="J15" s="10"/>
      <c r="K15" s="9"/>
      <c r="L15" s="10"/>
    </row>
    <row r="16" spans="1:12">
      <c r="B16" s="9" t="s">
        <v>51</v>
      </c>
      <c r="C16" s="9">
        <v>1</v>
      </c>
      <c r="D16" s="10" t="s">
        <v>9</v>
      </c>
      <c r="E16" s="9" t="s">
        <v>39</v>
      </c>
      <c r="F16" s="10"/>
      <c r="G16" s="4" t="s">
        <v>49</v>
      </c>
      <c r="H16" s="1" t="s">
        <v>52</v>
      </c>
      <c r="I16" s="1">
        <f>I2</f>
        <v>0</v>
      </c>
      <c r="J16" s="4"/>
      <c r="K16" s="1"/>
      <c r="L16" s="4"/>
    </row>
    <row r="17" spans="1:12">
      <c r="A17" s="1"/>
      <c r="B17" s="1" t="s">
        <v>53</v>
      </c>
      <c r="C17" s="1">
        <v>0</v>
      </c>
      <c r="D17" s="4" t="s">
        <v>9</v>
      </c>
      <c r="E17" s="1" t="s">
        <v>14</v>
      </c>
      <c r="F17" s="4"/>
      <c r="G17" s="4" t="s">
        <v>49</v>
      </c>
      <c r="H17" s="1" t="s">
        <v>54</v>
      </c>
      <c r="I17" s="1">
        <f ca="1">SUM(I15:I16)</f>
        <v>51</v>
      </c>
      <c r="J17" s="4"/>
      <c r="K17" s="1"/>
      <c r="L17" s="4"/>
    </row>
    <row r="18" spans="1:12">
      <c r="A18" s="1"/>
      <c r="B18" s="1" t="s">
        <v>55</v>
      </c>
      <c r="C18" s="1">
        <v>0</v>
      </c>
      <c r="D18" s="4" t="s">
        <v>9</v>
      </c>
      <c r="E18" s="1" t="s">
        <v>39</v>
      </c>
      <c r="F18" s="4" t="s">
        <v>18</v>
      </c>
      <c r="G18" s="4" t="s">
        <v>49</v>
      </c>
      <c r="H18" s="1" t="s">
        <v>56</v>
      </c>
      <c r="I18" s="1">
        <f ca="1">SUM(C3:C6,C10:C12,C16:C24,C29:C30,C32,C34:C35,C38,C40,C42,C52:C53,C59,C61,C64:C65,C72,I3,I8:I9)</f>
        <v>16</v>
      </c>
      <c r="J18" s="4" t="s">
        <v>9</v>
      </c>
      <c r="K18" s="1"/>
      <c r="L18" s="4"/>
    </row>
    <row r="19" spans="1:12">
      <c r="A19" s="1"/>
      <c r="B19" s="1" t="s">
        <v>57</v>
      </c>
      <c r="C19" s="1">
        <v>0</v>
      </c>
      <c r="D19" s="4" t="s">
        <v>9</v>
      </c>
      <c r="E19" s="1" t="s">
        <v>39</v>
      </c>
      <c r="F19" s="4" t="s">
        <v>18</v>
      </c>
      <c r="G19" s="4" t="s">
        <v>49</v>
      </c>
      <c r="H19" s="1" t="s">
        <v>58</v>
      </c>
      <c r="I19" s="1">
        <f ca="1">SUM(C7:C9,C13:C14,C26:C27,C31,C33,C36,C39,C43:C50,C54:C56,C58,C60,C62:C64,C69:C71,I4:I7,I10:I12)</f>
        <v>32</v>
      </c>
      <c r="J19" s="4" t="s">
        <v>16</v>
      </c>
      <c r="K19" s="1"/>
      <c r="L19" s="4"/>
    </row>
    <row r="20" spans="1:12">
      <c r="A20" s="1"/>
      <c r="B20" s="1" t="s">
        <v>59</v>
      </c>
      <c r="C20" s="1">
        <v>1</v>
      </c>
      <c r="D20" s="4" t="s">
        <v>9</v>
      </c>
      <c r="E20" s="1" t="s">
        <v>14</v>
      </c>
      <c r="F20" s="4"/>
      <c r="G20" s="4" t="s">
        <v>49</v>
      </c>
      <c r="H20" s="1" t="s">
        <v>60</v>
      </c>
      <c r="I20" s="2">
        <f ca="1">SUM(C41,C68,C67)</f>
        <v>1</v>
      </c>
      <c r="J20" s="4" t="s">
        <v>61</v>
      </c>
      <c r="K20" s="1" t="s">
        <v>62</v>
      </c>
      <c r="L20" s="4"/>
    </row>
    <row r="21" spans="1:12">
      <c r="A21" s="1"/>
      <c r="B21" s="1" t="s">
        <v>63</v>
      </c>
      <c r="C21" s="1">
        <v>0</v>
      </c>
      <c r="D21" s="4" t="s">
        <v>9</v>
      </c>
      <c r="E21" s="1" t="s">
        <v>39</v>
      </c>
      <c r="F21" s="4" t="s">
        <v>18</v>
      </c>
      <c r="G21" s="1"/>
      <c r="H21" s="1" t="s">
        <v>64</v>
      </c>
      <c r="I21" s="3">
        <v>0</v>
      </c>
      <c r="J21" s="4" t="s">
        <v>65</v>
      </c>
      <c r="K21" s="1" t="s">
        <v>62</v>
      </c>
      <c r="L21" s="4"/>
    </row>
    <row r="22" spans="1:12">
      <c r="A22" s="4" t="s">
        <v>49</v>
      </c>
      <c r="B22" s="1" t="s">
        <v>66</v>
      </c>
      <c r="C22" s="1">
        <f ca="1">ROUNDUP(I22/250,0)</f>
        <v>1</v>
      </c>
      <c r="D22" s="4" t="s">
        <v>9</v>
      </c>
      <c r="E22" s="1" t="s">
        <v>67</v>
      </c>
      <c r="F22" s="4"/>
      <c r="G22" s="23" t="s">
        <v>49</v>
      </c>
      <c r="H22" s="1" t="s">
        <v>68</v>
      </c>
      <c r="I22" s="3">
        <f ca="1">SUM(I17,I21)</f>
        <v>51</v>
      </c>
      <c r="J22" s="4" t="s">
        <v>65</v>
      </c>
      <c r="K22" s="1" t="s">
        <v>142</v>
      </c>
      <c r="L22" s="4"/>
    </row>
    <row r="23" spans="1:12" ht="13.15" thickBot="1">
      <c r="A23" s="4"/>
      <c r="B23" s="1" t="s">
        <v>70</v>
      </c>
      <c r="C23" s="1">
        <v>1</v>
      </c>
      <c r="D23" s="4" t="s">
        <v>9</v>
      </c>
      <c r="E23" s="1" t="s">
        <v>14</v>
      </c>
      <c r="F23" s="4"/>
      <c r="G23" s="25"/>
      <c r="H23" s="6"/>
      <c r="I23" s="7"/>
      <c r="J23" s="8"/>
      <c r="K23" s="6"/>
      <c r="L23" s="8"/>
    </row>
    <row r="24" spans="1:12" ht="13.15" thickBot="1">
      <c r="A24" s="4" t="s">
        <v>49</v>
      </c>
      <c r="B24" s="1" t="s">
        <v>71</v>
      </c>
      <c r="C24" s="1">
        <f ca="1">2*(C22+C21)</f>
        <v>2</v>
      </c>
      <c r="D24" s="4" t="s">
        <v>9</v>
      </c>
      <c r="E24" s="1" t="s">
        <v>72</v>
      </c>
      <c r="F24" s="11"/>
      <c r="G24" s="77" t="s">
        <v>73</v>
      </c>
      <c r="H24" s="73"/>
      <c r="I24" s="73"/>
      <c r="J24" s="73"/>
      <c r="K24" s="73"/>
      <c r="L24" s="74"/>
    </row>
    <row r="25" spans="1:12">
      <c r="A25" s="4" t="s">
        <v>49</v>
      </c>
      <c r="B25" s="1" t="s">
        <v>74</v>
      </c>
      <c r="C25" s="1">
        <f ca="1">2*(C22+C21)</f>
        <v>2</v>
      </c>
      <c r="D25" s="4" t="s">
        <v>9</v>
      </c>
      <c r="E25" s="1" t="s">
        <v>72</v>
      </c>
      <c r="F25" s="11"/>
      <c r="G25" s="67" t="s">
        <v>75</v>
      </c>
      <c r="H25" s="50"/>
      <c r="I25" s="50"/>
      <c r="J25" s="50"/>
      <c r="K25" s="50"/>
      <c r="L25" s="51"/>
    </row>
    <row r="26" spans="1:12" ht="13.15" thickBot="1">
      <c r="A26" s="4" t="s">
        <v>49</v>
      </c>
      <c r="B26" s="1" t="s">
        <v>76</v>
      </c>
      <c r="C26" s="1">
        <f ca="1">ROUNDUP(I22/100,0)</f>
        <v>1</v>
      </c>
      <c r="D26" s="4" t="s">
        <v>16</v>
      </c>
      <c r="E26" s="1" t="s">
        <v>77</v>
      </c>
      <c r="F26" s="11"/>
      <c r="G26" s="68"/>
      <c r="H26" s="53"/>
      <c r="I26" s="53"/>
      <c r="J26" s="53"/>
      <c r="K26" s="53"/>
      <c r="L26" s="54"/>
    </row>
    <row r="27" spans="1:12" ht="13.15" thickBot="1">
      <c r="A27" s="6"/>
      <c r="B27" s="6" t="s">
        <v>78</v>
      </c>
      <c r="C27" s="6">
        <v>0</v>
      </c>
      <c r="D27" s="8" t="s">
        <v>16</v>
      </c>
      <c r="E27" s="6" t="s">
        <v>39</v>
      </c>
      <c r="F27" s="20" t="s">
        <v>18</v>
      </c>
      <c r="G27" s="55" t="s">
        <v>79</v>
      </c>
      <c r="H27" s="56"/>
      <c r="I27" s="56"/>
      <c r="J27" s="56"/>
      <c r="K27" s="56"/>
      <c r="L27" s="57"/>
    </row>
    <row r="28" spans="1:12" ht="13.5" thickBot="1">
      <c r="A28" s="15" t="s">
        <v>80</v>
      </c>
      <c r="B28" s="26"/>
      <c r="C28" s="29">
        <f ca="1">SUM(C29:C36)</f>
        <v>9</v>
      </c>
      <c r="D28" s="48"/>
      <c r="E28" s="69"/>
      <c r="F28" s="70"/>
      <c r="G28" s="58"/>
      <c r="H28" s="59"/>
      <c r="I28" s="59"/>
      <c r="J28" s="59"/>
      <c r="K28" s="59"/>
      <c r="L28" s="60"/>
    </row>
    <row r="29" spans="1:12" ht="12.75" customHeight="1">
      <c r="B29" s="9" t="s">
        <v>81</v>
      </c>
      <c r="C29" s="9">
        <v>1</v>
      </c>
      <c r="D29" s="10" t="s">
        <v>9</v>
      </c>
      <c r="E29" s="9" t="s">
        <v>14</v>
      </c>
      <c r="F29" s="21"/>
      <c r="G29" s="55" t="s">
        <v>82</v>
      </c>
      <c r="H29" s="56"/>
      <c r="I29" s="56"/>
      <c r="J29" s="56"/>
      <c r="K29" s="56"/>
      <c r="L29" s="57"/>
    </row>
    <row r="30" spans="1:12">
      <c r="A30" s="1"/>
      <c r="B30" s="1" t="s">
        <v>83</v>
      </c>
      <c r="C30" s="1">
        <v>0</v>
      </c>
      <c r="D30" s="4" t="s">
        <v>9</v>
      </c>
      <c r="E30" s="1" t="s">
        <v>84</v>
      </c>
      <c r="F30" s="11"/>
      <c r="G30" s="61"/>
      <c r="H30" s="62"/>
      <c r="I30" s="62"/>
      <c r="J30" s="62"/>
      <c r="K30" s="62"/>
      <c r="L30" s="63"/>
    </row>
    <row r="31" spans="1:12">
      <c r="A31" s="1"/>
      <c r="B31" s="1" t="s">
        <v>85</v>
      </c>
      <c r="C31" s="1">
        <v>5</v>
      </c>
      <c r="D31" s="4" t="s">
        <v>16</v>
      </c>
      <c r="E31" s="1" t="s">
        <v>86</v>
      </c>
      <c r="F31" s="11" t="s">
        <v>18</v>
      </c>
      <c r="G31" s="61"/>
      <c r="H31" s="62"/>
      <c r="I31" s="62"/>
      <c r="J31" s="62"/>
      <c r="K31" s="62"/>
      <c r="L31" s="63"/>
    </row>
    <row r="32" spans="1:12" ht="13.15" thickBot="1">
      <c r="A32" s="1"/>
      <c r="B32" s="1" t="s">
        <v>87</v>
      </c>
      <c r="C32" s="1">
        <v>0</v>
      </c>
      <c r="D32" s="4" t="s">
        <v>9</v>
      </c>
      <c r="E32" s="1" t="s">
        <v>39</v>
      </c>
      <c r="F32" s="11" t="s">
        <v>18</v>
      </c>
      <c r="G32" s="58"/>
      <c r="H32" s="59"/>
      <c r="I32" s="59"/>
      <c r="J32" s="59"/>
      <c r="K32" s="59"/>
      <c r="L32" s="60"/>
    </row>
    <row r="33" spans="1:12">
      <c r="A33" s="1"/>
      <c r="B33" s="1" t="s">
        <v>88</v>
      </c>
      <c r="C33" s="1">
        <v>0</v>
      </c>
      <c r="D33" s="4" t="s">
        <v>16</v>
      </c>
      <c r="E33" s="1" t="s">
        <v>39</v>
      </c>
      <c r="F33" s="4" t="s">
        <v>18</v>
      </c>
      <c r="G33" s="9"/>
      <c r="H33" s="9"/>
      <c r="I33" s="9"/>
      <c r="J33" s="10"/>
      <c r="K33" s="9"/>
      <c r="L33" s="10"/>
    </row>
    <row r="34" spans="1:12">
      <c r="A34" s="1"/>
      <c r="B34" s="1" t="s">
        <v>89</v>
      </c>
      <c r="C34" s="1">
        <v>1</v>
      </c>
      <c r="D34" s="4" t="s">
        <v>9</v>
      </c>
      <c r="E34" s="1" t="s">
        <v>14</v>
      </c>
      <c r="F34" s="4"/>
      <c r="G34" s="1"/>
      <c r="H34" s="1"/>
      <c r="I34" s="1"/>
      <c r="J34" s="4"/>
      <c r="K34" s="1"/>
      <c r="L34" s="4"/>
    </row>
    <row r="35" spans="1:12">
      <c r="A35" s="4" t="s">
        <v>49</v>
      </c>
      <c r="B35" s="1" t="s">
        <v>90</v>
      </c>
      <c r="C35" s="1">
        <f ca="1">ROUNDUP(I22/600,0)</f>
        <v>1</v>
      </c>
      <c r="D35" s="4" t="s">
        <v>9</v>
      </c>
      <c r="E35" s="1" t="s">
        <v>91</v>
      </c>
      <c r="F35" s="4"/>
      <c r="G35" s="1"/>
      <c r="H35" s="1"/>
      <c r="I35" s="1"/>
      <c r="J35" s="4"/>
      <c r="K35" s="1"/>
      <c r="L35" s="4"/>
    </row>
    <row r="36" spans="1:12" ht="13.15" thickBot="1">
      <c r="A36" s="8" t="s">
        <v>49</v>
      </c>
      <c r="B36" s="6" t="s">
        <v>92</v>
      </c>
      <c r="C36" s="6">
        <f ca="1">ROUNDUP(I22/225,0)</f>
        <v>1</v>
      </c>
      <c r="D36" s="8" t="s">
        <v>16</v>
      </c>
      <c r="E36" s="6" t="s">
        <v>93</v>
      </c>
      <c r="F36" s="8"/>
      <c r="G36" s="1"/>
      <c r="H36" s="1"/>
      <c r="I36" s="1"/>
      <c r="J36" s="4"/>
      <c r="K36" s="1"/>
      <c r="L36" s="4"/>
    </row>
    <row r="37" spans="1:12" ht="13.5" thickBot="1">
      <c r="A37" s="15" t="s">
        <v>94</v>
      </c>
      <c r="B37" s="26"/>
      <c r="C37" s="29">
        <f ca="1">SUM(C38:C50)</f>
        <v>4</v>
      </c>
      <c r="D37" s="48"/>
      <c r="E37" s="69"/>
      <c r="F37" s="70"/>
      <c r="G37" s="12"/>
      <c r="H37" s="1"/>
      <c r="I37" s="1"/>
      <c r="J37" s="4"/>
      <c r="K37" s="1"/>
      <c r="L37" s="4"/>
    </row>
    <row r="38" spans="1:12">
      <c r="B38" s="9" t="s">
        <v>95</v>
      </c>
      <c r="C38" s="9">
        <v>0</v>
      </c>
      <c r="D38" s="10" t="s">
        <v>9</v>
      </c>
      <c r="E38" s="9" t="s">
        <v>14</v>
      </c>
      <c r="F38" s="10"/>
      <c r="G38" s="1"/>
      <c r="H38" s="1"/>
      <c r="I38" s="1"/>
      <c r="J38" s="4"/>
      <c r="K38" s="1"/>
      <c r="L38" s="4"/>
    </row>
    <row r="39" spans="1:12">
      <c r="A39" s="1"/>
      <c r="B39" s="1" t="s">
        <v>96</v>
      </c>
      <c r="C39" s="1">
        <v>0</v>
      </c>
      <c r="D39" s="4" t="s">
        <v>16</v>
      </c>
      <c r="E39" s="1" t="s">
        <v>39</v>
      </c>
      <c r="F39" s="4" t="s">
        <v>18</v>
      </c>
      <c r="G39" s="1"/>
      <c r="H39" s="1"/>
      <c r="I39" s="1"/>
      <c r="J39" s="4"/>
      <c r="K39" s="1"/>
      <c r="L39" s="4"/>
    </row>
    <row r="40" spans="1:12">
      <c r="A40" s="1"/>
      <c r="B40" s="1" t="s">
        <v>97</v>
      </c>
      <c r="C40" s="1">
        <v>0</v>
      </c>
      <c r="D40" s="4" t="s">
        <v>9</v>
      </c>
      <c r="E40" s="1" t="s">
        <v>14</v>
      </c>
      <c r="F40" s="4"/>
      <c r="G40" s="1"/>
      <c r="H40" s="1"/>
      <c r="I40" s="1"/>
      <c r="J40" s="4"/>
      <c r="K40" s="1"/>
      <c r="L40" s="4"/>
    </row>
    <row r="41" spans="1:12">
      <c r="A41" s="1"/>
      <c r="B41" s="1" t="s">
        <v>98</v>
      </c>
      <c r="C41" s="1">
        <v>0</v>
      </c>
      <c r="D41" s="4" t="s">
        <v>99</v>
      </c>
      <c r="E41" s="1" t="s">
        <v>39</v>
      </c>
      <c r="F41" s="4" t="s">
        <v>18</v>
      </c>
      <c r="G41" s="1"/>
      <c r="H41" s="1"/>
      <c r="I41" s="1"/>
      <c r="J41" s="4"/>
      <c r="K41" s="1"/>
      <c r="L41" s="4"/>
    </row>
    <row r="42" spans="1:12">
      <c r="A42" s="1"/>
      <c r="B42" s="1" t="s">
        <v>100</v>
      </c>
      <c r="C42" s="1">
        <v>0</v>
      </c>
      <c r="D42" s="4" t="s">
        <v>9</v>
      </c>
      <c r="E42" s="1" t="s">
        <v>14</v>
      </c>
      <c r="F42" s="4"/>
      <c r="G42" s="1"/>
      <c r="H42" s="1"/>
      <c r="I42" s="1"/>
      <c r="J42" s="4"/>
      <c r="K42" s="1"/>
      <c r="L42" s="4"/>
    </row>
    <row r="43" spans="1:12">
      <c r="A43" s="1"/>
      <c r="B43" s="1" t="s">
        <v>101</v>
      </c>
      <c r="C43" s="1">
        <v>0</v>
      </c>
      <c r="D43" s="4" t="s">
        <v>16</v>
      </c>
      <c r="E43" s="1" t="s">
        <v>39</v>
      </c>
      <c r="F43" s="4" t="s">
        <v>18</v>
      </c>
      <c r="G43" s="1"/>
      <c r="H43" s="1"/>
      <c r="I43" s="1"/>
      <c r="J43" s="4"/>
      <c r="K43" s="1"/>
      <c r="L43" s="4"/>
    </row>
    <row r="44" spans="1:12">
      <c r="A44" s="1"/>
      <c r="B44" s="1" t="s">
        <v>102</v>
      </c>
      <c r="C44" s="1">
        <v>1</v>
      </c>
      <c r="D44" s="4" t="s">
        <v>16</v>
      </c>
      <c r="E44" s="1" t="s">
        <v>14</v>
      </c>
      <c r="F44" s="4"/>
      <c r="G44" s="1"/>
      <c r="H44" s="1"/>
      <c r="I44" s="1"/>
      <c r="J44" s="4"/>
      <c r="K44" s="1"/>
      <c r="L44" s="4"/>
    </row>
    <row r="45" spans="1:12">
      <c r="A45" s="1"/>
      <c r="B45" s="1" t="s">
        <v>103</v>
      </c>
      <c r="C45" s="1">
        <v>0</v>
      </c>
      <c r="D45" s="4" t="s">
        <v>16</v>
      </c>
      <c r="E45" s="1" t="s">
        <v>39</v>
      </c>
      <c r="F45" s="4" t="s">
        <v>18</v>
      </c>
      <c r="G45" s="1"/>
      <c r="H45" s="1"/>
      <c r="I45" s="1"/>
      <c r="J45" s="4"/>
      <c r="K45" s="1"/>
      <c r="L45" s="4"/>
    </row>
    <row r="46" spans="1:12">
      <c r="A46" s="4" t="s">
        <v>49</v>
      </c>
      <c r="B46" s="1" t="s">
        <v>104</v>
      </c>
      <c r="C46" s="1">
        <f ca="1">ROUNDUP(I22/40,0)</f>
        <v>2</v>
      </c>
      <c r="D46" s="4" t="s">
        <v>16</v>
      </c>
      <c r="E46" s="1" t="s">
        <v>105</v>
      </c>
      <c r="F46" s="4"/>
      <c r="G46" s="1"/>
      <c r="H46" s="1"/>
      <c r="I46" s="1"/>
      <c r="J46" s="4"/>
      <c r="K46" s="1"/>
      <c r="L46" s="4"/>
    </row>
    <row r="47" spans="1:12">
      <c r="A47" s="1"/>
      <c r="B47" s="1" t="s">
        <v>106</v>
      </c>
      <c r="C47" s="1">
        <v>1</v>
      </c>
      <c r="D47" s="4" t="s">
        <v>16</v>
      </c>
      <c r="E47" s="1" t="s">
        <v>14</v>
      </c>
      <c r="F47" s="4"/>
      <c r="G47" s="1"/>
      <c r="H47" s="1"/>
      <c r="I47" s="1"/>
      <c r="J47" s="4"/>
      <c r="K47" s="1"/>
      <c r="L47" s="4"/>
    </row>
    <row r="48" spans="1:12">
      <c r="A48" s="1"/>
      <c r="B48" s="1" t="s">
        <v>107</v>
      </c>
      <c r="C48" s="1">
        <v>0</v>
      </c>
      <c r="D48" s="4" t="s">
        <v>16</v>
      </c>
      <c r="E48" s="1" t="s">
        <v>39</v>
      </c>
      <c r="F48" s="4" t="s">
        <v>18</v>
      </c>
      <c r="G48" s="1"/>
      <c r="H48" s="1"/>
      <c r="I48" s="1"/>
      <c r="J48" s="4"/>
      <c r="K48" s="1"/>
      <c r="L48" s="4"/>
    </row>
    <row r="49" spans="1:12">
      <c r="A49" s="1"/>
      <c r="B49" s="1" t="s">
        <v>108</v>
      </c>
      <c r="C49" s="1">
        <v>0</v>
      </c>
      <c r="D49" s="4" t="s">
        <v>16</v>
      </c>
      <c r="E49" s="1" t="s">
        <v>39</v>
      </c>
      <c r="F49" s="4" t="s">
        <v>18</v>
      </c>
      <c r="G49" s="1"/>
      <c r="H49" s="1"/>
      <c r="I49" s="1"/>
      <c r="J49" s="4"/>
      <c r="K49" s="1"/>
      <c r="L49" s="4"/>
    </row>
    <row r="50" spans="1:12" ht="13.15" thickBot="1">
      <c r="A50" s="6" t="s">
        <v>49</v>
      </c>
      <c r="B50" s="6" t="s">
        <v>109</v>
      </c>
      <c r="C50" s="6">
        <v>0</v>
      </c>
      <c r="D50" s="8" t="s">
        <v>16</v>
      </c>
      <c r="E50" s="6" t="s">
        <v>110</v>
      </c>
      <c r="F50" s="8"/>
      <c r="G50" s="1"/>
      <c r="H50" s="1"/>
      <c r="I50" s="1"/>
      <c r="J50" s="4"/>
      <c r="K50" s="1"/>
      <c r="L50" s="4"/>
    </row>
    <row r="51" spans="1:12" ht="13.5" thickBot="1">
      <c r="A51" s="15" t="s">
        <v>111</v>
      </c>
      <c r="B51" s="26"/>
      <c r="C51" s="29">
        <f>SUM(C52:C56)</f>
        <v>3</v>
      </c>
      <c r="D51" s="48"/>
      <c r="E51" s="69"/>
      <c r="F51" s="70"/>
      <c r="G51" s="12"/>
      <c r="H51" s="1"/>
      <c r="I51" s="1"/>
      <c r="J51" s="4"/>
      <c r="K51" s="1"/>
      <c r="L51" s="4"/>
    </row>
    <row r="52" spans="1:12">
      <c r="B52" s="9" t="s">
        <v>112</v>
      </c>
      <c r="C52" s="9">
        <v>1</v>
      </c>
      <c r="D52" s="10" t="s">
        <v>9</v>
      </c>
      <c r="E52" s="9" t="s">
        <v>14</v>
      </c>
      <c r="F52" s="10"/>
      <c r="G52" s="1"/>
      <c r="H52" s="1"/>
      <c r="I52" s="1"/>
      <c r="J52" s="4"/>
      <c r="K52" s="1"/>
      <c r="L52" s="4"/>
    </row>
    <row r="53" spans="1:12">
      <c r="A53" s="1"/>
      <c r="B53" s="1" t="s">
        <v>113</v>
      </c>
      <c r="C53" s="1">
        <v>0</v>
      </c>
      <c r="D53" s="4" t="s">
        <v>9</v>
      </c>
      <c r="E53" s="1" t="s">
        <v>114</v>
      </c>
      <c r="F53" s="4" t="s">
        <v>18</v>
      </c>
      <c r="G53" s="1"/>
      <c r="H53" s="1"/>
      <c r="I53" s="1"/>
      <c r="J53" s="4"/>
      <c r="K53" s="1"/>
      <c r="L53" s="4"/>
    </row>
    <row r="54" spans="1:12">
      <c r="A54" s="1"/>
      <c r="B54" s="1" t="s">
        <v>115</v>
      </c>
      <c r="C54" s="1">
        <v>0</v>
      </c>
      <c r="D54" s="4" t="s">
        <v>16</v>
      </c>
      <c r="E54" s="1" t="s">
        <v>39</v>
      </c>
      <c r="F54" s="4" t="s">
        <v>18</v>
      </c>
      <c r="G54" s="1"/>
      <c r="H54" s="1"/>
      <c r="I54" s="1"/>
      <c r="J54" s="4"/>
      <c r="K54" s="1"/>
      <c r="L54" s="4"/>
    </row>
    <row r="55" spans="1:12">
      <c r="A55" s="1"/>
      <c r="B55" s="1" t="s">
        <v>116</v>
      </c>
      <c r="C55" s="1">
        <v>0</v>
      </c>
      <c r="D55" s="4" t="s">
        <v>16</v>
      </c>
      <c r="E55" s="1" t="s">
        <v>39</v>
      </c>
      <c r="F55" s="4" t="s">
        <v>18</v>
      </c>
      <c r="G55" s="1"/>
      <c r="H55" s="1"/>
      <c r="I55" s="1"/>
      <c r="J55" s="4"/>
      <c r="K55" s="1"/>
      <c r="L55" s="4"/>
    </row>
    <row r="56" spans="1:12" ht="13.15" thickBot="1">
      <c r="A56" s="6"/>
      <c r="B56" s="6" t="s">
        <v>117</v>
      </c>
      <c r="C56" s="6">
        <v>2</v>
      </c>
      <c r="D56" s="8" t="s">
        <v>16</v>
      </c>
      <c r="E56" s="6" t="s">
        <v>118</v>
      </c>
      <c r="F56" s="8"/>
      <c r="G56" s="1"/>
      <c r="H56" s="1"/>
      <c r="I56" s="1"/>
      <c r="J56" s="4"/>
      <c r="K56" s="1"/>
      <c r="L56" s="4"/>
    </row>
    <row r="57" spans="1:12" ht="13.5" thickBot="1">
      <c r="A57" s="13" t="s">
        <v>119</v>
      </c>
      <c r="B57" s="28"/>
      <c r="C57" s="29">
        <f ca="1">SUM(C58:C65)</f>
        <v>12</v>
      </c>
      <c r="D57" s="48"/>
      <c r="E57" s="69"/>
      <c r="F57" s="70"/>
      <c r="G57" s="12"/>
      <c r="H57" s="1"/>
      <c r="I57" s="1"/>
      <c r="J57" s="4"/>
      <c r="K57" s="1"/>
      <c r="L57" s="4"/>
    </row>
    <row r="58" spans="1:12">
      <c r="B58" s="9" t="s">
        <v>120</v>
      </c>
      <c r="C58" s="9">
        <v>8</v>
      </c>
      <c r="D58" s="10" t="s">
        <v>16</v>
      </c>
      <c r="E58" s="9" t="s">
        <v>121</v>
      </c>
      <c r="F58" s="10" t="s">
        <v>18</v>
      </c>
      <c r="G58" s="1"/>
      <c r="H58" s="1"/>
      <c r="I58" s="1"/>
      <c r="J58" s="4"/>
      <c r="K58" s="1"/>
      <c r="L58" s="4"/>
    </row>
    <row r="59" spans="1:12">
      <c r="A59" s="1"/>
      <c r="B59" s="1" t="s">
        <v>122</v>
      </c>
      <c r="C59" s="1">
        <v>1</v>
      </c>
      <c r="D59" s="4" t="s">
        <v>9</v>
      </c>
      <c r="E59" s="1" t="s">
        <v>14</v>
      </c>
      <c r="F59" s="4"/>
      <c r="G59" s="1"/>
      <c r="H59" s="1"/>
      <c r="I59" s="1"/>
      <c r="J59" s="4"/>
      <c r="K59" s="1"/>
      <c r="L59" s="4"/>
    </row>
    <row r="60" spans="1:12">
      <c r="A60" s="4" t="s">
        <v>49</v>
      </c>
      <c r="B60" s="1" t="s">
        <v>123</v>
      </c>
      <c r="C60" s="1">
        <f ca="1">ROUNDUP(I22/175,0)</f>
        <v>1</v>
      </c>
      <c r="D60" s="4" t="s">
        <v>16</v>
      </c>
      <c r="E60" s="1" t="s">
        <v>124</v>
      </c>
      <c r="F60" s="4"/>
      <c r="G60" s="1"/>
      <c r="H60" s="1"/>
      <c r="I60" s="1"/>
      <c r="J60" s="4"/>
      <c r="K60" s="1"/>
      <c r="L60" s="4"/>
    </row>
    <row r="61" spans="1:12">
      <c r="A61" s="1"/>
      <c r="B61" s="1" t="s">
        <v>125</v>
      </c>
      <c r="C61" s="1">
        <v>1</v>
      </c>
      <c r="D61" s="4" t="s">
        <v>9</v>
      </c>
      <c r="E61" s="1" t="s">
        <v>14</v>
      </c>
      <c r="F61" s="4"/>
      <c r="G61" s="1"/>
      <c r="H61" s="1"/>
      <c r="I61" s="1"/>
      <c r="J61" s="4"/>
      <c r="K61" s="1"/>
      <c r="L61" s="4"/>
    </row>
    <row r="62" spans="1:12">
      <c r="A62" s="1"/>
      <c r="B62" s="1" t="s">
        <v>126</v>
      </c>
      <c r="C62" s="1">
        <v>1</v>
      </c>
      <c r="D62" s="4" t="s">
        <v>16</v>
      </c>
      <c r="E62" s="1" t="s">
        <v>127</v>
      </c>
      <c r="F62" s="4" t="s">
        <v>18</v>
      </c>
      <c r="G62" s="1"/>
      <c r="H62" s="1"/>
      <c r="I62" s="1"/>
      <c r="J62" s="4"/>
      <c r="K62" s="1"/>
      <c r="L62" s="4"/>
    </row>
    <row r="63" spans="1:12">
      <c r="A63" s="1"/>
      <c r="B63" s="1" t="s">
        <v>128</v>
      </c>
      <c r="C63" s="1">
        <v>0</v>
      </c>
      <c r="D63" s="4" t="s">
        <v>16</v>
      </c>
      <c r="E63" s="1" t="s">
        <v>129</v>
      </c>
      <c r="F63" s="4" t="s">
        <v>18</v>
      </c>
      <c r="G63" s="1"/>
      <c r="H63" s="1"/>
      <c r="I63" s="1"/>
      <c r="J63" s="4"/>
      <c r="K63" s="1"/>
      <c r="L63" s="4"/>
    </row>
    <row r="64" spans="1:12">
      <c r="A64" s="1"/>
      <c r="B64" s="1" t="s">
        <v>130</v>
      </c>
      <c r="C64" s="1">
        <v>0</v>
      </c>
      <c r="D64" s="4" t="s">
        <v>9</v>
      </c>
      <c r="E64" s="1" t="s">
        <v>39</v>
      </c>
      <c r="F64" s="4" t="s">
        <v>18</v>
      </c>
      <c r="G64" s="1"/>
      <c r="H64" s="1"/>
      <c r="I64" s="1"/>
      <c r="J64" s="4"/>
      <c r="K64" s="1"/>
      <c r="L64" s="4"/>
    </row>
    <row r="65" spans="1:12" ht="13.15" thickBot="1">
      <c r="A65" s="6"/>
      <c r="B65" s="6" t="s">
        <v>131</v>
      </c>
      <c r="C65" s="6">
        <v>0</v>
      </c>
      <c r="D65" s="8" t="s">
        <v>9</v>
      </c>
      <c r="E65" s="6" t="s">
        <v>39</v>
      </c>
      <c r="F65" s="8" t="s">
        <v>18</v>
      </c>
      <c r="G65" s="1"/>
      <c r="H65" s="1"/>
      <c r="I65" s="1"/>
      <c r="J65" s="4"/>
      <c r="K65" s="1"/>
      <c r="L65" s="4"/>
    </row>
    <row r="66" spans="1:12" ht="13.5" thickBot="1">
      <c r="A66" s="75" t="s">
        <v>132</v>
      </c>
      <c r="B66" s="70"/>
      <c r="C66" s="14">
        <f ca="1">SUM(C67:C72)</f>
        <v>5</v>
      </c>
      <c r="D66" s="48"/>
      <c r="E66" s="69"/>
      <c r="F66" s="70"/>
      <c r="G66" s="12"/>
      <c r="H66" s="1"/>
      <c r="I66" s="1"/>
      <c r="J66" s="4"/>
      <c r="K66" s="1"/>
      <c r="L66" s="4"/>
    </row>
    <row r="67" spans="1:12">
      <c r="B67" s="9" t="s">
        <v>133</v>
      </c>
      <c r="C67" s="9">
        <v>0</v>
      </c>
      <c r="D67" s="10" t="s">
        <v>61</v>
      </c>
      <c r="E67" s="9" t="s">
        <v>39</v>
      </c>
      <c r="F67" s="10" t="s">
        <v>18</v>
      </c>
      <c r="G67" s="1"/>
      <c r="H67" s="1"/>
      <c r="I67" s="1"/>
      <c r="J67" s="4"/>
      <c r="K67" s="1"/>
      <c r="L67" s="4"/>
    </row>
    <row r="68" spans="1:12">
      <c r="A68" s="1" t="s">
        <v>49</v>
      </c>
      <c r="B68" s="1" t="s">
        <v>134</v>
      </c>
      <c r="C68" s="1">
        <f ca="1">ROUNDUP(I22/200, 0)</f>
        <v>1</v>
      </c>
      <c r="D68" s="4" t="s">
        <v>135</v>
      </c>
      <c r="E68" s="1" t="s">
        <v>136</v>
      </c>
      <c r="F68" s="4"/>
      <c r="G68" s="1"/>
      <c r="H68" s="1"/>
      <c r="I68" s="1"/>
      <c r="J68" s="4"/>
      <c r="K68" s="1"/>
      <c r="L68" s="4"/>
    </row>
    <row r="69" spans="1:12">
      <c r="A69" s="1"/>
      <c r="B69" s="1" t="s">
        <v>137</v>
      </c>
      <c r="C69" s="1">
        <v>1</v>
      </c>
      <c r="D69" s="4" t="s">
        <v>16</v>
      </c>
      <c r="E69" s="1" t="s">
        <v>14</v>
      </c>
      <c r="F69" s="4"/>
      <c r="G69" s="1"/>
      <c r="H69" s="1"/>
      <c r="I69" s="1"/>
      <c r="J69" s="4"/>
      <c r="K69" s="1"/>
      <c r="L69" s="4"/>
    </row>
    <row r="70" spans="1:12">
      <c r="A70" s="1"/>
      <c r="B70" s="1" t="s">
        <v>138</v>
      </c>
      <c r="C70" s="1">
        <v>3</v>
      </c>
      <c r="D70" s="4" t="s">
        <v>16</v>
      </c>
      <c r="E70" s="1" t="s">
        <v>39</v>
      </c>
      <c r="F70" s="4" t="s">
        <v>18</v>
      </c>
      <c r="G70" s="1"/>
      <c r="H70" s="1"/>
      <c r="I70" s="1"/>
      <c r="J70" s="4"/>
      <c r="K70" s="1"/>
      <c r="L70" s="4"/>
    </row>
    <row r="71" spans="1:12">
      <c r="A71" s="1"/>
      <c r="B71" s="1" t="s">
        <v>139</v>
      </c>
      <c r="C71" s="1">
        <v>0</v>
      </c>
      <c r="D71" s="4" t="s">
        <v>16</v>
      </c>
      <c r="E71" s="1" t="s">
        <v>39</v>
      </c>
      <c r="F71" s="4" t="s">
        <v>18</v>
      </c>
      <c r="G71" s="1"/>
      <c r="H71" s="1"/>
      <c r="I71" s="1"/>
      <c r="J71" s="4"/>
      <c r="K71" s="1"/>
      <c r="L71" s="4"/>
    </row>
    <row r="72" spans="1:12">
      <c r="A72" s="1"/>
      <c r="B72" s="1" t="s">
        <v>140</v>
      </c>
      <c r="C72" s="1">
        <v>0</v>
      </c>
      <c r="D72" s="4" t="s">
        <v>9</v>
      </c>
      <c r="E72" s="1" t="s">
        <v>39</v>
      </c>
      <c r="F72" s="4" t="s">
        <v>18</v>
      </c>
      <c r="G72" s="1"/>
      <c r="H72" s="1"/>
      <c r="I72" s="1"/>
      <c r="J72" s="4"/>
      <c r="K72" s="1"/>
      <c r="L72" s="4"/>
    </row>
  </sheetData>
  <mergeCells count="14">
    <mergeCell ref="D66:F66"/>
    <mergeCell ref="A66:B66"/>
    <mergeCell ref="D15:F15"/>
    <mergeCell ref="D2:F2"/>
    <mergeCell ref="D28:F28"/>
    <mergeCell ref="D37:F37"/>
    <mergeCell ref="J2:L2"/>
    <mergeCell ref="H14:L14"/>
    <mergeCell ref="D51:F51"/>
    <mergeCell ref="D57:F57"/>
    <mergeCell ref="G24:L24"/>
    <mergeCell ref="G25:L26"/>
    <mergeCell ref="G27:L28"/>
    <mergeCell ref="G29:L32"/>
  </mergeCells>
  <phoneticPr fontId="0" type="noConversion"/>
  <pageMargins left="0.75" right="0.75" top="0.75" bottom="0.75" header="0.5" footer="0.5"/>
  <pageSetup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6"/>
  <sheetViews>
    <sheetView topLeftCell="A10" workbookViewId="0">
      <selection activeCell="C1" sqref="C1"/>
    </sheetView>
  </sheetViews>
  <sheetFormatPr defaultColWidth="9.140625" defaultRowHeight="12.75"/>
  <cols>
    <col min="1" max="1" width="15.7109375" style="34" bestFit="1" customWidth="1"/>
    <col min="2" max="2" width="14.7109375" style="32" customWidth="1"/>
    <col min="3" max="3" width="109.7109375" style="33" customWidth="1"/>
    <col min="4" max="4" width="9.140625" style="1" customWidth="1"/>
    <col min="5" max="16384" width="9.140625" style="1"/>
  </cols>
  <sheetData>
    <row r="1" spans="1:3" ht="15">
      <c r="A1" s="31" t="s">
        <v>143</v>
      </c>
      <c r="C1" s="46" t="s">
        <v>144</v>
      </c>
    </row>
    <row r="2" spans="1:3" ht="13.15">
      <c r="A2" s="40" t="s">
        <v>145</v>
      </c>
    </row>
    <row r="3" spans="1:3" ht="51" customHeight="1">
      <c r="A3" s="1"/>
      <c r="B3" s="32" t="s">
        <v>146</v>
      </c>
      <c r="C3" s="33" t="s">
        <v>147</v>
      </c>
    </row>
    <row r="4" spans="1:3" ht="38.25">
      <c r="A4" s="40"/>
      <c r="B4" s="32" t="s">
        <v>148</v>
      </c>
      <c r="C4" s="33" t="s">
        <v>149</v>
      </c>
    </row>
    <row r="5" spans="1:3" ht="25.5">
      <c r="A5" s="40"/>
      <c r="B5" s="32" t="s">
        <v>150</v>
      </c>
      <c r="C5" s="33" t="s">
        <v>151</v>
      </c>
    </row>
    <row r="6" spans="1:3" ht="38.25">
      <c r="A6" s="40"/>
      <c r="B6" s="32" t="s">
        <v>152</v>
      </c>
      <c r="C6" s="33" t="s">
        <v>153</v>
      </c>
    </row>
    <row r="7" spans="1:3" ht="25.5" customHeight="1">
      <c r="A7" s="40"/>
      <c r="B7" s="32" t="s">
        <v>154</v>
      </c>
      <c r="C7" s="33" t="s">
        <v>155</v>
      </c>
    </row>
    <row r="8" spans="1:3" ht="12.75" customHeight="1">
      <c r="A8" s="40"/>
      <c r="B8" s="32" t="s">
        <v>156</v>
      </c>
      <c r="C8" s="33" t="s">
        <v>157</v>
      </c>
    </row>
    <row r="9" spans="1:3" ht="38.25" customHeight="1">
      <c r="A9" s="40"/>
      <c r="B9" s="32" t="s">
        <v>158</v>
      </c>
      <c r="C9" s="33" t="s">
        <v>159</v>
      </c>
    </row>
    <row r="10" spans="1:3" ht="25.5">
      <c r="A10" s="41"/>
      <c r="B10" s="37" t="s">
        <v>160</v>
      </c>
      <c r="C10" s="33" t="s">
        <v>161</v>
      </c>
    </row>
    <row r="11" spans="1:3" ht="25.5">
      <c r="A11" s="40" t="s">
        <v>162</v>
      </c>
      <c r="C11" s="33" t="s">
        <v>163</v>
      </c>
    </row>
    <row r="12" spans="1:3" ht="25.5">
      <c r="A12" s="40"/>
      <c r="B12" s="32" t="s">
        <v>164</v>
      </c>
      <c r="C12" s="33" t="s">
        <v>165</v>
      </c>
    </row>
    <row r="13" spans="1:3" ht="25.5" customHeight="1">
      <c r="A13" s="40"/>
      <c r="B13" s="32" t="s">
        <v>166</v>
      </c>
      <c r="C13" s="33" t="s">
        <v>167</v>
      </c>
    </row>
    <row r="14" spans="1:3" ht="13.15">
      <c r="A14" s="41" t="s">
        <v>168</v>
      </c>
      <c r="B14" s="37"/>
    </row>
    <row r="15" spans="1:3" ht="13.15">
      <c r="A15" s="38" t="s">
        <v>6</v>
      </c>
    </row>
    <row r="16" spans="1:3">
      <c r="A16"/>
      <c r="B16" s="39" t="s">
        <v>8</v>
      </c>
      <c r="C16" s="33" t="s">
        <v>169</v>
      </c>
    </row>
    <row r="17" spans="1:3">
      <c r="A17" s="1"/>
      <c r="B17" s="32" t="s">
        <v>13</v>
      </c>
      <c r="C17" s="33" t="s">
        <v>170</v>
      </c>
    </row>
    <row r="18" spans="1:3" ht="25.5">
      <c r="A18" s="1"/>
      <c r="B18" s="32" t="s">
        <v>19</v>
      </c>
      <c r="C18" s="33" t="s">
        <v>171</v>
      </c>
    </row>
    <row r="19" spans="1:3" ht="12.75" customHeight="1">
      <c r="A19" s="1"/>
      <c r="B19" s="32" t="s">
        <v>21</v>
      </c>
      <c r="C19" s="33" t="s">
        <v>172</v>
      </c>
    </row>
    <row r="20" spans="1:3">
      <c r="A20" s="1"/>
      <c r="B20" s="32" t="s">
        <v>25</v>
      </c>
      <c r="C20" s="33" t="s">
        <v>173</v>
      </c>
    </row>
    <row r="21" spans="1:3" ht="25.5">
      <c r="A21" s="1"/>
      <c r="B21" s="32" t="s">
        <v>29</v>
      </c>
      <c r="C21" s="33" t="s">
        <v>174</v>
      </c>
    </row>
    <row r="22" spans="1:3" ht="25.5">
      <c r="A22" s="1"/>
      <c r="B22" s="32" t="s">
        <v>32</v>
      </c>
      <c r="C22" s="33" t="s">
        <v>175</v>
      </c>
    </row>
    <row r="23" spans="1:3">
      <c r="A23" s="1"/>
      <c r="B23" s="32" t="s">
        <v>35</v>
      </c>
      <c r="C23" s="33" t="s">
        <v>176</v>
      </c>
    </row>
    <row r="24" spans="1:3" ht="25.5">
      <c r="A24" s="1"/>
      <c r="B24" s="32" t="s">
        <v>38</v>
      </c>
      <c r="C24" s="33" t="s">
        <v>177</v>
      </c>
    </row>
    <row r="25" spans="1:3" ht="25.5">
      <c r="A25" s="1"/>
      <c r="B25" s="32" t="s">
        <v>42</v>
      </c>
      <c r="C25" s="33" t="s">
        <v>178</v>
      </c>
    </row>
    <row r="26" spans="1:3" ht="25.5">
      <c r="A26" s="1"/>
      <c r="B26" s="32" t="s">
        <v>45</v>
      </c>
      <c r="C26" s="33" t="s">
        <v>179</v>
      </c>
    </row>
    <row r="27" spans="1:3" ht="12.75" customHeight="1">
      <c r="A27" s="6"/>
      <c r="B27" s="37" t="s">
        <v>46</v>
      </c>
      <c r="C27" s="33" t="s">
        <v>180</v>
      </c>
    </row>
    <row r="28" spans="1:3" ht="13.15">
      <c r="A28" s="38" t="s">
        <v>48</v>
      </c>
    </row>
    <row r="29" spans="1:3">
      <c r="A29"/>
      <c r="B29" s="39" t="s">
        <v>51</v>
      </c>
      <c r="C29" s="33" t="s">
        <v>181</v>
      </c>
    </row>
    <row r="30" spans="1:3" ht="25.5">
      <c r="A30" s="1"/>
      <c r="B30" s="32" t="s">
        <v>53</v>
      </c>
      <c r="C30" s="33" t="s">
        <v>182</v>
      </c>
    </row>
    <row r="31" spans="1:3">
      <c r="A31" s="1"/>
      <c r="B31" s="32" t="s">
        <v>55</v>
      </c>
      <c r="C31" s="33" t="s">
        <v>183</v>
      </c>
    </row>
    <row r="32" spans="1:3">
      <c r="A32" s="1"/>
      <c r="B32" s="32" t="s">
        <v>57</v>
      </c>
      <c r="C32" s="33" t="s">
        <v>183</v>
      </c>
    </row>
    <row r="33" spans="1:4" ht="25.5">
      <c r="A33" s="1"/>
      <c r="B33" s="32" t="s">
        <v>59</v>
      </c>
      <c r="C33" s="33" t="s">
        <v>184</v>
      </c>
    </row>
    <row r="34" spans="1:4">
      <c r="A34" s="1"/>
      <c r="B34" s="32" t="s">
        <v>63</v>
      </c>
      <c r="C34" s="33" t="s">
        <v>183</v>
      </c>
    </row>
    <row r="35" spans="1:4">
      <c r="A35" s="4"/>
      <c r="B35" s="32" t="s">
        <v>66</v>
      </c>
      <c r="C35" s="33" t="s">
        <v>185</v>
      </c>
    </row>
    <row r="36" spans="1:4">
      <c r="A36" s="4"/>
      <c r="B36" s="32" t="s">
        <v>70</v>
      </c>
      <c r="C36" s="33" t="s">
        <v>186</v>
      </c>
    </row>
    <row r="37" spans="1:4">
      <c r="A37" s="4"/>
      <c r="B37" s="32" t="s">
        <v>71</v>
      </c>
      <c r="C37" s="33" t="s">
        <v>187</v>
      </c>
    </row>
    <row r="38" spans="1:4">
      <c r="A38" s="4"/>
      <c r="B38" s="32" t="s">
        <v>74</v>
      </c>
      <c r="C38" s="33" t="s">
        <v>187</v>
      </c>
    </row>
    <row r="39" spans="1:4" ht="25.5">
      <c r="A39" s="4"/>
      <c r="B39" s="32" t="s">
        <v>76</v>
      </c>
      <c r="C39" s="33" t="s">
        <v>185</v>
      </c>
    </row>
    <row r="40" spans="1:4">
      <c r="A40" s="6"/>
      <c r="B40" s="37" t="s">
        <v>78</v>
      </c>
      <c r="C40" s="36" t="s">
        <v>183</v>
      </c>
    </row>
    <row r="41" spans="1:4" ht="13.15">
      <c r="A41" s="38" t="s">
        <v>80</v>
      </c>
      <c r="C41" s="1"/>
      <c r="D41" s="12"/>
    </row>
    <row r="42" spans="1:4">
      <c r="A42"/>
      <c r="B42" s="39" t="s">
        <v>81</v>
      </c>
      <c r="C42" s="9" t="s">
        <v>188</v>
      </c>
    </row>
    <row r="43" spans="1:4" ht="25.5">
      <c r="A43" s="1"/>
      <c r="B43" s="32" t="s">
        <v>83</v>
      </c>
      <c r="C43" s="1" t="s">
        <v>189</v>
      </c>
    </row>
    <row r="44" spans="1:4">
      <c r="A44" s="1"/>
      <c r="B44" s="32" t="s">
        <v>85</v>
      </c>
      <c r="C44" s="1" t="s">
        <v>190</v>
      </c>
    </row>
    <row r="45" spans="1:4">
      <c r="A45" s="1"/>
      <c r="B45" s="32" t="s">
        <v>87</v>
      </c>
      <c r="C45" s="1" t="s">
        <v>191</v>
      </c>
    </row>
    <row r="46" spans="1:4" ht="25.5">
      <c r="A46" s="1"/>
      <c r="B46" s="32" t="s">
        <v>88</v>
      </c>
      <c r="C46" s="1" t="s">
        <v>183</v>
      </c>
    </row>
    <row r="47" spans="1:4" ht="25.5">
      <c r="A47" s="1"/>
      <c r="B47" s="32" t="s">
        <v>89</v>
      </c>
      <c r="C47" s="1" t="s">
        <v>192</v>
      </c>
    </row>
    <row r="48" spans="1:4">
      <c r="A48" s="4"/>
      <c r="B48" s="32" t="s">
        <v>90</v>
      </c>
      <c r="C48" s="33" t="s">
        <v>185</v>
      </c>
    </row>
    <row r="49" spans="1:3">
      <c r="A49" s="8"/>
      <c r="B49" s="37" t="s">
        <v>92</v>
      </c>
      <c r="C49" s="33" t="s">
        <v>185</v>
      </c>
    </row>
    <row r="50" spans="1:3" ht="13.15">
      <c r="A50" s="38" t="s">
        <v>94</v>
      </c>
    </row>
    <row r="51" spans="1:3">
      <c r="A51"/>
      <c r="B51" s="39" t="s">
        <v>95</v>
      </c>
      <c r="C51" s="33" t="s">
        <v>193</v>
      </c>
    </row>
    <row r="52" spans="1:3">
      <c r="A52" s="1"/>
      <c r="B52" s="32" t="s">
        <v>96</v>
      </c>
      <c r="C52" s="33" t="s">
        <v>194</v>
      </c>
    </row>
    <row r="53" spans="1:3">
      <c r="A53" s="1"/>
      <c r="B53" s="32" t="s">
        <v>97</v>
      </c>
      <c r="C53" s="33" t="s">
        <v>195</v>
      </c>
    </row>
    <row r="54" spans="1:3">
      <c r="A54" s="1"/>
      <c r="B54" s="32" t="s">
        <v>98</v>
      </c>
      <c r="C54" s="33" t="s">
        <v>196</v>
      </c>
    </row>
    <row r="55" spans="1:3" ht="25.5">
      <c r="A55" s="1"/>
      <c r="B55" s="32" t="s">
        <v>100</v>
      </c>
      <c r="C55" s="33" t="s">
        <v>197</v>
      </c>
    </row>
    <row r="56" spans="1:3">
      <c r="A56" s="1"/>
      <c r="B56" s="32" t="s">
        <v>101</v>
      </c>
      <c r="C56" s="33" t="s">
        <v>183</v>
      </c>
    </row>
    <row r="57" spans="1:3">
      <c r="A57" s="1"/>
      <c r="B57" s="32" t="s">
        <v>102</v>
      </c>
      <c r="C57" s="33" t="s">
        <v>198</v>
      </c>
    </row>
    <row r="58" spans="1:3">
      <c r="A58" s="1"/>
      <c r="B58" s="32" t="s">
        <v>103</v>
      </c>
      <c r="C58" s="33" t="s">
        <v>183</v>
      </c>
    </row>
    <row r="59" spans="1:3">
      <c r="A59" s="4"/>
      <c r="B59" s="32" t="s">
        <v>199</v>
      </c>
      <c r="C59" s="33" t="s">
        <v>185</v>
      </c>
    </row>
    <row r="60" spans="1:3">
      <c r="A60" s="1"/>
      <c r="B60" s="32" t="s">
        <v>106</v>
      </c>
      <c r="C60" s="33" t="s">
        <v>200</v>
      </c>
    </row>
    <row r="61" spans="1:3">
      <c r="A61" s="1"/>
      <c r="B61" s="32" t="s">
        <v>107</v>
      </c>
      <c r="C61" s="33" t="s">
        <v>183</v>
      </c>
    </row>
    <row r="62" spans="1:3">
      <c r="A62" s="1"/>
      <c r="B62" s="32" t="s">
        <v>108</v>
      </c>
      <c r="C62" s="33" t="s">
        <v>183</v>
      </c>
    </row>
    <row r="63" spans="1:3" ht="13.15" thickBot="1">
      <c r="A63" s="6"/>
      <c r="B63" s="37" t="s">
        <v>109</v>
      </c>
      <c r="C63" s="33" t="s">
        <v>201</v>
      </c>
    </row>
    <row r="64" spans="1:3" ht="13.5" thickBot="1">
      <c r="A64" s="15" t="s">
        <v>111</v>
      </c>
      <c r="B64" s="42"/>
    </row>
    <row r="65" spans="1:3" ht="25.5">
      <c r="A65"/>
      <c r="B65" s="39" t="s">
        <v>112</v>
      </c>
      <c r="C65" s="33" t="s">
        <v>202</v>
      </c>
    </row>
    <row r="66" spans="1:3" ht="25.5">
      <c r="A66" s="1"/>
      <c r="B66" s="32" t="s">
        <v>113</v>
      </c>
      <c r="C66" s="33" t="s">
        <v>203</v>
      </c>
    </row>
    <row r="67" spans="1:3" ht="25.5">
      <c r="A67" s="1"/>
      <c r="B67" s="32" t="s">
        <v>115</v>
      </c>
      <c r="C67" s="33" t="s">
        <v>204</v>
      </c>
    </row>
    <row r="68" spans="1:3" ht="25.5">
      <c r="A68" s="1"/>
      <c r="B68" s="32" t="s">
        <v>116</v>
      </c>
      <c r="C68" s="33" t="s">
        <v>204</v>
      </c>
    </row>
    <row r="69" spans="1:3" ht="13.15" thickBot="1">
      <c r="A69" s="6"/>
      <c r="B69" s="37" t="s">
        <v>117</v>
      </c>
      <c r="C69" s="33" t="s">
        <v>205</v>
      </c>
    </row>
    <row r="70" spans="1:3" ht="13.5" thickBot="1">
      <c r="A70" s="13" t="s">
        <v>119</v>
      </c>
      <c r="B70" s="43"/>
    </row>
    <row r="71" spans="1:3" ht="25.5">
      <c r="A71"/>
      <c r="B71" s="39" t="s">
        <v>120</v>
      </c>
      <c r="C71" s="33" t="s">
        <v>206</v>
      </c>
    </row>
    <row r="72" spans="1:3">
      <c r="A72" s="1"/>
      <c r="B72" s="32" t="s">
        <v>122</v>
      </c>
      <c r="C72" s="33" t="s">
        <v>207</v>
      </c>
    </row>
    <row r="73" spans="1:3">
      <c r="A73" s="4"/>
      <c r="B73" s="32" t="s">
        <v>123</v>
      </c>
      <c r="C73" s="33" t="s">
        <v>185</v>
      </c>
    </row>
    <row r="74" spans="1:3" ht="25.5">
      <c r="A74" s="1"/>
      <c r="B74" s="32" t="s">
        <v>125</v>
      </c>
      <c r="C74" s="33" t="s">
        <v>208</v>
      </c>
    </row>
    <row r="75" spans="1:3">
      <c r="A75" s="1"/>
      <c r="B75" s="32" t="s">
        <v>126</v>
      </c>
      <c r="C75" s="33" t="s">
        <v>209</v>
      </c>
    </row>
    <row r="76" spans="1:3">
      <c r="A76" s="1"/>
      <c r="B76" s="32" t="s">
        <v>128</v>
      </c>
      <c r="C76" s="33" t="s">
        <v>210</v>
      </c>
    </row>
    <row r="77" spans="1:3">
      <c r="A77" s="1"/>
      <c r="B77" s="32" t="s">
        <v>130</v>
      </c>
      <c r="C77" s="33" t="s">
        <v>204</v>
      </c>
    </row>
    <row r="78" spans="1:3" ht="13.15" thickBot="1">
      <c r="A78" s="6"/>
      <c r="B78" s="37" t="s">
        <v>131</v>
      </c>
      <c r="C78" s="33" t="s">
        <v>204</v>
      </c>
    </row>
    <row r="79" spans="1:3" ht="13.5" thickBot="1">
      <c r="A79" s="47" t="s">
        <v>132</v>
      </c>
      <c r="B79" s="44"/>
    </row>
    <row r="80" spans="1:3" ht="25.5">
      <c r="A80"/>
      <c r="B80" s="39" t="s">
        <v>133</v>
      </c>
      <c r="C80" s="33" t="s">
        <v>211</v>
      </c>
    </row>
    <row r="81" spans="1:3">
      <c r="A81" s="1" t="s">
        <v>49</v>
      </c>
      <c r="B81" s="32" t="s">
        <v>134</v>
      </c>
      <c r="C81" s="33" t="s">
        <v>212</v>
      </c>
    </row>
    <row r="82" spans="1:3">
      <c r="A82" s="1"/>
      <c r="B82" s="32" t="s">
        <v>137</v>
      </c>
      <c r="C82" s="33" t="s">
        <v>213</v>
      </c>
    </row>
    <row r="83" spans="1:3">
      <c r="A83" s="1"/>
      <c r="B83" s="32" t="s">
        <v>138</v>
      </c>
      <c r="C83" s="33" t="s">
        <v>204</v>
      </c>
    </row>
    <row r="84" spans="1:3">
      <c r="A84" s="1"/>
      <c r="B84" s="32" t="s">
        <v>139</v>
      </c>
      <c r="C84" s="33" t="s">
        <v>214</v>
      </c>
    </row>
    <row r="85" spans="1:3" ht="13.15" thickBot="1">
      <c r="A85" s="1"/>
      <c r="B85" s="32" t="s">
        <v>140</v>
      </c>
      <c r="C85" s="33" t="s">
        <v>204</v>
      </c>
    </row>
    <row r="86" spans="1:3" ht="13.5" thickBot="1">
      <c r="A86" s="15" t="s">
        <v>7</v>
      </c>
      <c r="B86" s="45"/>
    </row>
    <row r="87" spans="1:3">
      <c r="A87"/>
      <c r="B87" s="35" t="s">
        <v>11</v>
      </c>
      <c r="C87" s="33" t="s">
        <v>215</v>
      </c>
    </row>
    <row r="88" spans="1:3">
      <c r="A88" s="1"/>
      <c r="B88" s="33" t="s">
        <v>15</v>
      </c>
      <c r="C88" s="33" t="s">
        <v>204</v>
      </c>
    </row>
    <row r="89" spans="1:3">
      <c r="A89" s="1"/>
      <c r="B89" s="33" t="s">
        <v>20</v>
      </c>
      <c r="C89" s="33" t="s">
        <v>204</v>
      </c>
    </row>
    <row r="90" spans="1:3">
      <c r="A90" s="1"/>
      <c r="B90" s="33" t="s">
        <v>216</v>
      </c>
      <c r="C90" s="33" t="s">
        <v>217</v>
      </c>
    </row>
    <row r="91" spans="1:3">
      <c r="A91" s="1"/>
      <c r="B91" s="33" t="s">
        <v>218</v>
      </c>
      <c r="C91" s="33" t="s">
        <v>219</v>
      </c>
    </row>
    <row r="92" spans="1:3">
      <c r="A92" s="1"/>
      <c r="B92" s="33" t="s">
        <v>30</v>
      </c>
      <c r="C92" s="33" t="s">
        <v>220</v>
      </c>
    </row>
    <row r="93" spans="1:3">
      <c r="A93" s="1"/>
      <c r="B93" s="33" t="s">
        <v>33</v>
      </c>
      <c r="C93" s="33" t="s">
        <v>221</v>
      </c>
    </row>
    <row r="94" spans="1:3">
      <c r="A94" s="1"/>
      <c r="B94" s="33" t="s">
        <v>36</v>
      </c>
      <c r="C94" s="33" t="s">
        <v>222</v>
      </c>
    </row>
    <row r="95" spans="1:3" ht="25.5">
      <c r="A95" s="1"/>
      <c r="B95" s="33" t="s">
        <v>40</v>
      </c>
      <c r="C95" s="33" t="s">
        <v>223</v>
      </c>
    </row>
    <row r="96" spans="1:3" ht="25.5">
      <c r="A96" s="1"/>
      <c r="B96" s="33" t="s">
        <v>224</v>
      </c>
      <c r="C96" s="33" t="s">
        <v>225</v>
      </c>
    </row>
  </sheetData>
  <phoneticPr fontId="0" type="noConversion"/>
  <hyperlinks>
    <hyperlink ref="C1" r:id="rId1" xr:uid="{00000000-0004-0000-0500-000000000000}"/>
  </hyperlinks>
  <pageMargins left="0.75" right="0.75" top="1" bottom="1" header="0.5" footer="0.5"/>
  <pageSetup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77th TFS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Schauer</dc:creator>
  <cp:keywords/>
  <dc:description/>
  <cp:lastModifiedBy>Christos Despotakis</cp:lastModifiedBy>
  <cp:revision/>
  <dcterms:created xsi:type="dcterms:W3CDTF">1999-12-17T17:24:09Z</dcterms:created>
  <dcterms:modified xsi:type="dcterms:W3CDTF">2022-10-07T19:15:38Z</dcterms:modified>
  <cp:category/>
  <cp:contentStatus/>
</cp:coreProperties>
</file>