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or\Documents\"/>
    </mc:Choice>
  </mc:AlternateContent>
  <xr:revisionPtr revIDLastSave="0" documentId="13_ncr:1_{9A8DAF30-0C65-41E8-AED5-B0F5D9B0DF8F}" xr6:coauthVersionLast="47" xr6:coauthVersionMax="47" xr10:uidLastSave="{00000000-0000-0000-0000-000000000000}"/>
  <bookViews>
    <workbookView xWindow="-110" yWindow="-110" windowWidth="19420" windowHeight="10420" activeTab="2" xr2:uid="{FDAB1CA8-F4E6-4888-991C-FC32BDD98409}"/>
  </bookViews>
  <sheets>
    <sheet name="TP1" sheetId="1" r:id="rId1"/>
    <sheet name="TP2" sheetId="2" r:id="rId2"/>
    <sheet name="TP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B19" i="2"/>
  <c r="F10" i="2"/>
  <c r="B9" i="2"/>
  <c r="B11" i="2" s="1"/>
  <c r="F9" i="2"/>
  <c r="F11" i="2" s="1"/>
  <c r="L20" i="1"/>
  <c r="M20" i="1" s="1"/>
  <c r="L18" i="1"/>
  <c r="M18" i="1" s="1"/>
  <c r="L19" i="1"/>
  <c r="M19" i="1" s="1"/>
  <c r="K20" i="1"/>
  <c r="K19" i="1"/>
  <c r="K18" i="1"/>
  <c r="E3" i="1"/>
  <c r="B1" i="1"/>
  <c r="B3" i="1"/>
  <c r="B2" i="1"/>
  <c r="E2" i="1" s="1"/>
</calcChain>
</file>

<file path=xl/sharedStrings.xml><?xml version="1.0" encoding="utf-8"?>
<sst xmlns="http://schemas.openxmlformats.org/spreadsheetml/2006/main" count="86" uniqueCount="56">
  <si>
    <t>Tipo A</t>
  </si>
  <si>
    <t>Tipo B</t>
  </si>
  <si>
    <t>Tension de fuente</t>
  </si>
  <si>
    <t>Ra</t>
  </si>
  <si>
    <t>Rb</t>
  </si>
  <si>
    <t>20k</t>
  </si>
  <si>
    <t>3,9 V</t>
  </si>
  <si>
    <t>Tester</t>
  </si>
  <si>
    <t>DT-890"G"</t>
  </si>
  <si>
    <t>Fuente</t>
  </si>
  <si>
    <t>YIHUA 1502D+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</si>
  <si>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0,5% ±1 dig</t>
    </r>
  </si>
  <si>
    <t>Medicion Indirecta</t>
  </si>
  <si>
    <t>RA</t>
  </si>
  <si>
    <t>RB</t>
  </si>
  <si>
    <t>Vf</t>
  </si>
  <si>
    <t>Multim R</t>
  </si>
  <si>
    <t>0,8% ± 1 dig</t>
  </si>
  <si>
    <t>Ram</t>
  </si>
  <si>
    <t>Rbm</t>
  </si>
  <si>
    <t>Vfm</t>
  </si>
  <si>
    <t>Media</t>
  </si>
  <si>
    <t>Desvio</t>
  </si>
  <si>
    <t>Medicion espeficaciones</t>
  </si>
  <si>
    <t>0,1v</t>
  </si>
  <si>
    <t>4V</t>
  </si>
  <si>
    <t>http://yihuasoldering.com/product-4-7-dc-power-supply/147691/</t>
  </si>
  <si>
    <t>https://elec-lab.ee.kntu.ac.ir/dorsapax/userfiles/file/Electrical/ElecLabManuals/TheM890GDigitalMultimeter.pdf</t>
  </si>
  <si>
    <t>Rv</t>
  </si>
  <si>
    <t>Punto 1</t>
  </si>
  <si>
    <t>Punto 2</t>
  </si>
  <si>
    <t>Rth</t>
  </si>
  <si>
    <t>Error Metodo</t>
  </si>
  <si>
    <t>Vi</t>
  </si>
  <si>
    <t>Por V</t>
  </si>
  <si>
    <t>Valor Medido</t>
  </si>
  <si>
    <t>Tolerancia</t>
  </si>
  <si>
    <t>200mV</t>
  </si>
  <si>
    <t>Valor Verdadero</t>
  </si>
  <si>
    <t>Valor Nominal</t>
  </si>
  <si>
    <t>Escala</t>
  </si>
  <si>
    <t>1V</t>
  </si>
  <si>
    <t>2V</t>
  </si>
  <si>
    <t>20V</t>
  </si>
  <si>
    <t>9V</t>
  </si>
  <si>
    <t>200V</t>
  </si>
  <si>
    <t>24V</t>
  </si>
  <si>
    <t>1000V</t>
  </si>
  <si>
    <t>300mV</t>
  </si>
  <si>
    <t>1mA</t>
  </si>
  <si>
    <t>2mA</t>
  </si>
  <si>
    <t>20mA</t>
  </si>
  <si>
    <t>10mA</t>
  </si>
  <si>
    <t>200mA</t>
  </si>
  <si>
    <t>100mA</t>
  </si>
  <si>
    <t>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</si>
</sst>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"/>
    <numFmt numFmtId="168" formatCode="0.000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6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2"/>
    <xf numFmtId="9" fontId="0" fillId="0" borderId="0" xfId="1" applyFont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169" fontId="0" fillId="0" borderId="1" xfId="0" applyNumberFormat="1" applyBorder="1"/>
    <xf numFmtId="2" fontId="0" fillId="0" borderId="1" xfId="0" applyNumberFormat="1" applyBorder="1"/>
    <xf numFmtId="168" fontId="0" fillId="0" borderId="1" xfId="0" applyNumberFormat="1" applyBorder="1"/>
    <xf numFmtId="2" fontId="0" fillId="0" borderId="1" xfId="0" applyNumberFormat="1" applyFill="1" applyBorder="1"/>
    <xf numFmtId="169" fontId="0" fillId="0" borderId="1" xfId="0" applyNumberFormat="1" applyFill="1" applyBorder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yihuasoldering.com/product-4-7-dc-power-supply/14769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BD31-D678-4811-91AC-189E4742AAC3}">
  <dimension ref="A1:Q20"/>
  <sheetViews>
    <sheetView topLeftCell="C1" workbookViewId="0">
      <selection activeCell="F16" sqref="F16"/>
    </sheetView>
  </sheetViews>
  <sheetFormatPr baseColWidth="10" defaultRowHeight="14.5" x14ac:dyDescent="0.35"/>
  <cols>
    <col min="4" max="4" width="15.90625" bestFit="1" customWidth="1"/>
  </cols>
  <sheetData>
    <row r="1" spans="1:17" x14ac:dyDescent="0.35">
      <c r="A1">
        <v>1.9950000000000001</v>
      </c>
      <c r="B1" s="1">
        <f>AVERAGE(A:A)</f>
        <v>1.9951500000000002</v>
      </c>
      <c r="J1" t="s">
        <v>12</v>
      </c>
      <c r="O1" t="s">
        <v>23</v>
      </c>
    </row>
    <row r="2" spans="1:17" x14ac:dyDescent="0.35">
      <c r="A2">
        <v>1.996</v>
      </c>
      <c r="B2" s="1">
        <f>STDEVA(A:A)</f>
        <v>5.8714294861238084E-4</v>
      </c>
      <c r="D2" t="s">
        <v>0</v>
      </c>
      <c r="E2">
        <f>B2/SQRT(B3)</f>
        <v>1.3128915456069493E-4</v>
      </c>
      <c r="K2" t="s">
        <v>13</v>
      </c>
      <c r="L2" t="s">
        <v>14</v>
      </c>
      <c r="M2" t="s">
        <v>15</v>
      </c>
    </row>
    <row r="3" spans="1:17" x14ac:dyDescent="0.35">
      <c r="A3">
        <v>1.994</v>
      </c>
      <c r="B3">
        <f>COUNT(A:A)</f>
        <v>20</v>
      </c>
      <c r="D3" t="s">
        <v>1</v>
      </c>
      <c r="E3">
        <f>(((0.5/100)+1/1995)*B1)/SQRT(3)</f>
        <v>6.3368956268527116E-3</v>
      </c>
      <c r="K3">
        <v>19.95</v>
      </c>
      <c r="L3">
        <v>19.77</v>
      </c>
      <c r="M3">
        <v>3.97</v>
      </c>
      <c r="O3" t="s">
        <v>3</v>
      </c>
      <c r="P3" t="s">
        <v>5</v>
      </c>
      <c r="Q3" s="2">
        <v>0.05</v>
      </c>
    </row>
    <row r="4" spans="1:17" x14ac:dyDescent="0.35">
      <c r="A4">
        <v>1.9950000000000001</v>
      </c>
      <c r="K4">
        <v>19.96</v>
      </c>
      <c r="L4">
        <v>19.760000000000002</v>
      </c>
      <c r="M4">
        <v>3.96</v>
      </c>
      <c r="O4" t="s">
        <v>4</v>
      </c>
      <c r="P4" t="s">
        <v>5</v>
      </c>
      <c r="Q4" s="2">
        <v>0.05</v>
      </c>
    </row>
    <row r="5" spans="1:17" x14ac:dyDescent="0.35">
      <c r="A5">
        <v>1.996</v>
      </c>
      <c r="K5">
        <v>19.96</v>
      </c>
      <c r="L5">
        <v>19.77</v>
      </c>
      <c r="M5">
        <v>3.97</v>
      </c>
      <c r="P5" t="s">
        <v>25</v>
      </c>
      <c r="Q5" s="3" t="s">
        <v>24</v>
      </c>
    </row>
    <row r="6" spans="1:17" x14ac:dyDescent="0.35">
      <c r="A6">
        <v>1.9950000000000001</v>
      </c>
      <c r="D6" t="s">
        <v>2</v>
      </c>
      <c r="E6" t="s">
        <v>6</v>
      </c>
      <c r="K6">
        <v>19.97</v>
      </c>
      <c r="L6">
        <v>19.760000000000002</v>
      </c>
      <c r="M6">
        <v>3.96</v>
      </c>
    </row>
    <row r="7" spans="1:17" x14ac:dyDescent="0.35">
      <c r="A7">
        <v>1.9950000000000001</v>
      </c>
      <c r="D7" t="s">
        <v>3</v>
      </c>
      <c r="E7" t="s">
        <v>5</v>
      </c>
      <c r="K7">
        <v>19.96</v>
      </c>
      <c r="L7">
        <v>19.77</v>
      </c>
      <c r="M7">
        <v>3.96</v>
      </c>
    </row>
    <row r="8" spans="1:17" x14ac:dyDescent="0.35">
      <c r="A8">
        <v>1.9950000000000001</v>
      </c>
      <c r="D8" t="s">
        <v>4</v>
      </c>
      <c r="E8" t="s">
        <v>5</v>
      </c>
      <c r="K8">
        <v>19.97</v>
      </c>
      <c r="L8">
        <v>19.77</v>
      </c>
      <c r="M8">
        <v>3.97</v>
      </c>
    </row>
    <row r="9" spans="1:17" x14ac:dyDescent="0.35">
      <c r="A9">
        <v>1.996</v>
      </c>
      <c r="D9" t="s">
        <v>7</v>
      </c>
      <c r="E9" t="s">
        <v>8</v>
      </c>
      <c r="F9" t="s">
        <v>11</v>
      </c>
      <c r="K9">
        <v>19.97</v>
      </c>
      <c r="L9">
        <v>19.77</v>
      </c>
      <c r="M9">
        <v>3.97</v>
      </c>
    </row>
    <row r="10" spans="1:17" x14ac:dyDescent="0.35">
      <c r="A10">
        <v>1.9950000000000001</v>
      </c>
      <c r="E10" t="s">
        <v>27</v>
      </c>
      <c r="K10">
        <v>19.97</v>
      </c>
      <c r="L10">
        <v>19.77</v>
      </c>
      <c r="M10">
        <v>3.97</v>
      </c>
    </row>
    <row r="11" spans="1:17" x14ac:dyDescent="0.35">
      <c r="A11">
        <v>1.9950000000000001</v>
      </c>
      <c r="D11" t="s">
        <v>9</v>
      </c>
      <c r="E11" t="s">
        <v>10</v>
      </c>
      <c r="K11">
        <v>19.97</v>
      </c>
      <c r="L11">
        <v>19.77</v>
      </c>
      <c r="M11">
        <v>3.97</v>
      </c>
    </row>
    <row r="12" spans="1:17" x14ac:dyDescent="0.35">
      <c r="A12">
        <v>1.996</v>
      </c>
      <c r="E12" s="4" t="s">
        <v>26</v>
      </c>
      <c r="K12">
        <v>19.97</v>
      </c>
      <c r="L12">
        <v>19.77</v>
      </c>
      <c r="M12">
        <v>3.97</v>
      </c>
    </row>
    <row r="13" spans="1:17" x14ac:dyDescent="0.35">
      <c r="A13">
        <v>1.9950000000000001</v>
      </c>
    </row>
    <row r="14" spans="1:17" x14ac:dyDescent="0.35">
      <c r="A14">
        <v>1.9950000000000001</v>
      </c>
    </row>
    <row r="15" spans="1:17" x14ac:dyDescent="0.35">
      <c r="A15">
        <v>1.9950000000000001</v>
      </c>
      <c r="K15" t="s">
        <v>16</v>
      </c>
      <c r="L15" t="s">
        <v>17</v>
      </c>
    </row>
    <row r="16" spans="1:17" x14ac:dyDescent="0.35">
      <c r="A16">
        <v>1.9950000000000001</v>
      </c>
    </row>
    <row r="17" spans="1:13" x14ac:dyDescent="0.35">
      <c r="A17">
        <v>1.994</v>
      </c>
      <c r="K17" t="s">
        <v>21</v>
      </c>
      <c r="L17" t="s">
        <v>22</v>
      </c>
      <c r="M17" t="s">
        <v>0</v>
      </c>
    </row>
    <row r="18" spans="1:13" x14ac:dyDescent="0.35">
      <c r="A18">
        <v>1.9950000000000001</v>
      </c>
      <c r="J18" t="s">
        <v>18</v>
      </c>
      <c r="K18">
        <f>AVERAGE(K3:K12)</f>
        <v>19.965</v>
      </c>
      <c r="L18">
        <f>STDEVA(K3:K12)</f>
        <v>7.0710678118649046E-3</v>
      </c>
      <c r="M18">
        <f>L18/SQRT(10)</f>
        <v>2.236067977499609E-3</v>
      </c>
    </row>
    <row r="19" spans="1:13" x14ac:dyDescent="0.35">
      <c r="A19">
        <v>1.996</v>
      </c>
      <c r="J19" t="s">
        <v>19</v>
      </c>
      <c r="K19">
        <f>AVERAGE(L3:L12)</f>
        <v>19.768000000000004</v>
      </c>
      <c r="L19">
        <f>STDEVA(L3:L12)</f>
        <v>4.2163702135570016E-3</v>
      </c>
      <c r="M19">
        <f t="shared" ref="M19:M20" si="0">L19/SQRT(10)</f>
        <v>1.3333333333330683E-3</v>
      </c>
    </row>
    <row r="20" spans="1:13" x14ac:dyDescent="0.35">
      <c r="A20">
        <v>1.9950000000000001</v>
      </c>
      <c r="J20" t="s">
        <v>20</v>
      </c>
      <c r="K20">
        <f>AVERAGE(M3:M12)</f>
        <v>3.9669999999999996</v>
      </c>
      <c r="L20">
        <f>STDEVA(M3:M12)</f>
        <v>4.8304589153965903E-3</v>
      </c>
      <c r="M20">
        <f t="shared" si="0"/>
        <v>1.5275252316519815E-3</v>
      </c>
    </row>
  </sheetData>
  <hyperlinks>
    <hyperlink ref="E12" r:id="rId1" xr:uid="{20A8AEEA-671F-473C-BCE1-B7194B5B072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DD27-C3C3-4460-BE1C-ECA574DAC062}">
  <dimension ref="A1:F24"/>
  <sheetViews>
    <sheetView topLeftCell="A5" workbookViewId="0">
      <selection activeCell="F18" sqref="F18"/>
    </sheetView>
  </sheetViews>
  <sheetFormatPr baseColWidth="10" defaultRowHeight="14.5" x14ac:dyDescent="0.35"/>
  <cols>
    <col min="2" max="2" width="12.26953125" bestFit="1" customWidth="1"/>
  </cols>
  <sheetData>
    <row r="1" spans="1:6" x14ac:dyDescent="0.35">
      <c r="A1" t="s">
        <v>29</v>
      </c>
      <c r="E1" t="s">
        <v>30</v>
      </c>
    </row>
    <row r="3" spans="1:6" x14ac:dyDescent="0.35">
      <c r="E3" t="s">
        <v>28</v>
      </c>
      <c r="F3">
        <v>3300</v>
      </c>
    </row>
    <row r="4" spans="1:6" x14ac:dyDescent="0.35">
      <c r="A4" t="s">
        <v>3</v>
      </c>
      <c r="B4">
        <v>2000</v>
      </c>
      <c r="E4" t="s">
        <v>3</v>
      </c>
      <c r="F4">
        <v>2000</v>
      </c>
    </row>
    <row r="5" spans="1:6" x14ac:dyDescent="0.35">
      <c r="A5" t="s">
        <v>4</v>
      </c>
      <c r="B5">
        <v>2000</v>
      </c>
      <c r="E5" t="s">
        <v>4</v>
      </c>
      <c r="F5">
        <v>2000</v>
      </c>
    </row>
    <row r="6" spans="1:6" x14ac:dyDescent="0.35">
      <c r="A6" t="s">
        <v>15</v>
      </c>
      <c r="B6">
        <v>4</v>
      </c>
      <c r="E6" t="s">
        <v>15</v>
      </c>
      <c r="F6">
        <v>4</v>
      </c>
    </row>
    <row r="9" spans="1:6" x14ac:dyDescent="0.35">
      <c r="A9" t="s">
        <v>31</v>
      </c>
      <c r="B9">
        <f>B4*B5/(B4+B5)</f>
        <v>1000</v>
      </c>
      <c r="E9" t="s">
        <v>31</v>
      </c>
      <c r="F9">
        <f>F4*F5/(F4+F5)</f>
        <v>1000</v>
      </c>
    </row>
    <row r="10" spans="1:6" x14ac:dyDescent="0.35">
      <c r="A10" t="s">
        <v>28</v>
      </c>
      <c r="B10">
        <v>10000000</v>
      </c>
      <c r="E10" t="s">
        <v>28</v>
      </c>
      <c r="F10">
        <f>B10*F3/(F3+B10)</f>
        <v>3298.9113592514468</v>
      </c>
    </row>
    <row r="11" spans="1:6" x14ac:dyDescent="0.35">
      <c r="A11" t="s">
        <v>32</v>
      </c>
      <c r="B11" s="6">
        <f>B9/(B9+B10)</f>
        <v>9.9990000999900015E-5</v>
      </c>
      <c r="E11" t="s">
        <v>32</v>
      </c>
      <c r="F11" s="6">
        <f>F9/(F9+F10)</f>
        <v>0.23261703171617062</v>
      </c>
    </row>
    <row r="13" spans="1:6" x14ac:dyDescent="0.35">
      <c r="A13" t="s">
        <v>33</v>
      </c>
      <c r="B13">
        <v>1.9730000000000001</v>
      </c>
      <c r="E13" t="s">
        <v>33</v>
      </c>
      <c r="F13">
        <v>1.524</v>
      </c>
    </row>
    <row r="14" spans="1:6" x14ac:dyDescent="0.35">
      <c r="B14">
        <v>1.9730000000000001</v>
      </c>
      <c r="F14">
        <v>1.5249999999999999</v>
      </c>
    </row>
    <row r="15" spans="1:6" x14ac:dyDescent="0.35">
      <c r="B15">
        <v>1.974</v>
      </c>
      <c r="F15">
        <v>1.524</v>
      </c>
    </row>
    <row r="16" spans="1:6" x14ac:dyDescent="0.35">
      <c r="B16">
        <v>1.9730000000000001</v>
      </c>
      <c r="F16">
        <v>1.5229999999999999</v>
      </c>
    </row>
    <row r="17" spans="1:6" x14ac:dyDescent="0.35">
      <c r="B17">
        <v>1.9730000000000001</v>
      </c>
      <c r="F17">
        <v>1.524</v>
      </c>
    </row>
    <row r="19" spans="1:6" x14ac:dyDescent="0.35">
      <c r="A19" t="s">
        <v>34</v>
      </c>
      <c r="B19" s="5">
        <f>(AVERAGE(B13:B17)-2)/2</f>
        <v>-1.3400000000000079E-2</v>
      </c>
      <c r="F19" s="5">
        <f>(AVERAGE(F13:F17)-2)/2</f>
        <v>-0.23799999999999999</v>
      </c>
    </row>
    <row r="21" spans="1:6" x14ac:dyDescent="0.35">
      <c r="B21" t="s">
        <v>35</v>
      </c>
      <c r="C21" t="s">
        <v>36</v>
      </c>
    </row>
    <row r="22" spans="1:6" x14ac:dyDescent="0.35">
      <c r="A22" t="s">
        <v>3</v>
      </c>
      <c r="B22">
        <v>1.98</v>
      </c>
      <c r="C22">
        <v>5</v>
      </c>
    </row>
    <row r="23" spans="1:6" x14ac:dyDescent="0.35">
      <c r="A23" t="s">
        <v>4</v>
      </c>
      <c r="B23">
        <v>1.9730000000000001</v>
      </c>
      <c r="C23">
        <v>5</v>
      </c>
    </row>
    <row r="24" spans="1:6" x14ac:dyDescent="0.35">
      <c r="A24" t="s">
        <v>28</v>
      </c>
      <c r="B24">
        <v>3.34</v>
      </c>
      <c r="C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EA3E-EE02-41DF-8F6B-FE7C479FDBCB}">
  <dimension ref="A1:J41"/>
  <sheetViews>
    <sheetView tabSelected="1" topLeftCell="A12" workbookViewId="0">
      <selection activeCell="K21" sqref="K21"/>
    </sheetView>
  </sheetViews>
  <sheetFormatPr baseColWidth="10" defaultRowHeight="14.5" x14ac:dyDescent="0.35"/>
  <cols>
    <col min="1" max="1" width="12.6328125" bestFit="1" customWidth="1"/>
    <col min="2" max="2" width="9.6328125" customWidth="1"/>
    <col min="3" max="3" width="14.6328125" customWidth="1"/>
    <col min="4" max="4" width="12.08984375" bestFit="1" customWidth="1"/>
  </cols>
  <sheetData>
    <row r="1" spans="1:10" x14ac:dyDescent="0.35">
      <c r="A1" t="s">
        <v>39</v>
      </c>
      <c r="B1" t="s">
        <v>40</v>
      </c>
      <c r="C1" t="s">
        <v>38</v>
      </c>
      <c r="D1" t="s">
        <v>35</v>
      </c>
      <c r="G1" t="s">
        <v>39</v>
      </c>
      <c r="H1" t="s">
        <v>40</v>
      </c>
      <c r="I1" t="s">
        <v>38</v>
      </c>
      <c r="J1" t="s">
        <v>35</v>
      </c>
    </row>
    <row r="2" spans="1:10" x14ac:dyDescent="0.35">
      <c r="A2" s="7" t="s">
        <v>48</v>
      </c>
      <c r="B2" s="7" t="s">
        <v>42</v>
      </c>
      <c r="C2" s="8">
        <v>371</v>
      </c>
      <c r="D2" s="8">
        <v>368</v>
      </c>
      <c r="G2" s="7" t="s">
        <v>49</v>
      </c>
      <c r="H2" s="7" t="s">
        <v>50</v>
      </c>
      <c r="I2" s="14">
        <v>1</v>
      </c>
      <c r="J2" s="8">
        <v>1.0069999999999999</v>
      </c>
    </row>
    <row r="3" spans="1:10" x14ac:dyDescent="0.35">
      <c r="A3" s="7"/>
      <c r="B3" s="7"/>
      <c r="C3" s="8">
        <v>371</v>
      </c>
      <c r="D3" s="8">
        <v>368</v>
      </c>
      <c r="G3" s="7"/>
      <c r="H3" s="7"/>
      <c r="I3" s="14">
        <v>1</v>
      </c>
      <c r="J3" s="8">
        <v>1.008</v>
      </c>
    </row>
    <row r="4" spans="1:10" x14ac:dyDescent="0.35">
      <c r="A4" s="7"/>
      <c r="B4" s="7"/>
      <c r="C4" s="8">
        <v>370</v>
      </c>
      <c r="D4" s="8">
        <v>368</v>
      </c>
      <c r="G4" s="7"/>
      <c r="H4" s="7"/>
      <c r="I4" s="14">
        <v>1</v>
      </c>
      <c r="J4" s="8">
        <v>1.0069999999999999</v>
      </c>
    </row>
    <row r="5" spans="1:10" x14ac:dyDescent="0.35">
      <c r="A5" s="7"/>
      <c r="B5" s="7"/>
      <c r="C5" s="8">
        <v>370</v>
      </c>
      <c r="D5" s="8">
        <v>369</v>
      </c>
      <c r="G5" s="7"/>
      <c r="H5" s="7"/>
      <c r="I5" s="14">
        <v>1</v>
      </c>
      <c r="J5" s="8">
        <v>1.0069999999999999</v>
      </c>
    </row>
    <row r="6" spans="1:10" x14ac:dyDescent="0.35">
      <c r="A6" s="7"/>
      <c r="B6" s="7"/>
      <c r="C6" s="8">
        <v>370</v>
      </c>
      <c r="D6" s="8">
        <v>368</v>
      </c>
      <c r="G6" s="7"/>
      <c r="H6" s="7"/>
      <c r="I6" s="8">
        <v>0.999</v>
      </c>
      <c r="J6" s="8">
        <v>1.0069999999999999</v>
      </c>
    </row>
    <row r="7" spans="1:10" x14ac:dyDescent="0.35">
      <c r="A7" s="7"/>
      <c r="B7" s="9" t="s">
        <v>37</v>
      </c>
      <c r="C7" s="10"/>
      <c r="D7" s="10"/>
      <c r="G7" s="7"/>
      <c r="H7" s="11" t="s">
        <v>51</v>
      </c>
      <c r="I7" s="15">
        <v>1</v>
      </c>
      <c r="J7" s="15">
        <v>1</v>
      </c>
    </row>
    <row r="8" spans="1:10" x14ac:dyDescent="0.35">
      <c r="A8" s="7"/>
      <c r="B8" s="9"/>
      <c r="C8" s="10"/>
      <c r="D8" s="10"/>
      <c r="G8" s="7"/>
      <c r="H8" s="11"/>
      <c r="I8" s="15">
        <v>1</v>
      </c>
      <c r="J8" s="15">
        <v>1</v>
      </c>
    </row>
    <row r="9" spans="1:10" x14ac:dyDescent="0.35">
      <c r="A9" s="7"/>
      <c r="B9" s="9"/>
      <c r="C9" s="10"/>
      <c r="D9" s="10"/>
      <c r="G9" s="7"/>
      <c r="H9" s="11"/>
      <c r="I9" s="15">
        <v>1</v>
      </c>
      <c r="J9" s="15">
        <v>1</v>
      </c>
    </row>
    <row r="10" spans="1:10" x14ac:dyDescent="0.35">
      <c r="A10" s="7"/>
      <c r="B10" s="9"/>
      <c r="C10" s="10"/>
      <c r="D10" s="10"/>
      <c r="G10" s="7"/>
      <c r="H10" s="11"/>
      <c r="I10" s="15">
        <v>1</v>
      </c>
      <c r="J10" s="15">
        <v>1</v>
      </c>
    </row>
    <row r="11" spans="1:10" x14ac:dyDescent="0.35">
      <c r="A11" s="7"/>
      <c r="B11" s="9"/>
      <c r="C11" s="10"/>
      <c r="D11" s="10"/>
      <c r="G11" s="7"/>
      <c r="H11" s="11"/>
      <c r="I11" s="15">
        <v>1</v>
      </c>
      <c r="J11" s="15">
        <v>1</v>
      </c>
    </row>
    <row r="12" spans="1:10" x14ac:dyDescent="0.35">
      <c r="A12" s="7" t="s">
        <v>41</v>
      </c>
      <c r="B12" s="7" t="s">
        <v>42</v>
      </c>
      <c r="C12" s="8">
        <v>1.0620000000000001</v>
      </c>
      <c r="D12" s="8">
        <v>1.0609999999999999</v>
      </c>
      <c r="G12" s="7" t="s">
        <v>52</v>
      </c>
      <c r="H12" s="7" t="s">
        <v>51</v>
      </c>
      <c r="I12" s="13">
        <v>10.02</v>
      </c>
      <c r="J12" s="8">
        <v>10.08</v>
      </c>
    </row>
    <row r="13" spans="1:10" x14ac:dyDescent="0.35">
      <c r="A13" s="7"/>
      <c r="B13" s="7"/>
      <c r="C13" s="8">
        <v>1.0620000000000001</v>
      </c>
      <c r="D13" s="8">
        <v>1.0609999999999999</v>
      </c>
      <c r="G13" s="7"/>
      <c r="H13" s="7"/>
      <c r="I13" s="13">
        <v>10.01</v>
      </c>
      <c r="J13" s="8">
        <v>10.08</v>
      </c>
    </row>
    <row r="14" spans="1:10" x14ac:dyDescent="0.35">
      <c r="A14" s="7"/>
      <c r="B14" s="7"/>
      <c r="C14" s="8">
        <v>1.056</v>
      </c>
      <c r="D14" s="8">
        <v>1.0589999999999999</v>
      </c>
      <c r="G14" s="7"/>
      <c r="H14" s="7"/>
      <c r="I14" s="13">
        <v>10.01</v>
      </c>
      <c r="J14" s="8">
        <v>10.07</v>
      </c>
    </row>
    <row r="15" spans="1:10" x14ac:dyDescent="0.35">
      <c r="A15" s="7"/>
      <c r="B15" s="7"/>
      <c r="C15" s="8">
        <v>1.0569999999999999</v>
      </c>
      <c r="D15" s="8">
        <v>1.06</v>
      </c>
      <c r="G15" s="7"/>
      <c r="H15" s="7"/>
      <c r="I15" s="13">
        <v>10.01</v>
      </c>
      <c r="J15" s="8">
        <v>10.07</v>
      </c>
    </row>
    <row r="16" spans="1:10" x14ac:dyDescent="0.35">
      <c r="A16" s="7"/>
      <c r="B16" s="7"/>
      <c r="C16" s="8">
        <v>1.0609999999999999</v>
      </c>
      <c r="D16" s="8">
        <v>1.0580000000000001</v>
      </c>
      <c r="G16" s="7"/>
      <c r="H16" s="7"/>
      <c r="I16" s="13">
        <v>10.01</v>
      </c>
      <c r="J16" s="8">
        <v>10.07</v>
      </c>
    </row>
    <row r="17" spans="1:10" x14ac:dyDescent="0.35">
      <c r="A17" s="7"/>
      <c r="B17" s="7" t="s">
        <v>43</v>
      </c>
      <c r="C17" s="8">
        <v>1.05</v>
      </c>
      <c r="D17" s="8">
        <v>1.04</v>
      </c>
      <c r="G17" s="7"/>
      <c r="H17" s="11" t="s">
        <v>53</v>
      </c>
      <c r="I17" s="15">
        <v>10.1</v>
      </c>
      <c r="J17" s="16">
        <v>10</v>
      </c>
    </row>
    <row r="18" spans="1:10" x14ac:dyDescent="0.35">
      <c r="A18" s="7"/>
      <c r="B18" s="7"/>
      <c r="C18" s="8">
        <v>1.06</v>
      </c>
      <c r="D18" s="8">
        <v>1.04</v>
      </c>
      <c r="G18" s="7"/>
      <c r="H18" s="11"/>
      <c r="I18" s="15">
        <v>10.1</v>
      </c>
      <c r="J18" s="16">
        <v>9.9</v>
      </c>
    </row>
    <row r="19" spans="1:10" x14ac:dyDescent="0.35">
      <c r="A19" s="7"/>
      <c r="B19" s="7"/>
      <c r="C19" s="8">
        <v>1.05</v>
      </c>
      <c r="D19" s="8">
        <v>1.04</v>
      </c>
      <c r="G19" s="7"/>
      <c r="H19" s="11"/>
      <c r="I19" s="15">
        <v>10.11</v>
      </c>
      <c r="J19" s="16">
        <v>10</v>
      </c>
    </row>
    <row r="20" spans="1:10" x14ac:dyDescent="0.35">
      <c r="A20" s="7"/>
      <c r="B20" s="7"/>
      <c r="C20" s="8">
        <v>1.05</v>
      </c>
      <c r="D20" s="8">
        <v>1.04</v>
      </c>
      <c r="G20" s="7"/>
      <c r="H20" s="11"/>
      <c r="I20" s="15">
        <v>10.09</v>
      </c>
      <c r="J20" s="16">
        <v>10</v>
      </c>
    </row>
    <row r="21" spans="1:10" x14ac:dyDescent="0.35">
      <c r="A21" s="7"/>
      <c r="B21" s="7"/>
      <c r="C21" s="8">
        <v>1.01</v>
      </c>
      <c r="D21" s="8">
        <v>1</v>
      </c>
      <c r="G21" s="7"/>
      <c r="H21" s="11"/>
      <c r="I21" s="15">
        <v>10.09</v>
      </c>
      <c r="J21" s="16">
        <v>9.9</v>
      </c>
    </row>
    <row r="22" spans="1:10" x14ac:dyDescent="0.35">
      <c r="A22" s="7" t="s">
        <v>44</v>
      </c>
      <c r="B22" s="7" t="s">
        <v>43</v>
      </c>
      <c r="C22" s="8">
        <v>8.99</v>
      </c>
      <c r="D22" s="8">
        <v>8.99</v>
      </c>
      <c r="G22" s="7" t="s">
        <v>54</v>
      </c>
      <c r="H22" s="7" t="s">
        <v>53</v>
      </c>
      <c r="I22" s="12">
        <v>99.64</v>
      </c>
      <c r="J22" s="8">
        <v>100</v>
      </c>
    </row>
    <row r="23" spans="1:10" x14ac:dyDescent="0.35">
      <c r="A23" s="7"/>
      <c r="B23" s="7"/>
      <c r="C23" s="8">
        <v>8.98</v>
      </c>
      <c r="D23" s="8">
        <v>8.99</v>
      </c>
      <c r="G23" s="7"/>
      <c r="H23" s="7"/>
      <c r="I23" s="12">
        <v>99.32</v>
      </c>
      <c r="J23" s="8">
        <v>99.6</v>
      </c>
    </row>
    <row r="24" spans="1:10" x14ac:dyDescent="0.35">
      <c r="A24" s="7"/>
      <c r="B24" s="7"/>
      <c r="C24" s="8">
        <v>8.98</v>
      </c>
      <c r="D24" s="8">
        <v>8.98</v>
      </c>
      <c r="G24" s="7"/>
      <c r="H24" s="7"/>
      <c r="I24" s="12">
        <v>99.5</v>
      </c>
      <c r="J24" s="8">
        <v>99.5</v>
      </c>
    </row>
    <row r="25" spans="1:10" x14ac:dyDescent="0.35">
      <c r="A25" s="7"/>
      <c r="B25" s="7"/>
      <c r="C25" s="8">
        <v>8.98</v>
      </c>
      <c r="D25" s="8">
        <v>8.98</v>
      </c>
      <c r="G25" s="7"/>
      <c r="H25" s="7"/>
      <c r="I25" s="12">
        <v>99.5</v>
      </c>
      <c r="J25" s="8">
        <v>99.8</v>
      </c>
    </row>
    <row r="26" spans="1:10" x14ac:dyDescent="0.35">
      <c r="A26" s="7"/>
      <c r="B26" s="7"/>
      <c r="C26" s="8">
        <v>8.9700000000000006</v>
      </c>
      <c r="D26" s="8">
        <v>8.9700000000000006</v>
      </c>
      <c r="G26" s="7"/>
      <c r="H26" s="7"/>
      <c r="I26" s="12">
        <v>99.3</v>
      </c>
      <c r="J26" s="8">
        <v>99.5</v>
      </c>
    </row>
    <row r="27" spans="1:10" x14ac:dyDescent="0.35">
      <c r="A27" s="7"/>
      <c r="B27" s="7" t="s">
        <v>45</v>
      </c>
      <c r="C27" s="8">
        <v>8.9600000000000009</v>
      </c>
      <c r="D27" s="8">
        <v>8.8000000000000007</v>
      </c>
      <c r="G27" s="7"/>
      <c r="H27" s="11" t="s">
        <v>55</v>
      </c>
      <c r="I27" s="15">
        <v>0.1</v>
      </c>
      <c r="J27" s="15">
        <v>0.09</v>
      </c>
    </row>
    <row r="28" spans="1:10" x14ac:dyDescent="0.35">
      <c r="A28" s="7"/>
      <c r="B28" s="7"/>
      <c r="C28" s="8">
        <v>8.9600000000000009</v>
      </c>
      <c r="D28" s="8">
        <v>8.8000000000000007</v>
      </c>
      <c r="G28" s="7"/>
      <c r="H28" s="11"/>
      <c r="I28" s="15">
        <v>0.1</v>
      </c>
      <c r="J28" s="15">
        <v>0.09</v>
      </c>
    </row>
    <row r="29" spans="1:10" x14ac:dyDescent="0.35">
      <c r="A29" s="7"/>
      <c r="B29" s="7"/>
      <c r="C29" s="8">
        <v>8.9600000000000009</v>
      </c>
      <c r="D29" s="8">
        <v>8.8000000000000007</v>
      </c>
      <c r="G29" s="7"/>
      <c r="H29" s="11"/>
      <c r="I29" s="15">
        <v>0.1</v>
      </c>
      <c r="J29" s="15">
        <v>0.09</v>
      </c>
    </row>
    <row r="30" spans="1:10" x14ac:dyDescent="0.35">
      <c r="A30" s="7"/>
      <c r="B30" s="7"/>
      <c r="C30" s="8">
        <v>8.9600000000000009</v>
      </c>
      <c r="D30" s="8">
        <v>8.8000000000000007</v>
      </c>
      <c r="G30" s="7"/>
      <c r="H30" s="11"/>
      <c r="I30" s="15">
        <v>0.1</v>
      </c>
      <c r="J30" s="15">
        <v>0.09</v>
      </c>
    </row>
    <row r="31" spans="1:10" x14ac:dyDescent="0.35">
      <c r="A31" s="7"/>
      <c r="B31" s="7"/>
      <c r="C31" s="8">
        <v>8.9600000000000009</v>
      </c>
      <c r="D31" s="8">
        <v>8.8000000000000007</v>
      </c>
      <c r="G31" s="7"/>
      <c r="H31" s="11"/>
      <c r="I31" s="15">
        <v>0.1</v>
      </c>
      <c r="J31" s="15">
        <v>0.09</v>
      </c>
    </row>
    <row r="32" spans="1:10" x14ac:dyDescent="0.35">
      <c r="A32" s="7" t="s">
        <v>46</v>
      </c>
      <c r="B32" s="7" t="s">
        <v>45</v>
      </c>
      <c r="C32" s="8">
        <v>24.07</v>
      </c>
      <c r="D32" s="8">
        <v>23.9</v>
      </c>
    </row>
    <row r="33" spans="1:4" x14ac:dyDescent="0.35">
      <c r="A33" s="7"/>
      <c r="B33" s="7"/>
      <c r="C33" s="8">
        <v>24.06</v>
      </c>
      <c r="D33" s="8">
        <v>23.9</v>
      </c>
    </row>
    <row r="34" spans="1:4" x14ac:dyDescent="0.35">
      <c r="A34" s="7"/>
      <c r="B34" s="7"/>
      <c r="C34" s="8">
        <v>24.06</v>
      </c>
      <c r="D34" s="8">
        <v>23.9</v>
      </c>
    </row>
    <row r="35" spans="1:4" x14ac:dyDescent="0.35">
      <c r="A35" s="7"/>
      <c r="B35" s="7"/>
      <c r="C35" s="8">
        <v>24.05</v>
      </c>
      <c r="D35" s="8">
        <v>23.9</v>
      </c>
    </row>
    <row r="36" spans="1:4" x14ac:dyDescent="0.35">
      <c r="A36" s="7"/>
      <c r="B36" s="7"/>
      <c r="C36" s="8">
        <v>24.05</v>
      </c>
      <c r="D36" s="8">
        <v>23.9</v>
      </c>
    </row>
    <row r="37" spans="1:4" x14ac:dyDescent="0.35">
      <c r="A37" s="7"/>
      <c r="B37" s="7" t="s">
        <v>47</v>
      </c>
      <c r="C37" s="8">
        <v>24.06</v>
      </c>
      <c r="D37" s="8">
        <v>22</v>
      </c>
    </row>
    <row r="38" spans="1:4" x14ac:dyDescent="0.35">
      <c r="A38" s="7"/>
      <c r="B38" s="7"/>
      <c r="C38" s="8">
        <v>24.06</v>
      </c>
      <c r="D38" s="8">
        <v>22</v>
      </c>
    </row>
    <row r="39" spans="1:4" x14ac:dyDescent="0.35">
      <c r="A39" s="7"/>
      <c r="B39" s="7"/>
      <c r="C39" s="8">
        <v>24.06</v>
      </c>
      <c r="D39" s="8">
        <v>22</v>
      </c>
    </row>
    <row r="40" spans="1:4" x14ac:dyDescent="0.35">
      <c r="A40" s="7"/>
      <c r="B40" s="7"/>
      <c r="C40" s="8">
        <v>24.06</v>
      </c>
      <c r="D40" s="8">
        <v>23</v>
      </c>
    </row>
    <row r="41" spans="1:4" x14ac:dyDescent="0.35">
      <c r="A41" s="7"/>
      <c r="B41" s="7"/>
      <c r="C41" s="8">
        <v>24.05</v>
      </c>
      <c r="D41" s="8">
        <v>22</v>
      </c>
    </row>
  </sheetData>
  <mergeCells count="21">
    <mergeCell ref="G22:G31"/>
    <mergeCell ref="H22:H26"/>
    <mergeCell ref="H27:H31"/>
    <mergeCell ref="G2:G11"/>
    <mergeCell ref="H2:H6"/>
    <mergeCell ref="H7:H11"/>
    <mergeCell ref="G12:G21"/>
    <mergeCell ref="H12:H16"/>
    <mergeCell ref="H17:H21"/>
    <mergeCell ref="A22:A31"/>
    <mergeCell ref="B22:B26"/>
    <mergeCell ref="B27:B31"/>
    <mergeCell ref="A32:A41"/>
    <mergeCell ref="B32:B36"/>
    <mergeCell ref="B37:B41"/>
    <mergeCell ref="B2:B6"/>
    <mergeCell ref="B7:B11"/>
    <mergeCell ref="A2:A11"/>
    <mergeCell ref="A12:A21"/>
    <mergeCell ref="B12:B16"/>
    <mergeCell ref="B17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TP1</vt:lpstr>
      <vt:lpstr>TP2</vt:lpstr>
      <vt:lpstr>TP3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Edenor</dc:creator>
  <cp:lastModifiedBy>Edenor</cp:lastModifiedBy>
  <dcterms:created xsi:type="dcterms:W3CDTF">2022-06-07T22:30:43Z</dcterms:created>
  <dcterms:modified xsi:type="dcterms:W3CDTF">2022-06-08T00:59:35Z</dcterms:modified>
</cp:coreProperties>
</file>