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tinharris/Downloads/Resume Portfolio/"/>
    </mc:Choice>
  </mc:AlternateContent>
  <xr:revisionPtr revIDLastSave="0" documentId="8_{04318BAB-AF49-9040-9B98-66E80B9B48C7}" xr6:coauthVersionLast="47" xr6:coauthVersionMax="47" xr10:uidLastSave="{00000000-0000-0000-0000-000000000000}"/>
  <bookViews>
    <workbookView xWindow="780" yWindow="1000" windowWidth="27640" windowHeight="15520" xr2:uid="{B1EF0D35-8445-B44E-B713-ADBA068BD9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" l="1"/>
  <c r="M62" i="1"/>
  <c r="K62" i="1"/>
  <c r="I62" i="1"/>
  <c r="G62" i="1"/>
  <c r="E62" i="1"/>
  <c r="C62" i="1"/>
  <c r="O61" i="1"/>
  <c r="M61" i="1"/>
  <c r="K61" i="1"/>
  <c r="I61" i="1"/>
  <c r="G61" i="1"/>
  <c r="E61" i="1"/>
  <c r="C61" i="1"/>
  <c r="O60" i="1"/>
  <c r="M60" i="1"/>
  <c r="K60" i="1"/>
  <c r="I60" i="1"/>
  <c r="G60" i="1"/>
  <c r="E60" i="1"/>
  <c r="C60" i="1"/>
  <c r="O59" i="1"/>
  <c r="M59" i="1"/>
  <c r="K59" i="1"/>
  <c r="I59" i="1"/>
  <c r="G59" i="1"/>
  <c r="E59" i="1"/>
  <c r="C59" i="1"/>
  <c r="O58" i="1"/>
  <c r="M58" i="1"/>
  <c r="K58" i="1"/>
  <c r="I58" i="1"/>
  <c r="G58" i="1"/>
  <c r="E58" i="1"/>
  <c r="C58" i="1"/>
  <c r="O57" i="1"/>
  <c r="M57" i="1"/>
  <c r="K57" i="1"/>
  <c r="I57" i="1"/>
  <c r="G57" i="1"/>
  <c r="E57" i="1"/>
  <c r="C57" i="1"/>
  <c r="O56" i="1"/>
  <c r="M56" i="1"/>
  <c r="K56" i="1"/>
  <c r="I56" i="1"/>
  <c r="G56" i="1"/>
  <c r="E56" i="1"/>
  <c r="C56" i="1"/>
  <c r="O55" i="1"/>
  <c r="M55" i="1"/>
  <c r="K55" i="1"/>
  <c r="I55" i="1"/>
  <c r="G55" i="1"/>
  <c r="E55" i="1"/>
  <c r="C55" i="1"/>
  <c r="O54" i="1"/>
  <c r="M54" i="1"/>
  <c r="K54" i="1"/>
  <c r="I54" i="1"/>
  <c r="G54" i="1"/>
  <c r="E54" i="1"/>
  <c r="C54" i="1"/>
  <c r="O53" i="1"/>
  <c r="M53" i="1"/>
  <c r="K53" i="1"/>
  <c r="I53" i="1"/>
  <c r="G53" i="1"/>
  <c r="E53" i="1"/>
  <c r="C53" i="1"/>
  <c r="O52" i="1"/>
  <c r="M52" i="1"/>
  <c r="K52" i="1"/>
  <c r="I52" i="1"/>
  <c r="G52" i="1"/>
  <c r="E52" i="1"/>
  <c r="C52" i="1"/>
  <c r="O51" i="1"/>
  <c r="M51" i="1"/>
  <c r="K51" i="1"/>
  <c r="I51" i="1"/>
  <c r="G51" i="1"/>
  <c r="E51" i="1"/>
  <c r="C51" i="1"/>
  <c r="O50" i="1"/>
  <c r="M50" i="1"/>
  <c r="K50" i="1"/>
  <c r="I50" i="1"/>
  <c r="G50" i="1"/>
  <c r="E50" i="1"/>
  <c r="C50" i="1"/>
  <c r="O49" i="1"/>
  <c r="M49" i="1"/>
  <c r="K49" i="1"/>
  <c r="I49" i="1"/>
  <c r="G49" i="1"/>
  <c r="E49" i="1"/>
  <c r="C49" i="1"/>
  <c r="O48" i="1"/>
  <c r="M48" i="1"/>
  <c r="K48" i="1"/>
  <c r="I48" i="1"/>
  <c r="G48" i="1"/>
  <c r="E48" i="1"/>
  <c r="C48" i="1"/>
  <c r="O47" i="1"/>
  <c r="M47" i="1"/>
  <c r="K47" i="1"/>
  <c r="I47" i="1"/>
  <c r="G47" i="1"/>
  <c r="E47" i="1"/>
  <c r="C47" i="1"/>
  <c r="O46" i="1"/>
  <c r="M46" i="1"/>
  <c r="K46" i="1"/>
  <c r="I46" i="1"/>
  <c r="G46" i="1"/>
  <c r="E46" i="1"/>
  <c r="C46" i="1"/>
  <c r="O45" i="1"/>
  <c r="M45" i="1"/>
  <c r="K45" i="1"/>
  <c r="I45" i="1"/>
  <c r="G45" i="1"/>
  <c r="E45" i="1"/>
  <c r="C45" i="1"/>
  <c r="O44" i="1"/>
  <c r="M44" i="1"/>
  <c r="K44" i="1"/>
  <c r="I44" i="1"/>
  <c r="G44" i="1"/>
  <c r="E44" i="1"/>
  <c r="C44" i="1"/>
  <c r="O43" i="1"/>
  <c r="M43" i="1"/>
  <c r="K43" i="1"/>
  <c r="I43" i="1"/>
  <c r="G43" i="1"/>
  <c r="E43" i="1"/>
  <c r="C43" i="1"/>
  <c r="O42" i="1"/>
  <c r="M42" i="1"/>
  <c r="K42" i="1"/>
  <c r="I42" i="1"/>
  <c r="G42" i="1"/>
  <c r="E42" i="1"/>
  <c r="C42" i="1"/>
  <c r="O41" i="1"/>
  <c r="M41" i="1"/>
  <c r="K41" i="1"/>
  <c r="I41" i="1"/>
  <c r="G41" i="1"/>
  <c r="E41" i="1"/>
  <c r="C41" i="1"/>
  <c r="O40" i="1"/>
  <c r="M40" i="1"/>
  <c r="K40" i="1"/>
  <c r="I40" i="1"/>
  <c r="G40" i="1"/>
  <c r="E40" i="1"/>
  <c r="C40" i="1"/>
  <c r="O39" i="1"/>
  <c r="M39" i="1"/>
  <c r="K39" i="1"/>
  <c r="I39" i="1"/>
  <c r="G39" i="1"/>
  <c r="E39" i="1"/>
  <c r="C39" i="1"/>
  <c r="O38" i="1"/>
  <c r="M38" i="1"/>
  <c r="K38" i="1"/>
  <c r="I38" i="1"/>
  <c r="G38" i="1"/>
  <c r="E38" i="1"/>
  <c r="C38" i="1"/>
  <c r="O37" i="1"/>
  <c r="M37" i="1"/>
  <c r="K37" i="1"/>
  <c r="I37" i="1"/>
  <c r="G37" i="1"/>
  <c r="E37" i="1"/>
  <c r="C37" i="1"/>
  <c r="O36" i="1"/>
  <c r="M36" i="1"/>
  <c r="K36" i="1"/>
  <c r="I36" i="1"/>
  <c r="G36" i="1"/>
  <c r="E36" i="1"/>
  <c r="C36" i="1"/>
  <c r="O35" i="1"/>
  <c r="M35" i="1"/>
  <c r="K35" i="1"/>
  <c r="I35" i="1"/>
  <c r="G35" i="1"/>
  <c r="E35" i="1"/>
  <c r="C35" i="1"/>
  <c r="O34" i="1"/>
  <c r="M34" i="1"/>
  <c r="K34" i="1"/>
  <c r="I34" i="1"/>
  <c r="G34" i="1"/>
  <c r="E34" i="1"/>
  <c r="C34" i="1"/>
  <c r="O33" i="1"/>
  <c r="M33" i="1"/>
  <c r="K33" i="1"/>
  <c r="I33" i="1"/>
  <c r="G33" i="1"/>
  <c r="E33" i="1"/>
  <c r="C33" i="1"/>
  <c r="O32" i="1"/>
  <c r="M32" i="1"/>
  <c r="K32" i="1"/>
  <c r="I32" i="1"/>
  <c r="G32" i="1"/>
  <c r="E32" i="1"/>
  <c r="C32" i="1"/>
  <c r="O31" i="1"/>
  <c r="M31" i="1"/>
  <c r="K31" i="1"/>
  <c r="I31" i="1"/>
  <c r="G31" i="1"/>
  <c r="E31" i="1"/>
  <c r="C31" i="1"/>
  <c r="O30" i="1"/>
  <c r="M30" i="1"/>
  <c r="K30" i="1"/>
  <c r="I30" i="1"/>
  <c r="G30" i="1"/>
  <c r="E30" i="1"/>
  <c r="C30" i="1"/>
  <c r="O29" i="1"/>
  <c r="M29" i="1"/>
  <c r="K29" i="1"/>
  <c r="I29" i="1"/>
  <c r="G29" i="1"/>
  <c r="E29" i="1"/>
  <c r="C29" i="1"/>
  <c r="O28" i="1"/>
  <c r="M28" i="1"/>
  <c r="K28" i="1"/>
  <c r="I28" i="1"/>
  <c r="G28" i="1"/>
  <c r="E28" i="1"/>
  <c r="C28" i="1"/>
  <c r="O27" i="1"/>
  <c r="M27" i="1"/>
  <c r="K27" i="1"/>
  <c r="I27" i="1"/>
  <c r="G27" i="1"/>
  <c r="E27" i="1"/>
  <c r="C27" i="1"/>
  <c r="O26" i="1"/>
  <c r="M26" i="1"/>
  <c r="K26" i="1"/>
  <c r="I26" i="1"/>
  <c r="G26" i="1"/>
  <c r="E26" i="1"/>
  <c r="C26" i="1"/>
  <c r="O25" i="1"/>
  <c r="M25" i="1"/>
  <c r="K25" i="1"/>
  <c r="I25" i="1"/>
  <c r="G25" i="1"/>
  <c r="E25" i="1"/>
  <c r="C25" i="1"/>
  <c r="O24" i="1"/>
  <c r="M24" i="1"/>
  <c r="K24" i="1"/>
  <c r="I24" i="1"/>
  <c r="G24" i="1"/>
  <c r="E24" i="1"/>
  <c r="C24" i="1"/>
  <c r="O23" i="1"/>
  <c r="M23" i="1"/>
  <c r="K23" i="1"/>
  <c r="I23" i="1"/>
  <c r="G23" i="1"/>
  <c r="E23" i="1"/>
  <c r="C23" i="1"/>
  <c r="O22" i="1"/>
  <c r="M22" i="1"/>
  <c r="K22" i="1"/>
  <c r="I22" i="1"/>
  <c r="G22" i="1"/>
  <c r="E22" i="1"/>
  <c r="C22" i="1"/>
  <c r="O21" i="1"/>
  <c r="M21" i="1"/>
  <c r="K21" i="1"/>
  <c r="I21" i="1"/>
  <c r="G21" i="1"/>
  <c r="E21" i="1"/>
  <c r="C21" i="1"/>
  <c r="O20" i="1"/>
  <c r="M20" i="1"/>
  <c r="K20" i="1"/>
  <c r="I20" i="1"/>
  <c r="G20" i="1"/>
  <c r="E20" i="1"/>
  <c r="C20" i="1"/>
  <c r="O19" i="1"/>
  <c r="M19" i="1"/>
  <c r="K19" i="1"/>
  <c r="I19" i="1"/>
  <c r="G19" i="1"/>
  <c r="E19" i="1"/>
  <c r="C19" i="1"/>
  <c r="O18" i="1"/>
  <c r="M18" i="1"/>
  <c r="K18" i="1"/>
  <c r="I18" i="1"/>
  <c r="G18" i="1"/>
  <c r="E18" i="1"/>
  <c r="C18" i="1"/>
  <c r="O17" i="1"/>
  <c r="M17" i="1"/>
  <c r="K17" i="1"/>
  <c r="I17" i="1"/>
  <c r="G17" i="1"/>
  <c r="E17" i="1"/>
  <c r="C17" i="1"/>
  <c r="O16" i="1"/>
  <c r="M16" i="1"/>
  <c r="K16" i="1"/>
  <c r="I16" i="1"/>
  <c r="G16" i="1"/>
  <c r="E16" i="1"/>
  <c r="C16" i="1"/>
  <c r="O15" i="1"/>
  <c r="M15" i="1"/>
  <c r="K15" i="1"/>
  <c r="I15" i="1"/>
  <c r="G15" i="1"/>
  <c r="E15" i="1"/>
  <c r="C15" i="1"/>
  <c r="O14" i="1"/>
  <c r="M14" i="1"/>
  <c r="K14" i="1"/>
  <c r="I14" i="1"/>
  <c r="G14" i="1"/>
  <c r="E14" i="1"/>
  <c r="C14" i="1"/>
  <c r="O13" i="1"/>
  <c r="M13" i="1"/>
  <c r="K13" i="1"/>
  <c r="I13" i="1"/>
  <c r="G13" i="1"/>
  <c r="E13" i="1"/>
  <c r="C13" i="1"/>
  <c r="O12" i="1"/>
  <c r="M12" i="1"/>
  <c r="K12" i="1"/>
  <c r="I12" i="1"/>
  <c r="G12" i="1"/>
  <c r="E12" i="1"/>
  <c r="C12" i="1"/>
  <c r="O11" i="1"/>
  <c r="M11" i="1"/>
  <c r="K11" i="1"/>
  <c r="I11" i="1"/>
  <c r="G11" i="1"/>
  <c r="E11" i="1"/>
  <c r="C11" i="1"/>
  <c r="O10" i="1"/>
  <c r="M10" i="1"/>
  <c r="K10" i="1"/>
  <c r="I10" i="1"/>
  <c r="G10" i="1"/>
  <c r="E10" i="1"/>
  <c r="C10" i="1"/>
  <c r="O9" i="1"/>
  <c r="M9" i="1"/>
  <c r="K9" i="1"/>
  <c r="I9" i="1"/>
  <c r="G9" i="1"/>
  <c r="E9" i="1"/>
  <c r="C9" i="1"/>
  <c r="O8" i="1"/>
  <c r="M8" i="1"/>
  <c r="K8" i="1"/>
  <c r="I8" i="1"/>
  <c r="G8" i="1"/>
  <c r="E8" i="1"/>
  <c r="C8" i="1"/>
  <c r="O7" i="1"/>
  <c r="M7" i="1"/>
  <c r="K7" i="1"/>
  <c r="I7" i="1"/>
  <c r="G7" i="1"/>
  <c r="E7" i="1"/>
  <c r="C7" i="1"/>
  <c r="O6" i="1"/>
  <c r="M6" i="1"/>
  <c r="K6" i="1"/>
  <c r="I6" i="1"/>
  <c r="G6" i="1"/>
  <c r="E6" i="1"/>
  <c r="C6" i="1"/>
  <c r="O5" i="1"/>
  <c r="M5" i="1"/>
  <c r="K5" i="1"/>
  <c r="I5" i="1"/>
  <c r="G5" i="1"/>
  <c r="E5" i="1"/>
  <c r="C5" i="1"/>
  <c r="O4" i="1"/>
  <c r="M4" i="1"/>
  <c r="C66" i="1" s="1"/>
  <c r="K4" i="1"/>
  <c r="I4" i="1"/>
  <c r="G4" i="1"/>
  <c r="E4" i="1"/>
  <c r="C69" i="1" s="1"/>
  <c r="C4" i="1"/>
  <c r="C70" i="1" l="1"/>
  <c r="G70" i="1" s="1"/>
  <c r="C67" i="1"/>
  <c r="G69" i="1"/>
  <c r="C72" i="1"/>
  <c r="G72" i="1" s="1"/>
  <c r="C71" i="1"/>
  <c r="G71" i="1" s="1"/>
  <c r="C68" i="1"/>
  <c r="G68" i="1" s="1"/>
</calcChain>
</file>

<file path=xl/sharedStrings.xml><?xml version="1.0" encoding="utf-8"?>
<sst xmlns="http://schemas.openxmlformats.org/spreadsheetml/2006/main" count="28" uniqueCount="28">
  <si>
    <t>Date</t>
  </si>
  <si>
    <t>Target Price</t>
  </si>
  <si>
    <t>Target Returns</t>
  </si>
  <si>
    <t>Google Price</t>
  </si>
  <si>
    <t>Google Returns</t>
  </si>
  <si>
    <t>JPM Price</t>
  </si>
  <si>
    <t>JPM Returns</t>
  </si>
  <si>
    <t>NIKE Price</t>
  </si>
  <si>
    <t>NIKE Returns</t>
  </si>
  <si>
    <t>Apple Price</t>
  </si>
  <si>
    <t>Apple Returns</t>
  </si>
  <si>
    <t>SPY Price</t>
  </si>
  <si>
    <t>Spy Returns</t>
  </si>
  <si>
    <t>SHY Price</t>
  </si>
  <si>
    <t>SHY Returns</t>
  </si>
  <si>
    <t>Average annual SPY</t>
  </si>
  <si>
    <t>Average annual SHY</t>
  </si>
  <si>
    <t>Beta TGT</t>
  </si>
  <si>
    <t>CAPM TGT</t>
  </si>
  <si>
    <t>Beta JPM</t>
  </si>
  <si>
    <t>CAPM JPM</t>
  </si>
  <si>
    <t>Beta Nike</t>
  </si>
  <si>
    <t>CAPM NIKE</t>
  </si>
  <si>
    <t>Beta APPL</t>
  </si>
  <si>
    <t>CAPM APPL</t>
  </si>
  <si>
    <t>Beta GOOGL</t>
  </si>
  <si>
    <t>CAPM GOOGL</t>
  </si>
  <si>
    <t>Stock CAPM &amp; Beta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</si>
</sst>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shrinkToFit="1"/>
    </xf>
    <xf numFmtId="2" fontId="6" fillId="0" borderId="0" xfId="0" applyNumberFormat="1" applyFont="1" applyAlignment="1">
      <alignment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5" fillId="2" borderId="2" xfId="1" applyNumberFormat="1" applyFont="1" applyFill="1" applyBorder="1"/>
    <xf numFmtId="2" fontId="0" fillId="2" borderId="2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5" fillId="2" borderId="0" xfId="1" applyNumberFormat="1" applyFont="1" applyFill="1" applyBorder="1"/>
    <xf numFmtId="2" fontId="0" fillId="2" borderId="0" xfId="0" applyNumberFormat="1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horizontal="center"/>
    </xf>
    <xf numFmtId="10" fontId="5" fillId="2" borderId="5" xfId="1" applyNumberFormat="1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0" fillId="2" borderId="7" xfId="0" applyFont="1" applyFill="1" applyBorder="1"/>
    <xf numFmtId="0" fontId="4" fillId="2" borderId="7" xfId="0" applyFont="1" applyFill="1" applyBorder="1" applyAlignment="1">
      <alignment horizontal="center"/>
    </xf>
    <xf numFmtId="10" fontId="5" fillId="2" borderId="8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69B-E102-B142-B290-BFADD4EDDDA2}">
  <dimension ref="A1:O72"/>
  <sheetViews>
    <sheetView tabSelected="1" topLeftCell="A42" zoomScale="84" workbookViewId="0">
      <selection activeCell="J72" sqref="J72"/>
    </sheetView>
  </sheetViews>
  <sheetFormatPr baseColWidth="10" defaultRowHeight="16" x14ac:dyDescent="0.2"/>
  <cols>
    <col min="1" max="1" width="10.83203125" customWidth="1"/>
    <col min="2" max="2" width="13" customWidth="1"/>
    <col min="3" max="3" width="16" customWidth="1"/>
    <col min="4" max="4" width="11.6640625" customWidth="1"/>
    <col min="5" max="5" width="17.6640625" customWidth="1"/>
    <col min="6" max="6" width="10.1640625" customWidth="1"/>
    <col min="7" max="7" width="13.1640625" customWidth="1"/>
    <col min="8" max="8" width="11" customWidth="1"/>
    <col min="9" max="9" width="13.83203125" customWidth="1"/>
    <col min="10" max="10" width="12.33203125" customWidth="1"/>
    <col min="11" max="11" width="14.6640625" customWidth="1"/>
    <col min="13" max="13" width="13.33203125" customWidth="1"/>
    <col min="15" max="15" width="12.6640625" customWidth="1"/>
  </cols>
  <sheetData>
    <row r="1" spans="1:15" ht="21" x14ac:dyDescent="0.25">
      <c r="A1" s="5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9" x14ac:dyDescent="0.25">
      <c r="A2" s="7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8" t="s">
        <v>5</v>
      </c>
      <c r="G2" s="7" t="s">
        <v>6</v>
      </c>
      <c r="H2" s="8" t="s">
        <v>7</v>
      </c>
      <c r="I2" s="7" t="s">
        <v>8</v>
      </c>
      <c r="J2" s="8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</row>
    <row r="3" spans="1:15" x14ac:dyDescent="0.2">
      <c r="A3" s="2">
        <v>43405</v>
      </c>
      <c r="B3" s="3">
        <v>73.725502000000006</v>
      </c>
      <c r="D3" s="3">
        <v>54.721499999999999</v>
      </c>
      <c r="F3" s="3">
        <v>95.542862</v>
      </c>
      <c r="H3" s="3">
        <v>71.410385000000005</v>
      </c>
      <c r="J3" s="3">
        <v>42.701756000000003</v>
      </c>
      <c r="L3">
        <v>253.578857</v>
      </c>
      <c r="N3">
        <v>77.459297000000007</v>
      </c>
    </row>
    <row r="4" spans="1:15" x14ac:dyDescent="0.2">
      <c r="A4" s="2">
        <v>43435</v>
      </c>
      <c r="B4" s="3">
        <v>62.556026000000003</v>
      </c>
      <c r="C4" s="4">
        <f>+(B4-B3)/B3</f>
        <v>-0.15150084702034314</v>
      </c>
      <c r="D4" s="3">
        <v>51.780498999999999</v>
      </c>
      <c r="E4" s="4">
        <f>+(D4-D3)/D3</f>
        <v>-5.3744890034081672E-2</v>
      </c>
      <c r="F4" s="3">
        <v>83.882484000000005</v>
      </c>
      <c r="G4" s="4">
        <f>+(F4-F3)/F3</f>
        <v>-0.12204342381956272</v>
      </c>
      <c r="H4" s="3">
        <v>70.687950000000001</v>
      </c>
      <c r="I4" s="4">
        <f>+(H4-H3)/H3</f>
        <v>-1.0116665804280488E-2</v>
      </c>
      <c r="J4" s="3">
        <v>37.850140000000003</v>
      </c>
      <c r="K4" s="4">
        <f>+(J4-J3)/J3</f>
        <v>-0.11361631123553793</v>
      </c>
      <c r="L4">
        <v>229.90907300000001</v>
      </c>
      <c r="M4" s="4">
        <f t="shared" ref="M4:M35" si="0">+(L4-L3)/L3</f>
        <v>-9.3342892542496128E-2</v>
      </c>
      <c r="N4">
        <v>77.940558999999993</v>
      </c>
      <c r="O4" s="4">
        <f t="shared" ref="O4:O62" si="1">+(N4-N3)/N3</f>
        <v>6.2130953757556914E-3</v>
      </c>
    </row>
    <row r="5" spans="1:15" x14ac:dyDescent="0.2">
      <c r="A5" s="2">
        <v>43466</v>
      </c>
      <c r="B5" s="3">
        <v>58.746132000000003</v>
      </c>
      <c r="C5" s="4">
        <f t="shared" ref="C5:C62" si="2">+(B5-B4)/B4</f>
        <v>-6.0903708940846076E-2</v>
      </c>
      <c r="D5" s="3">
        <v>55.818500999999998</v>
      </c>
      <c r="E5" s="4">
        <f t="shared" ref="E5:E62" si="3">+(D5-D4)/D4</f>
        <v>7.7983064628249305E-2</v>
      </c>
      <c r="F5" s="3">
        <v>88.935028000000003</v>
      </c>
      <c r="G5" s="4">
        <f>+(F5-F4)/F4</f>
        <v>6.023360013992906E-2</v>
      </c>
      <c r="H5" s="3">
        <v>78.067595999999995</v>
      </c>
      <c r="I5" s="4">
        <f t="shared" ref="I5:I62" si="4">+(H5-H4)/H4</f>
        <v>0.10439751046677678</v>
      </c>
      <c r="J5" s="3">
        <v>39.937725</v>
      </c>
      <c r="K5" s="4">
        <f t="shared" ref="K5:K62" si="5">+(J5-J4)/J4</f>
        <v>5.515395715841466E-2</v>
      </c>
      <c r="L5">
        <v>249.766907</v>
      </c>
      <c r="M5" s="4">
        <f t="shared" si="0"/>
        <v>8.6372554770815832E-2</v>
      </c>
      <c r="N5">
        <v>78.381653</v>
      </c>
      <c r="O5" s="4">
        <f t="shared" si="1"/>
        <v>5.6593640802602759E-3</v>
      </c>
    </row>
    <row r="6" spans="1:15" x14ac:dyDescent="0.2">
      <c r="A6" s="2">
        <v>43497</v>
      </c>
      <c r="B6" s="3">
        <v>64.888274999999993</v>
      </c>
      <c r="C6" s="4">
        <f t="shared" si="2"/>
        <v>0.10455399855091718</v>
      </c>
      <c r="D6" s="3">
        <v>55.995998</v>
      </c>
      <c r="E6" s="4">
        <f t="shared" si="3"/>
        <v>3.1798954973728598E-3</v>
      </c>
      <c r="F6" s="3">
        <v>90.402252000000004</v>
      </c>
      <c r="G6" s="4">
        <f t="shared" ref="G6:G62" si="6">+(F6-F5)/F5</f>
        <v>1.6497706617914391E-2</v>
      </c>
      <c r="H6" s="3">
        <v>81.738319000000004</v>
      </c>
      <c r="I6" s="4">
        <f t="shared" si="4"/>
        <v>4.7019803197219108E-2</v>
      </c>
      <c r="J6" s="3">
        <v>41.547806000000001</v>
      </c>
      <c r="K6" s="4">
        <f t="shared" si="5"/>
        <v>4.0314790088819552E-2</v>
      </c>
      <c r="L6">
        <v>257.86340300000001</v>
      </c>
      <c r="M6" s="4">
        <f t="shared" si="0"/>
        <v>3.2416207964652423E-2</v>
      </c>
      <c r="N6">
        <v>78.306831000000003</v>
      </c>
      <c r="O6" s="4">
        <f t="shared" si="1"/>
        <v>-9.5458563498268534E-4</v>
      </c>
    </row>
    <row r="7" spans="1:15" x14ac:dyDescent="0.2">
      <c r="A7" s="2">
        <v>43525</v>
      </c>
      <c r="B7" s="3">
        <v>64.568297999999999</v>
      </c>
      <c r="C7" s="4">
        <f t="shared" si="2"/>
        <v>-4.9311990494429764E-3</v>
      </c>
      <c r="D7" s="3">
        <v>58.665500999999999</v>
      </c>
      <c r="E7" s="4">
        <f t="shared" si="3"/>
        <v>4.7673103352850306E-2</v>
      </c>
      <c r="F7" s="3">
        <v>87.690871999999999</v>
      </c>
      <c r="G7" s="4">
        <f t="shared" si="6"/>
        <v>-2.999239443725368E-2</v>
      </c>
      <c r="H7" s="3">
        <v>80.289092999999994</v>
      </c>
      <c r="I7" s="4">
        <f t="shared" si="4"/>
        <v>-1.7730068561845638E-2</v>
      </c>
      <c r="J7" s="3">
        <v>45.774501999999998</v>
      </c>
      <c r="K7" s="4">
        <f t="shared" si="5"/>
        <v>0.10173090728304635</v>
      </c>
      <c r="L7">
        <v>261.37960800000002</v>
      </c>
      <c r="M7" s="4">
        <f t="shared" si="0"/>
        <v>1.3635921030639674E-2</v>
      </c>
      <c r="N7">
        <v>78.795685000000006</v>
      </c>
      <c r="O7" s="4">
        <f t="shared" si="1"/>
        <v>6.242801474114097E-3</v>
      </c>
    </row>
    <row r="8" spans="1:15" x14ac:dyDescent="0.2">
      <c r="A8" s="2">
        <v>43556</v>
      </c>
      <c r="B8" s="3">
        <v>71.973938000000004</v>
      </c>
      <c r="C8" s="4">
        <f t="shared" si="2"/>
        <v>0.11469467570602536</v>
      </c>
      <c r="D8" s="3">
        <v>59.423999999999999</v>
      </c>
      <c r="E8" s="4">
        <f t="shared" si="3"/>
        <v>1.2929217122001575E-2</v>
      </c>
      <c r="F8" s="3">
        <v>100.52876999999999</v>
      </c>
      <c r="G8" s="4">
        <f t="shared" si="6"/>
        <v>0.14639947929814173</v>
      </c>
      <c r="H8" s="3">
        <v>83.955985999999996</v>
      </c>
      <c r="I8" s="4">
        <f t="shared" si="4"/>
        <v>4.5671122477370645E-2</v>
      </c>
      <c r="J8" s="3">
        <v>48.357818999999999</v>
      </c>
      <c r="K8" s="4">
        <f t="shared" si="5"/>
        <v>5.6435720480367019E-2</v>
      </c>
      <c r="L8">
        <v>273.25579800000003</v>
      </c>
      <c r="M8" s="4">
        <f t="shared" si="0"/>
        <v>4.5436559075411907E-2</v>
      </c>
      <c r="N8">
        <v>78.931434999999993</v>
      </c>
      <c r="O8" s="4">
        <f t="shared" si="1"/>
        <v>1.7228100751962162E-3</v>
      </c>
    </row>
    <row r="9" spans="1:15" x14ac:dyDescent="0.2">
      <c r="A9" s="2">
        <v>43586</v>
      </c>
      <c r="B9" s="3">
        <v>69.427147000000005</v>
      </c>
      <c r="C9" s="4">
        <f t="shared" si="2"/>
        <v>-3.5384905575126357E-2</v>
      </c>
      <c r="D9" s="3">
        <v>55.181499000000002</v>
      </c>
      <c r="E9" s="4">
        <f t="shared" si="3"/>
        <v>-7.1393729806138881E-2</v>
      </c>
      <c r="F9" s="3">
        <v>92.490600999999998</v>
      </c>
      <c r="G9" s="4">
        <f t="shared" si="6"/>
        <v>-7.9958891370102272E-2</v>
      </c>
      <c r="H9" s="3">
        <v>73.737494999999996</v>
      </c>
      <c r="I9" s="4">
        <f t="shared" si="4"/>
        <v>-0.12171247682089043</v>
      </c>
      <c r="J9" s="3">
        <v>42.188693999999998</v>
      </c>
      <c r="K9" s="4">
        <f t="shared" si="5"/>
        <v>-0.1275724407670247</v>
      </c>
      <c r="L9">
        <v>255.82995600000001</v>
      </c>
      <c r="M9" s="4">
        <f t="shared" si="0"/>
        <v>-6.3771170191236029E-2</v>
      </c>
      <c r="N9">
        <v>79.508735999999999</v>
      </c>
      <c r="O9" s="4">
        <f t="shared" si="1"/>
        <v>7.3139554602042354E-3</v>
      </c>
    </row>
    <row r="10" spans="1:15" x14ac:dyDescent="0.2">
      <c r="A10" s="2">
        <v>43617</v>
      </c>
      <c r="B10" s="3">
        <v>72.144317999999998</v>
      </c>
      <c r="C10" s="4">
        <f t="shared" si="2"/>
        <v>3.9137010771881399E-2</v>
      </c>
      <c r="D10" s="3">
        <v>54.045501999999999</v>
      </c>
      <c r="E10" s="4">
        <f t="shared" si="3"/>
        <v>-2.0586555649747811E-2</v>
      </c>
      <c r="F10" s="3">
        <v>97.588226000000006</v>
      </c>
      <c r="G10" s="4">
        <f t="shared" si="6"/>
        <v>5.5115059745368157E-2</v>
      </c>
      <c r="H10" s="3">
        <v>80.470489999999998</v>
      </c>
      <c r="I10" s="4">
        <f t="shared" si="4"/>
        <v>9.1310329975272456E-2</v>
      </c>
      <c r="J10" s="3">
        <v>47.878802999999998</v>
      </c>
      <c r="K10" s="4">
        <f t="shared" si="5"/>
        <v>0.13487284057667204</v>
      </c>
      <c r="L10">
        <v>272.307953</v>
      </c>
      <c r="M10" s="4">
        <f t="shared" si="0"/>
        <v>6.4409959090169985E-2</v>
      </c>
      <c r="N10">
        <v>79.863724000000005</v>
      </c>
      <c r="O10" s="4">
        <f t="shared" si="1"/>
        <v>4.4647672426839464E-3</v>
      </c>
    </row>
    <row r="11" spans="1:15" x14ac:dyDescent="0.2">
      <c r="A11" s="2">
        <v>43647</v>
      </c>
      <c r="B11" s="3">
        <v>78.368080000000006</v>
      </c>
      <c r="C11" s="4">
        <f t="shared" si="2"/>
        <v>8.6268221428054917E-2</v>
      </c>
      <c r="D11" s="3">
        <v>60.834000000000003</v>
      </c>
      <c r="E11" s="4">
        <f t="shared" si="3"/>
        <v>0.12560708567384579</v>
      </c>
      <c r="F11" s="3">
        <v>101.254341</v>
      </c>
      <c r="G11" s="4">
        <f t="shared" si="6"/>
        <v>3.7567185615199013E-2</v>
      </c>
      <c r="H11" s="3">
        <v>82.464286999999999</v>
      </c>
      <c r="I11" s="4">
        <f t="shared" si="4"/>
        <v>2.4776747351731059E-2</v>
      </c>
      <c r="J11" s="3">
        <v>51.536472000000003</v>
      </c>
      <c r="K11" s="4">
        <f t="shared" si="5"/>
        <v>7.6394328404576148E-2</v>
      </c>
      <c r="L11">
        <v>277.76947000000001</v>
      </c>
      <c r="M11" s="4">
        <f t="shared" si="0"/>
        <v>2.0056399160695886E-2</v>
      </c>
      <c r="N11">
        <v>79.825469999999996</v>
      </c>
      <c r="O11" s="4">
        <f t="shared" si="1"/>
        <v>-4.7899093711193725E-4</v>
      </c>
    </row>
    <row r="12" spans="1:15" x14ac:dyDescent="0.2">
      <c r="A12" s="2">
        <v>43678</v>
      </c>
      <c r="B12" s="3">
        <v>78.178077999999999</v>
      </c>
      <c r="C12" s="4">
        <f t="shared" si="2"/>
        <v>-2.4244820084913001E-3</v>
      </c>
      <c r="D12" s="3">
        <v>59.404998999999997</v>
      </c>
      <c r="E12" s="4">
        <f t="shared" si="3"/>
        <v>-2.3490169970740153E-2</v>
      </c>
      <c r="F12" s="3">
        <v>96.573752999999996</v>
      </c>
      <c r="G12" s="4">
        <f t="shared" si="6"/>
        <v>-4.6226047730635079E-2</v>
      </c>
      <c r="H12" s="3">
        <v>80.997696000000005</v>
      </c>
      <c r="I12" s="4">
        <f t="shared" si="4"/>
        <v>-1.7784559272306495E-2</v>
      </c>
      <c r="J12" s="3">
        <v>50.496265000000001</v>
      </c>
      <c r="K12" s="4">
        <f t="shared" si="5"/>
        <v>-2.0183900054314977E-2</v>
      </c>
      <c r="L12">
        <v>273.118652</v>
      </c>
      <c r="M12" s="4">
        <f t="shared" si="0"/>
        <v>-1.6743445562969951E-2</v>
      </c>
      <c r="N12">
        <v>80.454871999999995</v>
      </c>
      <c r="O12" s="4">
        <f t="shared" si="1"/>
        <v>7.8847265164865166E-3</v>
      </c>
    </row>
    <row r="13" spans="1:15" x14ac:dyDescent="0.2">
      <c r="A13" s="2">
        <v>43709</v>
      </c>
      <c r="B13" s="3">
        <v>96.853966</v>
      </c>
      <c r="C13" s="4">
        <f t="shared" si="2"/>
        <v>0.2388890655510871</v>
      </c>
      <c r="D13" s="3">
        <v>60.950001</v>
      </c>
      <c r="E13" s="4">
        <f t="shared" si="3"/>
        <v>2.6007945896943857E-2</v>
      </c>
      <c r="F13" s="3">
        <v>103.45678700000001</v>
      </c>
      <c r="G13" s="4">
        <f t="shared" si="6"/>
        <v>7.1272305219411011E-2</v>
      </c>
      <c r="H13" s="3">
        <v>90.259833999999998</v>
      </c>
      <c r="I13" s="4">
        <f t="shared" si="4"/>
        <v>0.11435063535634388</v>
      </c>
      <c r="J13" s="3">
        <v>54.386409999999998</v>
      </c>
      <c r="K13" s="4">
        <f t="shared" si="5"/>
        <v>7.703827203853586E-2</v>
      </c>
      <c r="L13">
        <v>277.153076</v>
      </c>
      <c r="M13" s="4">
        <f t="shared" si="0"/>
        <v>1.477168977825799E-2</v>
      </c>
      <c r="N13">
        <v>80.351532000000006</v>
      </c>
      <c r="O13" s="4">
        <f t="shared" si="1"/>
        <v>-1.2844467641436141E-3</v>
      </c>
    </row>
    <row r="14" spans="1:15" x14ac:dyDescent="0.2">
      <c r="A14" s="2">
        <v>43739</v>
      </c>
      <c r="B14" s="3">
        <v>97.479416000000001</v>
      </c>
      <c r="C14" s="4">
        <f t="shared" si="2"/>
        <v>6.4576601850253679E-3</v>
      </c>
      <c r="D14" s="3">
        <v>63.005501000000002</v>
      </c>
      <c r="E14" s="4">
        <f t="shared" si="3"/>
        <v>3.3724363679665928E-2</v>
      </c>
      <c r="F14" s="3">
        <v>109.81242399999999</v>
      </c>
      <c r="G14" s="4">
        <f t="shared" si="6"/>
        <v>6.1432769993137203E-2</v>
      </c>
      <c r="H14" s="3">
        <v>86.060149999999993</v>
      </c>
      <c r="I14" s="4">
        <f t="shared" si="4"/>
        <v>-4.6528824770495421E-2</v>
      </c>
      <c r="J14" s="3">
        <v>60.406135999999996</v>
      </c>
      <c r="K14" s="4">
        <f t="shared" si="5"/>
        <v>0.11068437868945567</v>
      </c>
      <c r="L14">
        <v>284.58758499999999</v>
      </c>
      <c r="M14" s="4">
        <f t="shared" si="0"/>
        <v>2.6824558858585396E-2</v>
      </c>
      <c r="N14">
        <v>80.612976000000003</v>
      </c>
      <c r="O14" s="4">
        <f t="shared" si="1"/>
        <v>3.2537525233494904E-3</v>
      </c>
    </row>
    <row r="15" spans="1:15" x14ac:dyDescent="0.2">
      <c r="A15" s="2">
        <v>43770</v>
      </c>
      <c r="B15" s="3">
        <v>97.479416000000001</v>
      </c>
      <c r="C15" s="4">
        <f t="shared" si="2"/>
        <v>0</v>
      </c>
      <c r="D15" s="3">
        <v>65.248001000000002</v>
      </c>
      <c r="E15" s="4">
        <f t="shared" si="3"/>
        <v>3.5592130280814684E-2</v>
      </c>
      <c r="F15" s="3">
        <v>116.75303599999999</v>
      </c>
      <c r="G15" s="4">
        <f t="shared" si="6"/>
        <v>6.3204250914268151E-2</v>
      </c>
      <c r="H15" s="3">
        <v>89.846587999999997</v>
      </c>
      <c r="I15" s="4">
        <f t="shared" si="4"/>
        <v>4.3997576113915721E-2</v>
      </c>
      <c r="J15" s="3">
        <v>64.896041999999994</v>
      </c>
      <c r="K15" s="4">
        <f t="shared" si="5"/>
        <v>7.4328641050637606E-2</v>
      </c>
      <c r="L15">
        <v>294.88919099999998</v>
      </c>
      <c r="M15" s="4">
        <f t="shared" si="0"/>
        <v>3.6198367542983272E-2</v>
      </c>
      <c r="N15">
        <v>80.570426999999995</v>
      </c>
      <c r="O15" s="4">
        <f t="shared" si="1"/>
        <v>-5.2781825099731039E-4</v>
      </c>
    </row>
    <row r="16" spans="1:15" x14ac:dyDescent="0.2">
      <c r="A16" s="2">
        <v>43800</v>
      </c>
      <c r="B16" s="3">
        <v>113.982803</v>
      </c>
      <c r="C16" s="4">
        <f t="shared" si="2"/>
        <v>0.16930125022497061</v>
      </c>
      <c r="D16" s="3">
        <v>66.850998000000004</v>
      </c>
      <c r="E16" s="4">
        <f t="shared" si="3"/>
        <v>2.4567756489581986E-2</v>
      </c>
      <c r="F16" s="3">
        <v>123.522865</v>
      </c>
      <c r="G16" s="4">
        <f t="shared" si="6"/>
        <v>5.7984179529173029E-2</v>
      </c>
      <c r="H16" s="3">
        <v>97.615882999999997</v>
      </c>
      <c r="I16" s="4">
        <f t="shared" si="4"/>
        <v>8.647289978335071E-2</v>
      </c>
      <c r="J16" s="3">
        <v>71.520804999999996</v>
      </c>
      <c r="K16" s="4">
        <f t="shared" si="5"/>
        <v>0.10208269712350103</v>
      </c>
      <c r="L16">
        <v>301.97271699999999</v>
      </c>
      <c r="M16" s="4">
        <f t="shared" si="0"/>
        <v>2.4020975390718905E-2</v>
      </c>
      <c r="N16">
        <v>80.570128999999994</v>
      </c>
      <c r="O16" s="4">
        <f t="shared" si="1"/>
        <v>-3.6986275373816454E-6</v>
      </c>
    </row>
    <row r="17" spans="1:15" x14ac:dyDescent="0.2">
      <c r="A17" s="2">
        <v>43831</v>
      </c>
      <c r="B17" s="3">
        <v>117.59374200000001</v>
      </c>
      <c r="C17" s="4">
        <f t="shared" si="2"/>
        <v>3.1679682416653691E-2</v>
      </c>
      <c r="D17" s="3">
        <v>71.711501999999996</v>
      </c>
      <c r="E17" s="4">
        <f t="shared" si="3"/>
        <v>7.2706528629535069E-2</v>
      </c>
      <c r="F17" s="3">
        <v>117.284706</v>
      </c>
      <c r="G17" s="4">
        <f t="shared" si="6"/>
        <v>-5.0502058869829454E-2</v>
      </c>
      <c r="H17" s="3">
        <v>92.788559000000006</v>
      </c>
      <c r="I17" s="4">
        <f t="shared" si="4"/>
        <v>-4.9452239242664953E-2</v>
      </c>
      <c r="J17" s="3">
        <v>75.383651999999998</v>
      </c>
      <c r="K17" s="4">
        <f t="shared" si="5"/>
        <v>5.4010116357051663E-2</v>
      </c>
      <c r="L17">
        <v>303.33483899999999</v>
      </c>
      <c r="M17" s="4">
        <f t="shared" si="0"/>
        <v>4.5107452538501996E-3</v>
      </c>
      <c r="N17">
        <v>81.296531999999999</v>
      </c>
      <c r="O17" s="4">
        <f t="shared" si="1"/>
        <v>9.0157854904266664E-3</v>
      </c>
    </row>
    <row r="18" spans="1:15" x14ac:dyDescent="0.2">
      <c r="A18" s="2">
        <v>43862</v>
      </c>
      <c r="B18" s="3">
        <v>101.570328</v>
      </c>
      <c r="C18" s="4">
        <f t="shared" si="2"/>
        <v>-0.1362607714277857</v>
      </c>
      <c r="D18" s="3">
        <v>66.966498999999999</v>
      </c>
      <c r="E18" s="4">
        <f t="shared" si="3"/>
        <v>-6.6167948901697762E-2</v>
      </c>
      <c r="F18" s="3">
        <v>103.546036</v>
      </c>
      <c r="G18" s="4">
        <f t="shared" si="6"/>
        <v>-0.11713948449510543</v>
      </c>
      <c r="H18" s="3">
        <v>86.120887999999994</v>
      </c>
      <c r="I18" s="4">
        <f t="shared" si="4"/>
        <v>-7.1858762242444266E-2</v>
      </c>
      <c r="J18" s="3">
        <v>66.579018000000005</v>
      </c>
      <c r="K18" s="4">
        <f t="shared" si="5"/>
        <v>-0.11679765793251823</v>
      </c>
      <c r="L18">
        <v>279.32104500000003</v>
      </c>
      <c r="M18" s="4">
        <f t="shared" si="0"/>
        <v>-7.9165960887202819E-2</v>
      </c>
      <c r="N18">
        <v>81.879081999999997</v>
      </c>
      <c r="O18" s="4">
        <f t="shared" si="1"/>
        <v>7.165742322193986E-3</v>
      </c>
    </row>
    <row r="19" spans="1:15" x14ac:dyDescent="0.2">
      <c r="A19" s="2">
        <v>43891</v>
      </c>
      <c r="B19" s="3">
        <v>94.471230000000006</v>
      </c>
      <c r="C19" s="4">
        <f t="shared" si="2"/>
        <v>-6.9893423992881051E-2</v>
      </c>
      <c r="D19" s="3">
        <v>58.140498999999998</v>
      </c>
      <c r="E19" s="4">
        <f t="shared" si="3"/>
        <v>-0.13179724387264147</v>
      </c>
      <c r="F19" s="3">
        <v>80.288086000000007</v>
      </c>
      <c r="G19" s="4">
        <f t="shared" si="6"/>
        <v>-0.22461458592195643</v>
      </c>
      <c r="H19" s="3">
        <v>79.944191000000004</v>
      </c>
      <c r="I19" s="4">
        <f t="shared" si="4"/>
        <v>-7.1721241425192817E-2</v>
      </c>
      <c r="J19" s="3">
        <v>62.081356</v>
      </c>
      <c r="K19" s="4">
        <f t="shared" si="5"/>
        <v>-6.7553744935078569E-2</v>
      </c>
      <c r="L19">
        <v>243.012924</v>
      </c>
      <c r="M19" s="4">
        <f t="shared" si="0"/>
        <v>-0.12998705844022609</v>
      </c>
      <c r="N19">
        <v>82.908362999999994</v>
      </c>
      <c r="O19" s="4">
        <f t="shared" si="1"/>
        <v>1.2570744259199162E-2</v>
      </c>
    </row>
    <row r="20" spans="1:15" x14ac:dyDescent="0.2">
      <c r="A20" s="2">
        <v>43922</v>
      </c>
      <c r="B20" s="3">
        <v>85.757019</v>
      </c>
      <c r="C20" s="4">
        <f t="shared" si="2"/>
        <v>-9.2241955566790074E-2</v>
      </c>
      <c r="D20" s="3">
        <v>67.432998999999995</v>
      </c>
      <c r="E20" s="4">
        <f t="shared" si="3"/>
        <v>0.15982834959844422</v>
      </c>
      <c r="F20" s="3">
        <v>85.398055999999997</v>
      </c>
      <c r="G20" s="4">
        <f t="shared" si="6"/>
        <v>6.3645433022279166E-2</v>
      </c>
      <c r="H20" s="3">
        <v>84.234168999999994</v>
      </c>
      <c r="I20" s="4">
        <f t="shared" si="4"/>
        <v>5.3662160393867647E-2</v>
      </c>
      <c r="J20" s="3">
        <v>71.727180000000004</v>
      </c>
      <c r="K20" s="4">
        <f t="shared" si="5"/>
        <v>0.15537392578860559</v>
      </c>
      <c r="L20">
        <v>275.48202500000002</v>
      </c>
      <c r="M20" s="4">
        <f t="shared" si="0"/>
        <v>0.13361059348432031</v>
      </c>
      <c r="N20">
        <v>83.153998999999999</v>
      </c>
      <c r="O20" s="4">
        <f t="shared" si="1"/>
        <v>2.9627409239765673E-3</v>
      </c>
    </row>
    <row r="21" spans="1:15" x14ac:dyDescent="0.2">
      <c r="A21" s="2">
        <v>43952</v>
      </c>
      <c r="B21" s="3">
        <v>101.225967</v>
      </c>
      <c r="C21" s="4">
        <f t="shared" si="2"/>
        <v>0.18038113008569009</v>
      </c>
      <c r="D21" s="3">
        <v>71.445999</v>
      </c>
      <c r="E21" s="4">
        <f t="shared" si="3"/>
        <v>5.9510922834679285E-2</v>
      </c>
      <c r="F21" s="3">
        <v>87.682106000000005</v>
      </c>
      <c r="G21" s="4">
        <f t="shared" si="6"/>
        <v>2.6745924989205933E-2</v>
      </c>
      <c r="H21" s="3">
        <v>95.24897</v>
      </c>
      <c r="I21" s="4">
        <f t="shared" si="4"/>
        <v>0.13076404896924912</v>
      </c>
      <c r="J21" s="3">
        <v>77.620613000000006</v>
      </c>
      <c r="K21" s="4">
        <f t="shared" si="5"/>
        <v>8.2164571366112563E-2</v>
      </c>
      <c r="L21">
        <v>288.60742199999999</v>
      </c>
      <c r="M21" s="4">
        <f t="shared" si="0"/>
        <v>4.7645202985566709E-2</v>
      </c>
      <c r="N21">
        <v>83.121544</v>
      </c>
      <c r="O21" s="4">
        <f t="shared" si="1"/>
        <v>-3.9029993013323138E-4</v>
      </c>
    </row>
    <row r="22" spans="1:15" x14ac:dyDescent="0.2">
      <c r="A22" s="2">
        <v>43983</v>
      </c>
      <c r="B22" s="3">
        <v>112.83918799999999</v>
      </c>
      <c r="C22" s="4">
        <f t="shared" si="2"/>
        <v>0.11472571064695283</v>
      </c>
      <c r="D22" s="3">
        <v>70.680496000000005</v>
      </c>
      <c r="E22" s="4">
        <f t="shared" si="3"/>
        <v>-1.07144278296115E-2</v>
      </c>
      <c r="F22" s="3">
        <v>84.753647000000001</v>
      </c>
      <c r="G22" s="4">
        <f t="shared" si="6"/>
        <v>-3.3398593323020816E-2</v>
      </c>
      <c r="H22" s="3">
        <v>94.973197999999996</v>
      </c>
      <c r="I22" s="4">
        <f t="shared" si="4"/>
        <v>-2.8952754029781471E-3</v>
      </c>
      <c r="J22" s="3">
        <v>89.301902999999996</v>
      </c>
      <c r="K22" s="4">
        <f t="shared" si="5"/>
        <v>0.1504921121918992</v>
      </c>
      <c r="L22">
        <v>292.438782</v>
      </c>
      <c r="M22" s="4">
        <f t="shared" si="0"/>
        <v>1.3275334270509571E-2</v>
      </c>
      <c r="N22">
        <v>83.142555000000002</v>
      </c>
      <c r="O22" s="4">
        <f t="shared" si="1"/>
        <v>2.5277441910849784E-4</v>
      </c>
    </row>
    <row r="23" spans="1:15" x14ac:dyDescent="0.2">
      <c r="A23" s="2">
        <v>44013</v>
      </c>
      <c r="B23" s="3">
        <v>111.21163199999999</v>
      </c>
      <c r="C23" s="4">
        <f t="shared" si="2"/>
        <v>-1.4423676994201683E-2</v>
      </c>
      <c r="D23" s="3">
        <v>74.148003000000003</v>
      </c>
      <c r="E23" s="4">
        <f t="shared" si="3"/>
        <v>4.9058894549919366E-2</v>
      </c>
      <c r="F23" s="3">
        <v>87.078384</v>
      </c>
      <c r="G23" s="4">
        <f t="shared" si="6"/>
        <v>2.7429344721885525E-2</v>
      </c>
      <c r="H23" s="3">
        <v>94.547020000000003</v>
      </c>
      <c r="I23" s="4">
        <f t="shared" si="4"/>
        <v>-4.487350210108678E-3</v>
      </c>
      <c r="J23" s="3">
        <v>104.048492</v>
      </c>
      <c r="K23" s="4">
        <f t="shared" si="5"/>
        <v>0.165131856148687</v>
      </c>
      <c r="L23">
        <v>311.02383400000002</v>
      </c>
      <c r="M23" s="4">
        <f t="shared" si="0"/>
        <v>6.3551940248472299E-2</v>
      </c>
      <c r="N23">
        <v>83.228943000000001</v>
      </c>
      <c r="O23" s="4">
        <f t="shared" si="1"/>
        <v>1.0390347037085817E-3</v>
      </c>
    </row>
    <row r="24" spans="1:15" x14ac:dyDescent="0.2">
      <c r="A24" s="2">
        <v>44044</v>
      </c>
      <c r="B24" s="3">
        <v>116.72908</v>
      </c>
      <c r="C24" s="4">
        <f t="shared" si="2"/>
        <v>4.9612148484611769E-2</v>
      </c>
      <c r="D24" s="3">
        <v>81.709000000000003</v>
      </c>
      <c r="E24" s="4">
        <f t="shared" si="3"/>
        <v>0.10197168762589601</v>
      </c>
      <c r="F24" s="3">
        <v>91.156868000000003</v>
      </c>
      <c r="G24" s="4">
        <f t="shared" si="6"/>
        <v>4.6836927979738381E-2</v>
      </c>
      <c r="H24" s="3">
        <v>108.378906</v>
      </c>
      <c r="I24" s="4">
        <f t="shared" si="4"/>
        <v>0.14629637190045755</v>
      </c>
      <c r="J24" s="3">
        <v>126.35436199999999</v>
      </c>
      <c r="K24" s="4">
        <f t="shared" si="5"/>
        <v>0.21437956063793792</v>
      </c>
      <c r="L24">
        <v>332.73226899999997</v>
      </c>
      <c r="M24" s="4">
        <f t="shared" si="0"/>
        <v>6.9796692815509279E-2</v>
      </c>
      <c r="N24">
        <v>83.220329000000007</v>
      </c>
      <c r="O24" s="4">
        <f t="shared" si="1"/>
        <v>-1.034976498499368E-4</v>
      </c>
    </row>
    <row r="25" spans="1:15" x14ac:dyDescent="0.2">
      <c r="A25" s="2">
        <v>44075</v>
      </c>
      <c r="B25" s="3">
        <v>140.217682</v>
      </c>
      <c r="C25" s="4">
        <f t="shared" si="2"/>
        <v>0.20122322560924835</v>
      </c>
      <c r="D25" s="3">
        <v>73.480002999999996</v>
      </c>
      <c r="E25" s="4">
        <f t="shared" si="3"/>
        <v>-0.10071102326549103</v>
      </c>
      <c r="F25" s="3">
        <v>87.590286000000006</v>
      </c>
      <c r="G25" s="4">
        <f t="shared" si="6"/>
        <v>-3.912576285530122E-2</v>
      </c>
      <c r="H25" s="3">
        <v>121.86994199999999</v>
      </c>
      <c r="I25" s="4">
        <f t="shared" si="4"/>
        <v>0.12448027478705122</v>
      </c>
      <c r="J25" s="3">
        <v>113.60417200000001</v>
      </c>
      <c r="K25" s="4">
        <f t="shared" si="5"/>
        <v>-0.1009081902530598</v>
      </c>
      <c r="L25">
        <v>318.99664300000001</v>
      </c>
      <c r="M25" s="4">
        <f t="shared" si="0"/>
        <v>-4.1281316180367129E-2</v>
      </c>
      <c r="N25">
        <v>83.220298999999997</v>
      </c>
      <c r="O25" s="4">
        <f t="shared" si="1"/>
        <v>-3.6048884172907328E-7</v>
      </c>
    </row>
    <row r="26" spans="1:15" x14ac:dyDescent="0.2">
      <c r="A26" s="2">
        <v>44105</v>
      </c>
      <c r="B26" s="3">
        <v>146.69787600000001</v>
      </c>
      <c r="C26" s="4">
        <f t="shared" si="2"/>
        <v>4.6215241241828631E-2</v>
      </c>
      <c r="D26" s="3">
        <v>81.050499000000002</v>
      </c>
      <c r="E26" s="4">
        <f t="shared" si="3"/>
        <v>0.10302797619646267</v>
      </c>
      <c r="F26" s="3">
        <v>89.200705999999997</v>
      </c>
      <c r="G26" s="4">
        <f t="shared" si="6"/>
        <v>1.8385828766445522E-2</v>
      </c>
      <c r="H26" s="3">
        <v>116.569557</v>
      </c>
      <c r="I26" s="4">
        <f t="shared" si="4"/>
        <v>-4.3492143452402661E-2</v>
      </c>
      <c r="J26" s="3">
        <v>106.78655999999999</v>
      </c>
      <c r="K26" s="4">
        <f t="shared" si="5"/>
        <v>-6.0011986179521741E-2</v>
      </c>
      <c r="L26">
        <v>312.288025</v>
      </c>
      <c r="M26" s="4">
        <f t="shared" si="0"/>
        <v>-2.1030371783567644E-2</v>
      </c>
      <c r="N26">
        <v>83.190414000000004</v>
      </c>
      <c r="O26" s="4">
        <f t="shared" si="1"/>
        <v>-3.5910709717581113E-4</v>
      </c>
    </row>
    <row r="27" spans="1:15" x14ac:dyDescent="0.2">
      <c r="A27" s="2">
        <v>44136</v>
      </c>
      <c r="B27" s="3">
        <v>141.85202000000001</v>
      </c>
      <c r="C27" s="4">
        <f t="shared" si="2"/>
        <v>-3.3032898172295266E-2</v>
      </c>
      <c r="D27" s="3">
        <v>88.037002999999999</v>
      </c>
      <c r="E27" s="4">
        <f t="shared" si="3"/>
        <v>8.6199395268374557E-2</v>
      </c>
      <c r="F27" s="3">
        <v>108.247131</v>
      </c>
      <c r="G27" s="4">
        <f t="shared" si="6"/>
        <v>0.21352325395272095</v>
      </c>
      <c r="H27" s="3">
        <v>130.762146</v>
      </c>
      <c r="I27" s="4">
        <f t="shared" si="4"/>
        <v>0.12175210548325235</v>
      </c>
      <c r="J27" s="3">
        <v>116.782478</v>
      </c>
      <c r="K27" s="4">
        <f t="shared" si="5"/>
        <v>9.3606517524302713E-2</v>
      </c>
      <c r="L27">
        <v>346.25769000000003</v>
      </c>
      <c r="M27" s="4">
        <f t="shared" si="0"/>
        <v>0.10877671342024729</v>
      </c>
      <c r="N27">
        <v>83.209663000000006</v>
      </c>
      <c r="O27" s="4">
        <f t="shared" si="1"/>
        <v>2.3138483239189156E-4</v>
      </c>
    </row>
    <row r="28" spans="1:15" x14ac:dyDescent="0.2">
      <c r="A28" s="2">
        <v>44166</v>
      </c>
      <c r="B28" s="3">
        <v>167.301941</v>
      </c>
      <c r="C28" s="4">
        <f t="shared" si="2"/>
        <v>0.17941176304715284</v>
      </c>
      <c r="D28" s="3">
        <v>87.594002000000003</v>
      </c>
      <c r="E28" s="4">
        <f t="shared" si="3"/>
        <v>-5.0319863796362456E-3</v>
      </c>
      <c r="F28" s="3">
        <v>116.68615</v>
      </c>
      <c r="G28" s="4">
        <f t="shared" si="6"/>
        <v>7.7960671308692719E-2</v>
      </c>
      <c r="H28" s="3">
        <v>137.33421300000001</v>
      </c>
      <c r="I28" s="4">
        <f t="shared" si="4"/>
        <v>5.0259705893783695E-2</v>
      </c>
      <c r="J28" s="3">
        <v>130.38722200000001</v>
      </c>
      <c r="K28" s="4">
        <f t="shared" si="5"/>
        <v>0.11649644906490177</v>
      </c>
      <c r="L28">
        <v>357.56189000000001</v>
      </c>
      <c r="M28" s="4">
        <f t="shared" si="0"/>
        <v>3.2646783960234876E-2</v>
      </c>
      <c r="N28">
        <v>83.218292000000005</v>
      </c>
      <c r="O28" s="4">
        <f t="shared" si="1"/>
        <v>1.0370189817977161E-4</v>
      </c>
    </row>
    <row r="29" spans="1:15" x14ac:dyDescent="0.2">
      <c r="A29" s="2">
        <v>44197</v>
      </c>
      <c r="B29" s="3">
        <v>165.18627900000001</v>
      </c>
      <c r="C29" s="4">
        <f t="shared" si="2"/>
        <v>-1.2645770798319585E-2</v>
      </c>
      <c r="D29" s="3">
        <v>91.787002999999999</v>
      </c>
      <c r="E29" s="4">
        <f t="shared" si="3"/>
        <v>4.7868585796547979E-2</v>
      </c>
      <c r="F29" s="3">
        <v>118.15540300000001</v>
      </c>
      <c r="G29" s="4">
        <f t="shared" si="6"/>
        <v>1.2591494363298549E-2</v>
      </c>
      <c r="H29" s="3">
        <v>129.94551100000001</v>
      </c>
      <c r="I29" s="4">
        <f t="shared" si="4"/>
        <v>-5.3800883542398828E-2</v>
      </c>
      <c r="J29" s="3">
        <v>129.66990699999999</v>
      </c>
      <c r="K29" s="4">
        <f t="shared" si="5"/>
        <v>-5.5014209904710861E-3</v>
      </c>
      <c r="L29">
        <v>355.42678799999999</v>
      </c>
      <c r="M29" s="4">
        <f t="shared" si="0"/>
        <v>-5.9712795454795742E-3</v>
      </c>
      <c r="N29">
        <v>83.300231999999994</v>
      </c>
      <c r="O29" s="4">
        <f t="shared" si="1"/>
        <v>9.8463929060198436E-4</v>
      </c>
    </row>
    <row r="30" spans="1:15" x14ac:dyDescent="0.2">
      <c r="A30" s="2">
        <v>44228</v>
      </c>
      <c r="B30" s="3">
        <v>169.52813699999999</v>
      </c>
      <c r="C30" s="4">
        <f t="shared" si="2"/>
        <v>2.628461653282942E-2</v>
      </c>
      <c r="D30" s="3">
        <v>101.843002</v>
      </c>
      <c r="E30" s="4">
        <f t="shared" si="3"/>
        <v>0.10955798393373842</v>
      </c>
      <c r="F30" s="3">
        <v>136.116928</v>
      </c>
      <c r="G30" s="4">
        <f t="shared" si="6"/>
        <v>0.15201611220436526</v>
      </c>
      <c r="H30" s="3">
        <v>131.103058</v>
      </c>
      <c r="I30" s="4">
        <f t="shared" si="4"/>
        <v>8.907941421693235E-3</v>
      </c>
      <c r="J30" s="3">
        <v>119.155609</v>
      </c>
      <c r="K30" s="4">
        <f t="shared" si="5"/>
        <v>-8.1085104811558145E-2</v>
      </c>
      <c r="L30">
        <v>365.30960099999999</v>
      </c>
      <c r="M30" s="4">
        <f t="shared" si="0"/>
        <v>2.7805481560945259E-2</v>
      </c>
      <c r="N30">
        <v>83.223076000000006</v>
      </c>
      <c r="O30" s="4">
        <f t="shared" si="1"/>
        <v>-9.2623991731485237E-4</v>
      </c>
    </row>
    <row r="31" spans="1:15" x14ac:dyDescent="0.2">
      <c r="A31" s="2">
        <v>44256</v>
      </c>
      <c r="B31" s="3">
        <v>171.65226699999999</v>
      </c>
      <c r="C31" s="4">
        <f t="shared" si="2"/>
        <v>1.2529660489338169E-2</v>
      </c>
      <c r="D31" s="3">
        <v>103.43150300000001</v>
      </c>
      <c r="E31" s="4">
        <f t="shared" si="3"/>
        <v>1.559754689870599E-2</v>
      </c>
      <c r="F31" s="3">
        <v>140.79690600000001</v>
      </c>
      <c r="G31" s="4">
        <f t="shared" si="6"/>
        <v>3.4382042474540755E-2</v>
      </c>
      <c r="H31" s="3">
        <v>129.527435</v>
      </c>
      <c r="I31" s="4">
        <f t="shared" si="4"/>
        <v>-1.2018201741716866E-2</v>
      </c>
      <c r="J31" s="3">
        <v>120.209518</v>
      </c>
      <c r="K31" s="4">
        <f t="shared" si="5"/>
        <v>8.8448123327539239E-3</v>
      </c>
      <c r="L31">
        <v>380.64761399999998</v>
      </c>
      <c r="M31" s="4">
        <f t="shared" si="0"/>
        <v>4.1986339691082987E-2</v>
      </c>
      <c r="N31">
        <v>83.184478999999996</v>
      </c>
      <c r="O31" s="4">
        <f t="shared" si="1"/>
        <v>-4.6377761860196063E-4</v>
      </c>
    </row>
    <row r="32" spans="1:15" x14ac:dyDescent="0.2">
      <c r="A32" s="2">
        <v>44287</v>
      </c>
      <c r="B32" s="3">
        <v>186.002869</v>
      </c>
      <c r="C32" s="4">
        <f t="shared" si="2"/>
        <v>8.3602752534576247E-2</v>
      </c>
      <c r="D32" s="3">
        <v>120.50599699999999</v>
      </c>
      <c r="E32" s="4">
        <f t="shared" si="3"/>
        <v>0.1650802077196924</v>
      </c>
      <c r="F32" s="3">
        <v>142.25822400000001</v>
      </c>
      <c r="G32" s="4">
        <f t="shared" si="6"/>
        <v>1.0378907047858037E-2</v>
      </c>
      <c r="H32" s="3">
        <v>129.264252</v>
      </c>
      <c r="I32" s="4">
        <f t="shared" si="4"/>
        <v>-2.0318706998250832E-3</v>
      </c>
      <c r="J32" s="3">
        <v>129.37162799999999</v>
      </c>
      <c r="K32" s="4">
        <f t="shared" si="5"/>
        <v>7.6217841585555515E-2</v>
      </c>
      <c r="L32">
        <v>402.100616</v>
      </c>
      <c r="M32" s="4">
        <f t="shared" si="0"/>
        <v>5.6359218371456882E-2</v>
      </c>
      <c r="N32">
        <v>83.234641999999994</v>
      </c>
      <c r="O32" s="4">
        <f t="shared" si="1"/>
        <v>6.0303316920453081E-4</v>
      </c>
    </row>
    <row r="33" spans="1:15" x14ac:dyDescent="0.2">
      <c r="A33" s="2">
        <v>44317</v>
      </c>
      <c r="B33" s="3">
        <v>194.63298</v>
      </c>
      <c r="C33" s="4">
        <f t="shared" si="2"/>
        <v>4.6397730564037697E-2</v>
      </c>
      <c r="D33" s="3">
        <v>120.578003</v>
      </c>
      <c r="E33" s="4">
        <f t="shared" si="3"/>
        <v>5.9753042829894848E-4</v>
      </c>
      <c r="F33" s="3">
        <v>152.799576</v>
      </c>
      <c r="G33" s="4">
        <f t="shared" si="6"/>
        <v>7.4100123729929232E-2</v>
      </c>
      <c r="H33" s="3">
        <v>133.00711100000001</v>
      </c>
      <c r="I33" s="4">
        <f t="shared" si="4"/>
        <v>2.8955097345861793E-2</v>
      </c>
      <c r="J33" s="3">
        <v>122.630432</v>
      </c>
      <c r="K33" s="4">
        <f t="shared" si="5"/>
        <v>-5.2107220912455308E-2</v>
      </c>
      <c r="L33">
        <v>404.74078400000002</v>
      </c>
      <c r="M33" s="4">
        <f t="shared" si="0"/>
        <v>6.5659387102257431E-3</v>
      </c>
      <c r="N33">
        <v>83.291579999999996</v>
      </c>
      <c r="O33" s="4">
        <f t="shared" si="1"/>
        <v>6.8406613678956394E-4</v>
      </c>
    </row>
    <row r="34" spans="1:15" x14ac:dyDescent="0.2">
      <c r="A34" s="2">
        <v>44348</v>
      </c>
      <c r="B34" s="3">
        <v>213.095215</v>
      </c>
      <c r="C34" s="4">
        <f t="shared" si="2"/>
        <v>9.4856663038299024E-2</v>
      </c>
      <c r="D34" s="3">
        <v>125.316002</v>
      </c>
      <c r="E34" s="4">
        <f t="shared" si="3"/>
        <v>3.9294057640015832E-2</v>
      </c>
      <c r="F34" s="3">
        <v>144.70558199999999</v>
      </c>
      <c r="G34" s="4">
        <f t="shared" si="6"/>
        <v>-5.2971311909923158E-2</v>
      </c>
      <c r="H34" s="3">
        <v>150.88471999999999</v>
      </c>
      <c r="I34" s="4">
        <f t="shared" si="4"/>
        <v>0.13441092634513335</v>
      </c>
      <c r="J34" s="3">
        <v>135.013184</v>
      </c>
      <c r="K34" s="4">
        <f t="shared" si="5"/>
        <v>0.10097617531021987</v>
      </c>
      <c r="L34">
        <v>412.468658</v>
      </c>
      <c r="M34" s="4">
        <f t="shared" si="0"/>
        <v>1.9093390894849838E-2</v>
      </c>
      <c r="N34">
        <v>83.148735000000002</v>
      </c>
      <c r="O34" s="4">
        <f t="shared" si="1"/>
        <v>-1.7149992832408045E-3</v>
      </c>
    </row>
    <row r="35" spans="1:15" x14ac:dyDescent="0.2">
      <c r="A35" s="2">
        <v>44378</v>
      </c>
      <c r="B35" s="3">
        <v>227.74972500000001</v>
      </c>
      <c r="C35" s="4">
        <f t="shared" si="2"/>
        <v>6.876977505102598E-2</v>
      </c>
      <c r="D35" s="3">
        <v>135.22099299999999</v>
      </c>
      <c r="E35" s="4">
        <f t="shared" si="3"/>
        <v>7.9040113328862793E-2</v>
      </c>
      <c r="F35" s="3">
        <v>141.20748900000001</v>
      </c>
      <c r="G35" s="4">
        <f t="shared" si="6"/>
        <v>-2.4173863590141141E-2</v>
      </c>
      <c r="H35" s="3">
        <v>163.60084499999999</v>
      </c>
      <c r="I35" s="4">
        <f t="shared" si="4"/>
        <v>8.4277089157868385E-2</v>
      </c>
      <c r="J35" s="3">
        <v>143.78666699999999</v>
      </c>
      <c r="K35" s="4">
        <f t="shared" si="5"/>
        <v>6.4982416828270634E-2</v>
      </c>
      <c r="L35">
        <v>423.92044099999998</v>
      </c>
      <c r="M35" s="4">
        <f t="shared" si="0"/>
        <v>2.7764007707950449E-2</v>
      </c>
      <c r="N35">
        <v>83.285774000000004</v>
      </c>
      <c r="O35" s="4">
        <f t="shared" si="1"/>
        <v>1.6481188799805729E-3</v>
      </c>
    </row>
    <row r="36" spans="1:15" x14ac:dyDescent="0.2">
      <c r="A36" s="2">
        <v>44409</v>
      </c>
      <c r="B36" s="3">
        <v>245.94216900000001</v>
      </c>
      <c r="C36" s="4">
        <f t="shared" si="2"/>
        <v>7.9879104135032408E-2</v>
      </c>
      <c r="D36" s="3">
        <v>145.462006</v>
      </c>
      <c r="E36" s="4">
        <f t="shared" si="3"/>
        <v>7.5735377863997866E-2</v>
      </c>
      <c r="F36" s="3">
        <v>149.665909</v>
      </c>
      <c r="G36" s="4">
        <f t="shared" si="6"/>
        <v>5.990064733747931E-2</v>
      </c>
      <c r="H36" s="3">
        <v>160.89550800000001</v>
      </c>
      <c r="I36" s="4">
        <f t="shared" si="4"/>
        <v>-1.6536204320949478E-2</v>
      </c>
      <c r="J36" s="3">
        <v>149.67181400000001</v>
      </c>
      <c r="K36" s="4">
        <f t="shared" si="5"/>
        <v>4.0929712905856688E-2</v>
      </c>
      <c r="L36">
        <v>436.536224</v>
      </c>
      <c r="M36" s="4">
        <f t="shared" ref="M36:M62" si="7">+(L36-L35)/L35</f>
        <v>2.975978929027398E-2</v>
      </c>
      <c r="N36">
        <v>83.259743</v>
      </c>
      <c r="O36" s="4">
        <f t="shared" si="1"/>
        <v>-3.1255037625036955E-4</v>
      </c>
    </row>
    <row r="37" spans="1:15" x14ac:dyDescent="0.2">
      <c r="A37" s="2">
        <v>44440</v>
      </c>
      <c r="B37" s="3">
        <v>232.68647799999999</v>
      </c>
      <c r="C37" s="4">
        <f t="shared" si="2"/>
        <v>-5.3897593299667181E-2</v>
      </c>
      <c r="D37" s="3">
        <v>133.265503</v>
      </c>
      <c r="E37" s="4">
        <f t="shared" si="3"/>
        <v>-8.3846657525127266E-2</v>
      </c>
      <c r="F37" s="3">
        <v>153.16546600000001</v>
      </c>
      <c r="G37" s="4">
        <f t="shared" si="6"/>
        <v>2.3382459127682911E-2</v>
      </c>
      <c r="H37" s="3">
        <v>142.07487499999999</v>
      </c>
      <c r="I37" s="4">
        <f t="shared" si="4"/>
        <v>-0.11697426008934951</v>
      </c>
      <c r="J37" s="3">
        <v>139.69764699999999</v>
      </c>
      <c r="K37" s="4">
        <f t="shared" si="5"/>
        <v>-6.6640249312405753E-2</v>
      </c>
      <c r="L37">
        <v>414.862213</v>
      </c>
      <c r="M37" s="4">
        <f t="shared" si="7"/>
        <v>-4.9649971316011586E-2</v>
      </c>
      <c r="N37">
        <v>83.174767000000003</v>
      </c>
      <c r="O37" s="4">
        <f t="shared" si="1"/>
        <v>-1.0206132872641403E-3</v>
      </c>
    </row>
    <row r="38" spans="1:15" x14ac:dyDescent="0.2">
      <c r="A38" s="2">
        <v>44470</v>
      </c>
      <c r="B38" s="3">
        <v>216.27003500000001</v>
      </c>
      <c r="C38" s="4">
        <f t="shared" si="2"/>
        <v>-7.0551770524456464E-2</v>
      </c>
      <c r="D38" s="3">
        <v>148.27049299999999</v>
      </c>
      <c r="E38" s="4">
        <f t="shared" si="3"/>
        <v>0.11259470502279943</v>
      </c>
      <c r="F38" s="3">
        <v>158.96679700000001</v>
      </c>
      <c r="G38" s="4">
        <f t="shared" si="6"/>
        <v>3.7876233798028625E-2</v>
      </c>
      <c r="H38" s="3">
        <v>163.655609</v>
      </c>
      <c r="I38" s="4">
        <f t="shared" si="4"/>
        <v>0.15189690647273144</v>
      </c>
      <c r="J38" s="3">
        <v>147.89192199999999</v>
      </c>
      <c r="K38" s="4">
        <f t="shared" si="5"/>
        <v>5.8657215607933647E-2</v>
      </c>
      <c r="L38">
        <v>445.39273100000003</v>
      </c>
      <c r="M38" s="4">
        <f t="shared" si="7"/>
        <v>7.3591947020732948E-2</v>
      </c>
      <c r="N38">
        <v>82.897621000000001</v>
      </c>
      <c r="O38" s="4">
        <f t="shared" si="1"/>
        <v>-3.3320922918846515E-3</v>
      </c>
    </row>
    <row r="39" spans="1:15" x14ac:dyDescent="0.2">
      <c r="A39" s="2">
        <v>44501</v>
      </c>
      <c r="B39" s="3">
        <v>245.43438699999999</v>
      </c>
      <c r="C39" s="4">
        <f t="shared" si="2"/>
        <v>0.13485156184489441</v>
      </c>
      <c r="D39" s="3">
        <v>142.45199600000001</v>
      </c>
      <c r="E39" s="4">
        <f t="shared" si="3"/>
        <v>-3.9242447248084483E-2</v>
      </c>
      <c r="F39" s="3">
        <v>149.513474</v>
      </c>
      <c r="G39" s="4">
        <f t="shared" si="6"/>
        <v>-5.9467279824478129E-2</v>
      </c>
      <c r="H39" s="3">
        <v>165.56326300000001</v>
      </c>
      <c r="I39" s="4">
        <f t="shared" si="4"/>
        <v>1.1656514626394552E-2</v>
      </c>
      <c r="J39" s="3">
        <v>163.19447299999999</v>
      </c>
      <c r="K39" s="4">
        <f t="shared" si="5"/>
        <v>0.10347117538982281</v>
      </c>
      <c r="L39">
        <v>441.81408699999997</v>
      </c>
      <c r="M39" s="4">
        <f t="shared" si="7"/>
        <v>-8.0348055792586644E-3</v>
      </c>
      <c r="N39">
        <v>82.850280999999995</v>
      </c>
      <c r="O39" s="4">
        <f t="shared" si="1"/>
        <v>-5.7106584518276454E-4</v>
      </c>
    </row>
    <row r="40" spans="1:15" x14ac:dyDescent="0.2">
      <c r="A40" s="2">
        <v>44531</v>
      </c>
      <c r="B40" s="3">
        <v>230.51660200000001</v>
      </c>
      <c r="C40" s="4">
        <f t="shared" si="2"/>
        <v>-6.0781152887105352E-2</v>
      </c>
      <c r="D40" s="3">
        <v>144.67950400000001</v>
      </c>
      <c r="E40" s="4">
        <f t="shared" si="3"/>
        <v>1.5636902693873099E-2</v>
      </c>
      <c r="F40" s="3">
        <v>149.06163000000001</v>
      </c>
      <c r="G40" s="4">
        <f t="shared" si="6"/>
        <v>-3.022095520300693E-3</v>
      </c>
      <c r="H40" s="3">
        <v>163.049072</v>
      </c>
      <c r="I40" s="4">
        <f t="shared" si="4"/>
        <v>-1.5185681620686654E-2</v>
      </c>
      <c r="J40" s="3">
        <v>175.56407200000001</v>
      </c>
      <c r="K40" s="4">
        <f t="shared" si="5"/>
        <v>7.5796678481874949E-2</v>
      </c>
      <c r="L40">
        <v>460.628693</v>
      </c>
      <c r="M40" s="4">
        <f t="shared" si="7"/>
        <v>4.2584893858307479E-2</v>
      </c>
      <c r="N40">
        <v>82.619422999999998</v>
      </c>
      <c r="O40" s="4">
        <f t="shared" si="1"/>
        <v>-2.7864480025118778E-3</v>
      </c>
    </row>
    <row r="41" spans="1:15" x14ac:dyDescent="0.2">
      <c r="A41" s="2">
        <v>44562</v>
      </c>
      <c r="B41" s="3">
        <v>219.54165599999999</v>
      </c>
      <c r="C41" s="4">
        <f t="shared" si="2"/>
        <v>-4.7610219414912322E-2</v>
      </c>
      <c r="D41" s="3">
        <v>135.69850199999999</v>
      </c>
      <c r="E41" s="4">
        <f t="shared" si="3"/>
        <v>-6.2075150603225854E-2</v>
      </c>
      <c r="F41" s="3">
        <v>139.883545</v>
      </c>
      <c r="G41" s="4">
        <f t="shared" si="6"/>
        <v>-6.1572418066272387E-2</v>
      </c>
      <c r="H41" s="3">
        <v>145.11350999999999</v>
      </c>
      <c r="I41" s="4">
        <f t="shared" si="4"/>
        <v>-0.11000100632280817</v>
      </c>
      <c r="J41" s="3">
        <v>172.80555699999999</v>
      </c>
      <c r="K41" s="4">
        <f t="shared" si="5"/>
        <v>-1.5712297901133307E-2</v>
      </c>
      <c r="L41">
        <v>437.86749300000002</v>
      </c>
      <c r="M41" s="4">
        <f t="shared" si="7"/>
        <v>-4.9413335178405772E-2</v>
      </c>
      <c r="N41">
        <v>82.114670000000004</v>
      </c>
      <c r="O41" s="4">
        <f t="shared" si="1"/>
        <v>-6.1093745474353383E-3</v>
      </c>
    </row>
    <row r="42" spans="1:15" x14ac:dyDescent="0.2">
      <c r="A42" s="2">
        <v>44593</v>
      </c>
      <c r="B42" s="3">
        <v>209.09768700000001</v>
      </c>
      <c r="C42" s="4">
        <f t="shared" si="2"/>
        <v>-4.757169637091551E-2</v>
      </c>
      <c r="D42" s="3">
        <v>134.891006</v>
      </c>
      <c r="E42" s="4">
        <f t="shared" si="3"/>
        <v>-5.9506625946393003E-3</v>
      </c>
      <c r="F42" s="3">
        <v>134.282501</v>
      </c>
      <c r="G42" s="4">
        <f t="shared" si="6"/>
        <v>-4.0040763908292441E-2</v>
      </c>
      <c r="H42" s="3">
        <v>133.823532</v>
      </c>
      <c r="I42" s="4">
        <f t="shared" si="4"/>
        <v>-7.7801012462588706E-2</v>
      </c>
      <c r="J42" s="3">
        <v>163.254715</v>
      </c>
      <c r="K42" s="4">
        <f t="shared" si="5"/>
        <v>-5.5269299007554423E-2</v>
      </c>
      <c r="L42">
        <v>424.94293199999998</v>
      </c>
      <c r="M42" s="4">
        <f t="shared" si="7"/>
        <v>-2.9517059856279487E-2</v>
      </c>
      <c r="N42">
        <v>81.737685999999997</v>
      </c>
      <c r="O42" s="4">
        <f t="shared" si="1"/>
        <v>-4.5909458078563468E-3</v>
      </c>
    </row>
    <row r="43" spans="1:15" x14ac:dyDescent="0.2">
      <c r="A43" s="2">
        <v>44621</v>
      </c>
      <c r="B43" s="3">
        <v>189.49981700000001</v>
      </c>
      <c r="C43" s="4">
        <f t="shared" si="2"/>
        <v>-9.3725905251166169E-2</v>
      </c>
      <c r="D43" s="3">
        <v>139.649506</v>
      </c>
      <c r="E43" s="4">
        <f t="shared" si="3"/>
        <v>3.5276629192015942E-2</v>
      </c>
      <c r="F43" s="3">
        <v>129.093063</v>
      </c>
      <c r="G43" s="4">
        <f t="shared" si="6"/>
        <v>-3.8645675805516873E-2</v>
      </c>
      <c r="H43" s="3">
        <v>131.87329099999999</v>
      </c>
      <c r="I43" s="4">
        <f t="shared" si="4"/>
        <v>-1.457322916869363E-2</v>
      </c>
      <c r="J43" s="3">
        <v>172.857437</v>
      </c>
      <c r="K43" s="4">
        <f t="shared" si="5"/>
        <v>5.8820487971817534E-2</v>
      </c>
      <c r="L43">
        <v>439.55123900000001</v>
      </c>
      <c r="M43" s="4">
        <f t="shared" si="7"/>
        <v>3.4377103135345304E-2</v>
      </c>
      <c r="N43">
        <v>80.589920000000006</v>
      </c>
      <c r="O43" s="4">
        <f t="shared" si="1"/>
        <v>-1.4042066226342523E-2</v>
      </c>
    </row>
    <row r="44" spans="1:15" x14ac:dyDescent="0.2">
      <c r="A44" s="2">
        <v>44652</v>
      </c>
      <c r="B44" s="3">
        <v>202.182175</v>
      </c>
      <c r="C44" s="4">
        <f t="shared" si="2"/>
        <v>6.692543666150344E-2</v>
      </c>
      <c r="D44" s="3">
        <v>114.966499</v>
      </c>
      <c r="E44" s="4">
        <f t="shared" si="3"/>
        <v>-0.17674969075794655</v>
      </c>
      <c r="F44" s="3">
        <v>113.032166</v>
      </c>
      <c r="G44" s="4">
        <f t="shared" si="6"/>
        <v>-0.12441332343318863</v>
      </c>
      <c r="H44" s="3">
        <v>122.489014</v>
      </c>
      <c r="I44" s="4">
        <f t="shared" si="4"/>
        <v>-7.1161316509496961E-2</v>
      </c>
      <c r="J44" s="3">
        <v>156.06767300000001</v>
      </c>
      <c r="K44" s="4">
        <f t="shared" si="5"/>
        <v>-9.7130700832964392E-2</v>
      </c>
      <c r="L44">
        <v>402.21786500000002</v>
      </c>
      <c r="M44" s="4">
        <f t="shared" si="7"/>
        <v>-8.4935203652104801E-2</v>
      </c>
      <c r="N44">
        <v>80.178505000000001</v>
      </c>
      <c r="O44" s="4">
        <f t="shared" si="1"/>
        <v>-5.1050429135555062E-3</v>
      </c>
    </row>
    <row r="45" spans="1:15" x14ac:dyDescent="0.2">
      <c r="A45" s="2">
        <v>44682</v>
      </c>
      <c r="B45" s="3">
        <v>217.83505199999999</v>
      </c>
      <c r="C45" s="4">
        <f t="shared" si="2"/>
        <v>7.7419668672572092E-2</v>
      </c>
      <c r="D45" s="3">
        <v>114.039001</v>
      </c>
      <c r="E45" s="4">
        <f t="shared" si="3"/>
        <v>-8.0675501825971056E-3</v>
      </c>
      <c r="F45" s="3">
        <v>126.148026</v>
      </c>
      <c r="G45" s="4">
        <f t="shared" si="6"/>
        <v>0.11603652715988826</v>
      </c>
      <c r="H45" s="3">
        <v>116.74273700000001</v>
      </c>
      <c r="I45" s="4">
        <f t="shared" si="4"/>
        <v>-4.6912590871210642E-2</v>
      </c>
      <c r="J45" s="3">
        <v>147.34608499999999</v>
      </c>
      <c r="K45" s="4">
        <f t="shared" si="5"/>
        <v>-5.5883373105716935E-2</v>
      </c>
      <c r="L45">
        <v>403.12579299999999</v>
      </c>
      <c r="M45" s="4">
        <f t="shared" si="7"/>
        <v>2.2573040110984871E-3</v>
      </c>
      <c r="N45">
        <v>80.648560000000003</v>
      </c>
      <c r="O45" s="4">
        <f t="shared" si="1"/>
        <v>5.8626061935178522E-3</v>
      </c>
    </row>
    <row r="46" spans="1:15" x14ac:dyDescent="0.2">
      <c r="A46" s="2">
        <v>44713</v>
      </c>
      <c r="B46" s="3">
        <v>154.22323600000001</v>
      </c>
      <c r="C46" s="4">
        <f t="shared" si="2"/>
        <v>-0.29201827445107403</v>
      </c>
      <c r="D46" s="3">
        <v>109.37249799999999</v>
      </c>
      <c r="E46" s="4">
        <f t="shared" si="3"/>
        <v>-4.0920237454552991E-2</v>
      </c>
      <c r="F46" s="3">
        <v>107.430466</v>
      </c>
      <c r="G46" s="4">
        <f t="shared" si="6"/>
        <v>-0.14837774790070837</v>
      </c>
      <c r="H46" s="3">
        <v>100.387947</v>
      </c>
      <c r="I46" s="4">
        <f t="shared" si="4"/>
        <v>-0.14009256952747312</v>
      </c>
      <c r="J46" s="3">
        <v>135.546616</v>
      </c>
      <c r="K46" s="4">
        <f t="shared" si="5"/>
        <v>-8.0079962762498832E-2</v>
      </c>
      <c r="L46">
        <v>368.29293799999999</v>
      </c>
      <c r="M46" s="4">
        <f t="shared" si="7"/>
        <v>-8.6406912196759375E-2</v>
      </c>
      <c r="N46">
        <v>80.149246000000005</v>
      </c>
      <c r="O46" s="4">
        <f t="shared" si="1"/>
        <v>-6.1912326766900517E-3</v>
      </c>
    </row>
    <row r="47" spans="1:15" x14ac:dyDescent="0.2">
      <c r="A47" s="2">
        <v>44743</v>
      </c>
      <c r="B47" s="3">
        <v>135.10453799999999</v>
      </c>
      <c r="C47" s="4">
        <f t="shared" si="2"/>
        <v>-0.12396768798185522</v>
      </c>
      <c r="D47" s="3">
        <v>116.639999</v>
      </c>
      <c r="E47" s="4">
        <f t="shared" si="3"/>
        <v>6.6447243437742554E-2</v>
      </c>
      <c r="F47" s="3">
        <v>110.05398599999999</v>
      </c>
      <c r="G47" s="4">
        <f t="shared" si="6"/>
        <v>2.4420633156333877E-2</v>
      </c>
      <c r="H47" s="3">
        <v>113.162086</v>
      </c>
      <c r="I47" s="4">
        <f t="shared" si="4"/>
        <v>0.12724773622474822</v>
      </c>
      <c r="J47" s="3">
        <v>161.11526499999999</v>
      </c>
      <c r="K47" s="4">
        <f t="shared" si="5"/>
        <v>0.1886336210709974</v>
      </c>
      <c r="L47">
        <v>403.94555700000001</v>
      </c>
      <c r="M47" s="4">
        <f t="shared" si="7"/>
        <v>9.6805057391570234E-2</v>
      </c>
      <c r="N47">
        <v>80.463714999999993</v>
      </c>
      <c r="O47" s="4">
        <f t="shared" si="1"/>
        <v>3.9235428365725156E-3</v>
      </c>
    </row>
    <row r="48" spans="1:15" x14ac:dyDescent="0.2">
      <c r="A48" s="2">
        <v>44774</v>
      </c>
      <c r="B48" s="3">
        <v>156.29383899999999</v>
      </c>
      <c r="C48" s="4">
        <f t="shared" si="2"/>
        <v>0.15683633809546799</v>
      </c>
      <c r="D48" s="3">
        <v>109.150002</v>
      </c>
      <c r="E48" s="4">
        <f t="shared" si="3"/>
        <v>-6.4214652470976116E-2</v>
      </c>
      <c r="F48" s="3">
        <v>109.45871699999999</v>
      </c>
      <c r="G48" s="4">
        <f t="shared" si="6"/>
        <v>-5.4088817828006871E-3</v>
      </c>
      <c r="H48" s="3">
        <v>104.82165500000001</v>
      </c>
      <c r="I48" s="4">
        <f t="shared" si="4"/>
        <v>-7.3703404513062745E-2</v>
      </c>
      <c r="J48" s="3">
        <v>155.870667</v>
      </c>
      <c r="K48" s="4">
        <f t="shared" si="5"/>
        <v>-3.2551837965198373E-2</v>
      </c>
      <c r="L48">
        <v>387.46374500000002</v>
      </c>
      <c r="M48" s="4">
        <f t="shared" si="7"/>
        <v>-4.0802062838383911E-2</v>
      </c>
      <c r="N48">
        <v>79.803528</v>
      </c>
      <c r="O48" s="4">
        <f t="shared" si="1"/>
        <v>-8.2047790112598391E-3</v>
      </c>
    </row>
    <row r="49" spans="1:15" x14ac:dyDescent="0.2">
      <c r="A49" s="2">
        <v>44805</v>
      </c>
      <c r="B49" s="3">
        <v>153.385696</v>
      </c>
      <c r="C49" s="4">
        <f t="shared" si="2"/>
        <v>-1.8606894671004886E-2</v>
      </c>
      <c r="D49" s="3">
        <v>96.150002000000001</v>
      </c>
      <c r="E49" s="4">
        <f t="shared" si="3"/>
        <v>-0.11910215081810076</v>
      </c>
      <c r="F49" s="3">
        <v>100.57534</v>
      </c>
      <c r="G49" s="4">
        <f t="shared" si="6"/>
        <v>-8.1157328018014285E-2</v>
      </c>
      <c r="H49" s="3">
        <v>81.848534000000001</v>
      </c>
      <c r="I49" s="4">
        <f t="shared" si="4"/>
        <v>-0.21916388364598904</v>
      </c>
      <c r="J49" s="3">
        <v>137.20422400000001</v>
      </c>
      <c r="K49" s="4">
        <f t="shared" si="5"/>
        <v>-0.11975597050598358</v>
      </c>
      <c r="L49">
        <v>350.20571899999999</v>
      </c>
      <c r="M49" s="4">
        <f t="shared" si="7"/>
        <v>-9.6158741252036439E-2</v>
      </c>
      <c r="N49">
        <v>78.839714000000001</v>
      </c>
      <c r="O49" s="4">
        <f t="shared" si="1"/>
        <v>-1.2077335728816391E-2</v>
      </c>
    </row>
    <row r="50" spans="1:15" x14ac:dyDescent="0.2">
      <c r="A50" s="2">
        <v>44835</v>
      </c>
      <c r="B50" s="3">
        <v>142.84371899999999</v>
      </c>
      <c r="C50" s="4">
        <f t="shared" si="2"/>
        <v>-6.8728553410873486E-2</v>
      </c>
      <c r="D50" s="3">
        <v>94.660004000000001</v>
      </c>
      <c r="E50" s="4">
        <f t="shared" si="3"/>
        <v>-1.5496598741620409E-2</v>
      </c>
      <c r="F50" s="3">
        <v>121.15239</v>
      </c>
      <c r="G50" s="4">
        <f t="shared" si="6"/>
        <v>0.2045933923763022</v>
      </c>
      <c r="H50" s="3">
        <v>91.524428999999998</v>
      </c>
      <c r="I50" s="4">
        <f t="shared" si="4"/>
        <v>0.11821708376597187</v>
      </c>
      <c r="J50" s="3">
        <v>152.23513800000001</v>
      </c>
      <c r="K50" s="4">
        <f t="shared" si="5"/>
        <v>0.10955139398623759</v>
      </c>
      <c r="L50">
        <v>380.22439600000001</v>
      </c>
      <c r="M50" s="4">
        <f t="shared" si="7"/>
        <v>8.5717266656059457E-2</v>
      </c>
      <c r="N50">
        <v>78.731505999999996</v>
      </c>
      <c r="O50" s="4">
        <f t="shared" si="1"/>
        <v>-1.3725062472956808E-3</v>
      </c>
    </row>
    <row r="51" spans="1:15" x14ac:dyDescent="0.2">
      <c r="A51" s="2">
        <v>44866</v>
      </c>
      <c r="B51" s="3">
        <v>158.11093099999999</v>
      </c>
      <c r="C51" s="4">
        <f t="shared" si="2"/>
        <v>0.10688052724250341</v>
      </c>
      <c r="D51" s="3">
        <v>101.449997</v>
      </c>
      <c r="E51" s="4">
        <f t="shared" si="3"/>
        <v>7.1730326569603736E-2</v>
      </c>
      <c r="F51" s="3">
        <v>134.180283</v>
      </c>
      <c r="G51" s="4">
        <f t="shared" si="6"/>
        <v>0.10753310768363716</v>
      </c>
      <c r="H51" s="3">
        <v>108.32235</v>
      </c>
      <c r="I51" s="4">
        <f t="shared" si="4"/>
        <v>0.18353483527332362</v>
      </c>
      <c r="J51" s="3">
        <v>146.963379</v>
      </c>
      <c r="K51" s="4">
        <f t="shared" si="5"/>
        <v>-3.4629055218513366E-2</v>
      </c>
      <c r="L51">
        <v>401.36166400000002</v>
      </c>
      <c r="M51" s="4">
        <f t="shared" si="7"/>
        <v>5.5591561778692407E-2</v>
      </c>
      <c r="N51">
        <v>79.245131999999998</v>
      </c>
      <c r="O51" s="4">
        <f t="shared" si="1"/>
        <v>6.5237669910696511E-3</v>
      </c>
    </row>
    <row r="52" spans="1:15" x14ac:dyDescent="0.2">
      <c r="A52" s="2">
        <v>44896</v>
      </c>
      <c r="B52" s="3">
        <v>160.82553100000001</v>
      </c>
      <c r="C52" s="4">
        <f t="shared" si="2"/>
        <v>1.7168958419453102E-2</v>
      </c>
      <c r="D52" s="3">
        <v>88.730002999999996</v>
      </c>
      <c r="E52" s="4">
        <f t="shared" si="3"/>
        <v>-0.12538190612267835</v>
      </c>
      <c r="F52" s="3">
        <v>130.21839900000001</v>
      </c>
      <c r="G52" s="4">
        <f t="shared" si="6"/>
        <v>-2.9526573587566496E-2</v>
      </c>
      <c r="H52" s="3">
        <v>115.551079</v>
      </c>
      <c r="I52" s="4">
        <f t="shared" si="4"/>
        <v>6.6733494980491109E-2</v>
      </c>
      <c r="J52" s="3">
        <v>129.20779400000001</v>
      </c>
      <c r="K52" s="4">
        <f t="shared" si="5"/>
        <v>-0.12081639059210796</v>
      </c>
      <c r="L52">
        <v>376.50299100000001</v>
      </c>
      <c r="M52" s="4">
        <f t="shared" si="7"/>
        <v>-6.1935842980758646E-2</v>
      </c>
      <c r="N52">
        <v>79.139587000000006</v>
      </c>
      <c r="O52" s="4">
        <f t="shared" si="1"/>
        <v>-1.3318799191348717E-3</v>
      </c>
    </row>
    <row r="53" spans="1:15" x14ac:dyDescent="0.2">
      <c r="A53" s="2">
        <v>44927</v>
      </c>
      <c r="B53" s="3">
        <v>144.369339</v>
      </c>
      <c r="C53" s="4">
        <f t="shared" si="2"/>
        <v>-0.10232325612529776</v>
      </c>
      <c r="D53" s="3">
        <v>99.870002999999997</v>
      </c>
      <c r="E53" s="4">
        <f t="shared" si="3"/>
        <v>0.1255494153426322</v>
      </c>
      <c r="F53" s="3">
        <v>135.90879799999999</v>
      </c>
      <c r="G53" s="4">
        <f t="shared" si="6"/>
        <v>4.3698886207316871E-2</v>
      </c>
      <c r="H53" s="3">
        <v>126.128365</v>
      </c>
      <c r="I53" s="4">
        <f t="shared" si="4"/>
        <v>9.1537751888928709E-2</v>
      </c>
      <c r="J53" s="3">
        <v>143.48796100000001</v>
      </c>
      <c r="K53" s="4">
        <f t="shared" si="5"/>
        <v>0.11052094117480254</v>
      </c>
      <c r="L53">
        <v>402.01791400000002</v>
      </c>
      <c r="M53" s="4">
        <f t="shared" si="7"/>
        <v>6.7768181421963822E-2</v>
      </c>
      <c r="N53">
        <v>80.093597000000003</v>
      </c>
      <c r="O53" s="4">
        <f t="shared" si="1"/>
        <v>1.2054776075594084E-2</v>
      </c>
    </row>
    <row r="54" spans="1:15" x14ac:dyDescent="0.2">
      <c r="A54" s="2">
        <v>44958</v>
      </c>
      <c r="B54" s="3">
        <v>166.74542199999999</v>
      </c>
      <c r="C54" s="4">
        <f t="shared" si="2"/>
        <v>0.15499193357115804</v>
      </c>
      <c r="D54" s="3">
        <v>90.300003000000004</v>
      </c>
      <c r="E54" s="4">
        <f t="shared" si="3"/>
        <v>-9.5824569065047424E-2</v>
      </c>
      <c r="F54" s="3">
        <v>140.228882</v>
      </c>
      <c r="G54" s="4">
        <f t="shared" si="6"/>
        <v>3.1786639743513943E-2</v>
      </c>
      <c r="H54" s="3">
        <v>117.668953</v>
      </c>
      <c r="I54" s="4">
        <f t="shared" si="4"/>
        <v>-6.7069861723808119E-2</v>
      </c>
      <c r="J54" s="3">
        <v>146.590622</v>
      </c>
      <c r="K54" s="4">
        <f t="shared" si="5"/>
        <v>2.1623145094381704E-2</v>
      </c>
      <c r="L54">
        <v>391.91009500000001</v>
      </c>
      <c r="M54" s="4">
        <f t="shared" si="7"/>
        <v>-2.5142707944104215E-2</v>
      </c>
      <c r="N54">
        <v>79.300490999999994</v>
      </c>
      <c r="O54" s="4">
        <f t="shared" si="1"/>
        <v>-9.9022397508256345E-3</v>
      </c>
    </row>
    <row r="55" spans="1:15" x14ac:dyDescent="0.2">
      <c r="A55" s="2">
        <v>44986</v>
      </c>
      <c r="B55" s="3">
        <v>163.21949799999999</v>
      </c>
      <c r="C55" s="4">
        <f t="shared" si="2"/>
        <v>-2.1145552049998732E-2</v>
      </c>
      <c r="D55" s="3">
        <v>104</v>
      </c>
      <c r="E55" s="4">
        <f t="shared" si="3"/>
        <v>0.15171646229070443</v>
      </c>
      <c r="F55" s="3">
        <v>127.47277800000001</v>
      </c>
      <c r="G55" s="4">
        <f t="shared" si="6"/>
        <v>-9.0966310349675283E-2</v>
      </c>
      <c r="H55" s="3">
        <v>121.48262</v>
      </c>
      <c r="I55" s="4">
        <f t="shared" si="4"/>
        <v>3.2410137957121068E-2</v>
      </c>
      <c r="J55" s="3">
        <v>164.23376500000001</v>
      </c>
      <c r="K55" s="4">
        <f t="shared" si="5"/>
        <v>0.12035656005334372</v>
      </c>
      <c r="L55">
        <v>404.89596599999999</v>
      </c>
      <c r="M55" s="4">
        <f t="shared" si="7"/>
        <v>3.3134821393156447E-2</v>
      </c>
      <c r="N55">
        <v>80.595862999999994</v>
      </c>
      <c r="O55" s="4">
        <f t="shared" si="1"/>
        <v>1.6334980826285182E-2</v>
      </c>
    </row>
    <row r="56" spans="1:15" x14ac:dyDescent="0.2">
      <c r="A56" s="2">
        <v>45017</v>
      </c>
      <c r="B56" s="3">
        <v>161.44544999999999</v>
      </c>
      <c r="C56" s="4">
        <f t="shared" si="2"/>
        <v>-1.0869093593217603E-2</v>
      </c>
      <c r="D56" s="3">
        <v>108.220001</v>
      </c>
      <c r="E56" s="4">
        <f t="shared" si="3"/>
        <v>4.0576932692307659E-2</v>
      </c>
      <c r="F56" s="3">
        <v>135.23014800000001</v>
      </c>
      <c r="G56" s="4">
        <f t="shared" si="6"/>
        <v>6.0855110571137065E-2</v>
      </c>
      <c r="H56" s="3">
        <v>125.88202699999999</v>
      </c>
      <c r="I56" s="4">
        <f t="shared" si="4"/>
        <v>3.6214291394110504E-2</v>
      </c>
      <c r="J56" s="3">
        <v>168.99447599999999</v>
      </c>
      <c r="K56" s="4">
        <f t="shared" si="5"/>
        <v>2.8987407065775947E-2</v>
      </c>
      <c r="L56">
        <v>412.93411300000002</v>
      </c>
      <c r="M56" s="4">
        <f t="shared" si="7"/>
        <v>1.9852376103939841E-2</v>
      </c>
      <c r="N56">
        <v>80.777054000000007</v>
      </c>
      <c r="O56" s="4">
        <f t="shared" si="1"/>
        <v>2.2481426869269028E-3</v>
      </c>
    </row>
    <row r="57" spans="1:15" x14ac:dyDescent="0.2">
      <c r="A57" s="2">
        <v>45047</v>
      </c>
      <c r="B57" s="3">
        <v>153.76452599999999</v>
      </c>
      <c r="C57" s="4">
        <f t="shared" si="2"/>
        <v>-4.7575970707133618E-2</v>
      </c>
      <c r="D57" s="3">
        <v>123.370003</v>
      </c>
      <c r="E57" s="4">
        <f t="shared" si="3"/>
        <v>0.13999262483836053</v>
      </c>
      <c r="F57" s="3">
        <v>133.79710399999999</v>
      </c>
      <c r="G57" s="4">
        <f t="shared" si="6"/>
        <v>-1.0597074847540827E-2</v>
      </c>
      <c r="H57" s="3">
        <v>104.563942</v>
      </c>
      <c r="I57" s="4">
        <f t="shared" si="4"/>
        <v>-0.16934971185362305</v>
      </c>
      <c r="J57" s="3">
        <v>176.53389000000001</v>
      </c>
      <c r="K57" s="4">
        <f t="shared" si="5"/>
        <v>4.4613375409975072E-2</v>
      </c>
      <c r="L57">
        <v>414.84033199999999</v>
      </c>
      <c r="M57" s="4">
        <f t="shared" si="7"/>
        <v>4.6162788202484123E-3</v>
      </c>
      <c r="N57">
        <v>80.461867999999996</v>
      </c>
      <c r="O57" s="4">
        <f t="shared" si="1"/>
        <v>-3.9019249204113246E-3</v>
      </c>
    </row>
    <row r="58" spans="1:15" x14ac:dyDescent="0.2">
      <c r="A58" s="2">
        <v>45078</v>
      </c>
      <c r="B58" s="3">
        <v>127.622108</v>
      </c>
      <c r="C58" s="4">
        <f t="shared" si="2"/>
        <v>-0.17001592421908804</v>
      </c>
      <c r="D58" s="3">
        <v>120.970001</v>
      </c>
      <c r="E58" s="4">
        <f t="shared" si="3"/>
        <v>-1.9453691672521079E-2</v>
      </c>
      <c r="F58" s="3">
        <v>143.389938</v>
      </c>
      <c r="G58" s="4">
        <f t="shared" si="6"/>
        <v>7.169687319988638E-2</v>
      </c>
      <c r="H58" s="3">
        <v>109.64014400000001</v>
      </c>
      <c r="I58" s="4">
        <f t="shared" si="4"/>
        <v>4.8546390877268281E-2</v>
      </c>
      <c r="J58" s="3">
        <v>193.453552</v>
      </c>
      <c r="K58" s="4">
        <f t="shared" si="5"/>
        <v>9.584370457139979E-2</v>
      </c>
      <c r="L58">
        <v>440.08715799999999</v>
      </c>
      <c r="M58" s="4">
        <f t="shared" si="7"/>
        <v>6.0859140378857854E-2</v>
      </c>
      <c r="N58">
        <v>80.056884999999994</v>
      </c>
      <c r="O58" s="4">
        <f t="shared" si="1"/>
        <v>-5.0332289078846822E-3</v>
      </c>
    </row>
    <row r="59" spans="1:15" x14ac:dyDescent="0.2">
      <c r="A59" s="2">
        <v>45108</v>
      </c>
      <c r="B59" s="3">
        <v>129.43821700000001</v>
      </c>
      <c r="C59" s="4">
        <f t="shared" si="2"/>
        <v>1.4230363598131537E-2</v>
      </c>
      <c r="D59" s="3">
        <v>133.11000100000001</v>
      </c>
      <c r="E59" s="4">
        <f t="shared" si="3"/>
        <v>0.10035545920182323</v>
      </c>
      <c r="F59" s="3">
        <v>155.733475</v>
      </c>
      <c r="G59" s="4">
        <f t="shared" si="6"/>
        <v>8.608370414387094E-2</v>
      </c>
      <c r="H59" s="3">
        <v>110.02098100000001</v>
      </c>
      <c r="I59" s="4">
        <f t="shared" si="4"/>
        <v>3.4735178749856406E-3</v>
      </c>
      <c r="J59" s="3">
        <v>195.92695599999999</v>
      </c>
      <c r="K59" s="4">
        <f t="shared" si="5"/>
        <v>1.278551866548301E-2</v>
      </c>
      <c r="L59">
        <v>456.18090799999999</v>
      </c>
      <c r="M59" s="4">
        <f t="shared" si="7"/>
        <v>3.6569460633977417E-2</v>
      </c>
      <c r="N59">
        <v>80.290024000000003</v>
      </c>
      <c r="O59" s="4">
        <f t="shared" si="1"/>
        <v>2.9121667674180483E-3</v>
      </c>
    </row>
    <row r="60" spans="1:15" x14ac:dyDescent="0.2">
      <c r="A60" s="2">
        <v>45139</v>
      </c>
      <c r="B60" s="3">
        <v>133.92292800000001</v>
      </c>
      <c r="C60" s="4">
        <f t="shared" si="2"/>
        <v>3.4647502908665716E-2</v>
      </c>
      <c r="D60" s="3">
        <v>137.35000600000001</v>
      </c>
      <c r="E60" s="4">
        <f t="shared" si="3"/>
        <v>3.1853391692183944E-2</v>
      </c>
      <c r="F60" s="3">
        <v>145.258163</v>
      </c>
      <c r="G60" s="4">
        <f t="shared" si="6"/>
        <v>-6.7264356619538626E-2</v>
      </c>
      <c r="H60" s="3">
        <v>101.369995</v>
      </c>
      <c r="I60" s="4">
        <f t="shared" si="4"/>
        <v>-7.8630329609586033E-2</v>
      </c>
      <c r="J60" s="3">
        <v>187.36978099999999</v>
      </c>
      <c r="K60" s="4">
        <f t="shared" si="5"/>
        <v>-4.3675332760235407E-2</v>
      </c>
      <c r="L60">
        <v>448.76705900000002</v>
      </c>
      <c r="M60" s="4">
        <f t="shared" si="7"/>
        <v>-1.6251993167587738E-2</v>
      </c>
      <c r="N60">
        <v>80.613608999999997</v>
      </c>
      <c r="O60" s="4">
        <f t="shared" si="1"/>
        <v>4.030201809380381E-3</v>
      </c>
    </row>
    <row r="61" spans="1:15" x14ac:dyDescent="0.2">
      <c r="A61" s="2">
        <v>45170</v>
      </c>
      <c r="B61" s="3">
        <v>124.18808</v>
      </c>
      <c r="C61" s="4">
        <f t="shared" si="2"/>
        <v>-7.2689928045778784E-2</v>
      </c>
      <c r="D61" s="3">
        <v>131.85000600000001</v>
      </c>
      <c r="E61" s="4">
        <f t="shared" si="3"/>
        <v>-4.0043682269660763E-2</v>
      </c>
      <c r="F61" s="3">
        <v>143.957764</v>
      </c>
      <c r="G61" s="4">
        <f t="shared" si="6"/>
        <v>-8.9523299286113009E-3</v>
      </c>
      <c r="H61" s="3">
        <v>95.300353999999999</v>
      </c>
      <c r="I61" s="4">
        <f t="shared" si="4"/>
        <v>-5.9876110282929419E-2</v>
      </c>
      <c r="J61" s="3">
        <v>170.98474100000001</v>
      </c>
      <c r="K61" s="4">
        <f t="shared" si="5"/>
        <v>-8.7447612483466455E-2</v>
      </c>
      <c r="L61">
        <v>425.97744799999998</v>
      </c>
      <c r="M61" s="4">
        <f t="shared" si="7"/>
        <v>-5.0782717989111666E-2</v>
      </c>
      <c r="N61">
        <v>80.556213</v>
      </c>
      <c r="O61" s="4">
        <f t="shared" si="1"/>
        <v>-7.1198896454315941E-4</v>
      </c>
    </row>
    <row r="62" spans="1:15" x14ac:dyDescent="0.2">
      <c r="A62" s="2">
        <v>45200</v>
      </c>
      <c r="B62" s="3">
        <v>109.43647799999999</v>
      </c>
      <c r="C62" s="4">
        <f t="shared" si="2"/>
        <v>-0.11878436320136365</v>
      </c>
      <c r="D62" s="3">
        <v>125.300003</v>
      </c>
      <c r="E62" s="4">
        <f t="shared" si="3"/>
        <v>-4.9677684504618097E-2</v>
      </c>
      <c r="F62" s="3">
        <v>138.04141200000001</v>
      </c>
      <c r="G62" s="4">
        <f t="shared" si="6"/>
        <v>-4.1097832000224661E-2</v>
      </c>
      <c r="H62" s="3">
        <v>102.769997</v>
      </c>
      <c r="I62" s="4">
        <f t="shared" si="4"/>
        <v>7.8380013152941755E-2</v>
      </c>
      <c r="J62" s="3">
        <v>170.54531900000001</v>
      </c>
      <c r="K62" s="4">
        <f t="shared" si="5"/>
        <v>-2.569948624830841E-3</v>
      </c>
      <c r="L62">
        <v>429.540009</v>
      </c>
      <c r="M62" s="4">
        <f t="shared" si="7"/>
        <v>8.3632619912780374E-3</v>
      </c>
      <c r="N62">
        <v>80.601410000000001</v>
      </c>
      <c r="O62" s="4">
        <f t="shared" si="1"/>
        <v>5.6106162785981152E-4</v>
      </c>
    </row>
    <row r="63" spans="1:15" x14ac:dyDescent="0.2">
      <c r="A63" s="2"/>
      <c r="B63" s="1"/>
      <c r="C63" s="4"/>
      <c r="D63" s="1"/>
      <c r="E63" s="4"/>
      <c r="G63" s="4"/>
      <c r="I63" s="4"/>
    </row>
    <row r="64" spans="1:15" x14ac:dyDescent="0.2">
      <c r="D64" s="1"/>
    </row>
    <row r="65" spans="1:7" x14ac:dyDescent="0.2">
      <c r="D65" s="1"/>
    </row>
    <row r="66" spans="1:7" x14ac:dyDescent="0.2">
      <c r="A66" s="9" t="s">
        <v>15</v>
      </c>
      <c r="B66" s="10"/>
      <c r="C66" s="11">
        <f>SUM(M4:M62)/59*12</f>
        <v>0.12590952627240148</v>
      </c>
      <c r="D66" s="12"/>
      <c r="E66" s="13"/>
      <c r="F66" s="13"/>
      <c r="G66" s="14"/>
    </row>
    <row r="67" spans="1:7" x14ac:dyDescent="0.2">
      <c r="A67" s="15" t="s">
        <v>16</v>
      </c>
      <c r="B67" s="16"/>
      <c r="C67" s="17">
        <f>SUM(O4:O62)/59*12</f>
        <v>8.2704706298359874E-3</v>
      </c>
      <c r="D67" s="18"/>
      <c r="E67" s="19"/>
      <c r="F67" s="19"/>
      <c r="G67" s="20"/>
    </row>
    <row r="68" spans="1:7" x14ac:dyDescent="0.2">
      <c r="A68" s="15" t="s">
        <v>17</v>
      </c>
      <c r="B68" s="16"/>
      <c r="C68" s="21">
        <f>_xlfn.COVARIANCE.S(C4:C62,M4:M62)/VAR(M4:M62)</f>
        <v>0.15108736585640309</v>
      </c>
      <c r="D68" s="18"/>
      <c r="E68" s="22" t="s">
        <v>18</v>
      </c>
      <c r="F68" s="22"/>
      <c r="G68" s="23">
        <f>+C67+(C66-C67)*C68</f>
        <v>2.6044245668706039E-2</v>
      </c>
    </row>
    <row r="69" spans="1:7" x14ac:dyDescent="0.2">
      <c r="A69" s="15" t="s">
        <v>25</v>
      </c>
      <c r="B69" s="16"/>
      <c r="C69" s="21">
        <f>_xlfn.COVARIANCE.S(E4:E62,M4:M62)/VAR(M4:M62)</f>
        <v>1.0451995252914237</v>
      </c>
      <c r="D69" s="18"/>
      <c r="E69" s="22" t="s">
        <v>26</v>
      </c>
      <c r="F69" s="22"/>
      <c r="G69" s="23">
        <f>+C67+(C66-C67)*C69</f>
        <v>0.13122675574317683</v>
      </c>
    </row>
    <row r="70" spans="1:7" x14ac:dyDescent="0.2">
      <c r="A70" s="15" t="s">
        <v>19</v>
      </c>
      <c r="B70" s="16"/>
      <c r="C70" s="21">
        <f>_xlfn.COVARIANCE.S(G4:G62,M4:M62)/VAR(M4:M62)</f>
        <v>1.0869924344604911</v>
      </c>
      <c r="D70" s="19"/>
      <c r="E70" s="22" t="s">
        <v>20</v>
      </c>
      <c r="F70" s="22"/>
      <c r="G70" s="23">
        <f>+C67+(C66-C67)*C70</f>
        <v>0.13614323411038143</v>
      </c>
    </row>
    <row r="71" spans="1:7" x14ac:dyDescent="0.2">
      <c r="A71" s="15" t="s">
        <v>21</v>
      </c>
      <c r="B71" s="16"/>
      <c r="C71" s="21">
        <f>_xlfn.COVARIANCE.S(I4:I62,M4:M62)/VAR(M4:M62)</f>
        <v>1.066908551002512</v>
      </c>
      <c r="D71" s="19"/>
      <c r="E71" s="22" t="s">
        <v>22</v>
      </c>
      <c r="F71" s="22"/>
      <c r="G71" s="23">
        <f>+C67+(C66-C67)*C71</f>
        <v>0.13378058502674942</v>
      </c>
    </row>
    <row r="72" spans="1:7" x14ac:dyDescent="0.2">
      <c r="A72" s="24" t="s">
        <v>23</v>
      </c>
      <c r="B72" s="25"/>
      <c r="C72" s="26">
        <f>_xlfn.COVARIANCE.S(K4:K62,M4:M62)/VAR(M4:M62)</f>
        <v>1.2747431295170348</v>
      </c>
      <c r="D72" s="27"/>
      <c r="E72" s="28" t="s">
        <v>24</v>
      </c>
      <c r="F72" s="28"/>
      <c r="G72" s="29">
        <f>+C67+(C66-C67)*C72</f>
        <v>0.15823004857306852</v>
      </c>
    </row>
  </sheetData>
  <mergeCells count="13">
    <mergeCell ref="A71:B71"/>
    <mergeCell ref="A72:B72"/>
    <mergeCell ref="E68:F68"/>
    <mergeCell ref="E69:F69"/>
    <mergeCell ref="E70:F70"/>
    <mergeCell ref="E71:F71"/>
    <mergeCell ref="E72:F72"/>
    <mergeCell ref="A1:O1"/>
    <mergeCell ref="A66:B66"/>
    <mergeCell ref="A67:B67"/>
    <mergeCell ref="A68:B68"/>
    <mergeCell ref="A69:B69"/>
    <mergeCell ref="A70:B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4091-75E5-1F49-BC4E-5778189EB5B9}">
  <dimension ref="A1"/>
  <sheetViews>
    <sheetView workbookViewId="0">
      <selection sqref="A1:A1048576"/>
    </sheetView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 harris</dc:creator>
  <cp:lastModifiedBy>destin harris</cp:lastModifiedBy>
  <dcterms:created xsi:type="dcterms:W3CDTF">2023-11-23T17:31:32Z</dcterms:created>
  <dcterms:modified xsi:type="dcterms:W3CDTF">2023-12-17T06:33:29Z</dcterms:modified>
</cp:coreProperties>
</file>