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hou.karakou\Documents\EPFL\SIE\BA\BA5-5\Analyse des Polluants\Data_ENV-300\data\"/>
    </mc:Choice>
  </mc:AlternateContent>
  <xr:revisionPtr revIDLastSave="0" documentId="13_ncr:1_{3C845843-1471-4B6A-967C-FAC189734B82}" xr6:coauthVersionLast="46" xr6:coauthVersionMax="46" xr10:uidLastSave="{00000000-0000-0000-0000-000000000000}"/>
  <bookViews>
    <workbookView minimized="1" xWindow="20" yWindow="20" windowWidth="19180" windowHeight="10320" xr2:uid="{00000000-000D-0000-FFFF-FFFF00000000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C18" i="1"/>
  <c r="O16" i="1"/>
  <c r="N16" i="1"/>
  <c r="M16" i="1"/>
  <c r="L16" i="1"/>
  <c r="K16" i="1"/>
  <c r="J15" i="1"/>
  <c r="J16" i="1"/>
  <c r="F16" i="1"/>
  <c r="E16" i="1"/>
  <c r="O14" i="1"/>
  <c r="N14" i="1"/>
  <c r="M14" i="1"/>
  <c r="L14" i="1"/>
  <c r="K14" i="1"/>
  <c r="J14" i="1"/>
  <c r="F14" i="1"/>
  <c r="E14" i="1"/>
  <c r="O12" i="1"/>
  <c r="N12" i="1"/>
  <c r="M12" i="1"/>
  <c r="L12" i="1"/>
  <c r="K12" i="1"/>
  <c r="J12" i="1"/>
  <c r="E12" i="1"/>
  <c r="F11" i="1"/>
  <c r="C11" i="1"/>
  <c r="D11" i="1"/>
  <c r="G11" i="1"/>
  <c r="H11" i="1"/>
  <c r="C15" i="1"/>
  <c r="D15" i="1"/>
  <c r="G15" i="1"/>
  <c r="H15" i="1"/>
  <c r="C13" i="1"/>
  <c r="D13" i="1"/>
  <c r="G13" i="1"/>
  <c r="H13" i="1"/>
  <c r="I15" i="1"/>
  <c r="I13" i="1"/>
  <c r="I11" i="1"/>
</calcChain>
</file>

<file path=xl/sharedStrings.xml><?xml version="1.0" encoding="utf-8"?>
<sst xmlns="http://schemas.openxmlformats.org/spreadsheetml/2006/main" count="46" uniqueCount="35">
  <si>
    <t>Paramètre</t>
  </si>
  <si>
    <t>1M</t>
  </si>
  <si>
    <t>2M</t>
  </si>
  <si>
    <t>4M1</t>
  </si>
  <si>
    <t>4M2</t>
  </si>
  <si>
    <t>5M</t>
  </si>
  <si>
    <t>7S1</t>
  </si>
  <si>
    <t>7S2</t>
  </si>
  <si>
    <t>9S1</t>
  </si>
  <si>
    <t>9S2</t>
  </si>
  <si>
    <t>8S</t>
  </si>
  <si>
    <t>6C1</t>
  </si>
  <si>
    <t>6C2</t>
  </si>
  <si>
    <t>Unités</t>
  </si>
  <si>
    <t>Température</t>
  </si>
  <si>
    <t>pH</t>
  </si>
  <si>
    <t>Oxygène dissous</t>
  </si>
  <si>
    <t>Conductivité</t>
  </si>
  <si>
    <t>Chlorures</t>
  </si>
  <si>
    <t>Ortho-phosphaes</t>
  </si>
  <si>
    <t>Sulfates</t>
  </si>
  <si>
    <t>°C</t>
  </si>
  <si>
    <t>mg/l</t>
  </si>
  <si>
    <r>
      <t>µ</t>
    </r>
    <r>
      <rPr>
        <sz val="9.35"/>
        <color theme="1"/>
        <rFont val="Calibri"/>
        <family val="2"/>
      </rPr>
      <t>S /cm</t>
    </r>
  </si>
  <si>
    <t>3P</t>
  </si>
  <si>
    <t>-</t>
  </si>
  <si>
    <t>Date: 29.09.2021</t>
  </si>
  <si>
    <t>NO3</t>
  </si>
  <si>
    <t>N-NO3</t>
  </si>
  <si>
    <t>NO2</t>
  </si>
  <si>
    <t>N-NO2</t>
  </si>
  <si>
    <t>NH4</t>
  </si>
  <si>
    <t>N-NH4</t>
  </si>
  <si>
    <t>Ortho-P</t>
  </si>
  <si>
    <t>TP Résultats macroparamètres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</si>
</sst>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9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Feuil1!$C$5:$O$5</c:f>
              <c:strCache>
                <c:ptCount val="13"/>
                <c:pt idx="0">
                  <c:v>1M</c:v>
                </c:pt>
                <c:pt idx="1">
                  <c:v>2M</c:v>
                </c:pt>
                <c:pt idx="2">
                  <c:v>3P</c:v>
                </c:pt>
                <c:pt idx="3">
                  <c:v>4M1</c:v>
                </c:pt>
                <c:pt idx="4">
                  <c:v>4M2</c:v>
                </c:pt>
                <c:pt idx="5">
                  <c:v>5M</c:v>
                </c:pt>
                <c:pt idx="6">
                  <c:v>7S1</c:v>
                </c:pt>
                <c:pt idx="7">
                  <c:v>7S2</c:v>
                </c:pt>
                <c:pt idx="8">
                  <c:v>9S1</c:v>
                </c:pt>
                <c:pt idx="9">
                  <c:v>9S2</c:v>
                </c:pt>
                <c:pt idx="10">
                  <c:v>8S</c:v>
                </c:pt>
                <c:pt idx="11">
                  <c:v>6C1</c:v>
                </c:pt>
                <c:pt idx="12">
                  <c:v>6C2</c:v>
                </c:pt>
              </c:strCache>
            </c:strRef>
          </c:cat>
          <c:val>
            <c:numRef>
              <c:f>Feuil1!$C$6:$O$6</c:f>
              <c:numCache>
                <c:formatCode>0.0</c:formatCode>
                <c:ptCount val="13"/>
                <c:pt idx="0">
                  <c:v>13.4</c:v>
                </c:pt>
                <c:pt idx="1">
                  <c:v>13.9</c:v>
                </c:pt>
                <c:pt idx="2">
                  <c:v>0</c:v>
                </c:pt>
                <c:pt idx="3">
                  <c:v>14.7</c:v>
                </c:pt>
                <c:pt idx="4">
                  <c:v>14.6</c:v>
                </c:pt>
                <c:pt idx="5">
                  <c:v>15</c:v>
                </c:pt>
                <c:pt idx="6">
                  <c:v>14.4</c:v>
                </c:pt>
                <c:pt idx="7">
                  <c:v>14.2</c:v>
                </c:pt>
                <c:pt idx="8">
                  <c:v>18.399999999999999</c:v>
                </c:pt>
                <c:pt idx="9">
                  <c:v>15.5</c:v>
                </c:pt>
                <c:pt idx="10">
                  <c:v>13</c:v>
                </c:pt>
                <c:pt idx="11">
                  <c:v>13.8</c:v>
                </c:pt>
                <c:pt idx="1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D88-A79E-597C074E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0153904"/>
        <c:axId val="1820150992"/>
      </c:barChart>
      <c:catAx>
        <c:axId val="18201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0150992"/>
        <c:crosses val="autoZero"/>
        <c:auto val="1"/>
        <c:lblAlgn val="ctr"/>
        <c:lblOffset val="100"/>
        <c:noMultiLvlLbl val="0"/>
      </c:catAx>
      <c:valAx>
        <c:axId val="1820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01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367196</xdr:colOff>
      <xdr:row>19</xdr:row>
      <xdr:rowOff>155160</xdr:rowOff>
    </xdr:from>
    <xdr:to>
      <xdr:col>12</xdr:col>
      <xdr:colOff>118718</xdr:colOff>
      <xdr:row>34</xdr:row>
      <xdr:rowOff>165099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1575E-3DC4-4DC9-8E45-B8566203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7" zoomScale="115" zoomScaleNormal="115" workbookViewId="0">
      <selection activeCell="A19" sqref="A19"/>
    </sheetView>
  </sheetViews>
  <sheetFormatPr baseColWidth="10" defaultRowHeight="14.5" x14ac:dyDescent="0.35"/>
  <cols>
    <col min="1" max="1" width="18.26953125" style="3" bestFit="1" customWidth="1"/>
    <col min="2" max="15" width="7.6328125" style="1" customWidth="1"/>
  </cols>
  <sheetData>
    <row r="1" spans="1:15" ht="18.5" x14ac:dyDescent="0.45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35">
      <c r="N2" s="35" t="s">
        <v>26</v>
      </c>
      <c r="O2" s="35"/>
    </row>
    <row r="3" spans="1:15" x14ac:dyDescent="0.35">
      <c r="B3" s="2"/>
    </row>
    <row r="4" spans="1:15" ht="15" thickBot="1" x14ac:dyDescent="0.4"/>
    <row r="5" spans="1:15" ht="15" thickBot="1" x14ac:dyDescent="0.4">
      <c r="A5" s="12" t="s">
        <v>0</v>
      </c>
      <c r="B5" s="13" t="s">
        <v>13</v>
      </c>
      <c r="C5" s="14" t="s">
        <v>1</v>
      </c>
      <c r="D5" s="14" t="s">
        <v>2</v>
      </c>
      <c r="E5" s="14" t="s">
        <v>24</v>
      </c>
      <c r="F5" s="14" t="s">
        <v>3</v>
      </c>
      <c r="G5" s="14" t="s">
        <v>4</v>
      </c>
      <c r="H5" s="14" t="s">
        <v>5</v>
      </c>
      <c r="I5" s="14" t="s">
        <v>6</v>
      </c>
      <c r="J5" s="14" t="s">
        <v>7</v>
      </c>
      <c r="K5" s="14" t="s">
        <v>8</v>
      </c>
      <c r="L5" s="14" t="s">
        <v>9</v>
      </c>
      <c r="M5" s="14" t="s">
        <v>10</v>
      </c>
      <c r="N5" s="14" t="s">
        <v>11</v>
      </c>
      <c r="O5" s="15" t="s">
        <v>12</v>
      </c>
    </row>
    <row r="6" spans="1:15" x14ac:dyDescent="0.35">
      <c r="A6" s="6" t="s">
        <v>14</v>
      </c>
      <c r="B6" s="16" t="s">
        <v>21</v>
      </c>
      <c r="C6" s="8">
        <v>13.4</v>
      </c>
      <c r="D6" s="8">
        <v>13.9</v>
      </c>
      <c r="E6" s="8" t="s">
        <v>25</v>
      </c>
      <c r="F6" s="8">
        <v>14.7</v>
      </c>
      <c r="G6" s="8">
        <v>14.6</v>
      </c>
      <c r="H6" s="8">
        <v>15</v>
      </c>
      <c r="I6" s="8">
        <v>14.4</v>
      </c>
      <c r="J6" s="8">
        <v>14.2</v>
      </c>
      <c r="K6" s="8">
        <v>18.399999999999999</v>
      </c>
      <c r="L6" s="8">
        <v>15.5</v>
      </c>
      <c r="M6" s="8">
        <v>13</v>
      </c>
      <c r="N6" s="8">
        <v>13.8</v>
      </c>
      <c r="O6" s="9">
        <v>13.9</v>
      </c>
    </row>
    <row r="7" spans="1:15" x14ac:dyDescent="0.35">
      <c r="A7" s="18" t="s">
        <v>15</v>
      </c>
      <c r="B7" s="19" t="s">
        <v>25</v>
      </c>
      <c r="C7" s="20">
        <v>8.33</v>
      </c>
      <c r="D7" s="20">
        <v>8.27</v>
      </c>
      <c r="E7" s="20">
        <v>8.3000000000000007</v>
      </c>
      <c r="F7" s="20">
        <v>8.1999999999999993</v>
      </c>
      <c r="G7" s="20">
        <v>8.3170000000000002</v>
      </c>
      <c r="H7" s="20">
        <v>8.24</v>
      </c>
      <c r="I7" s="20">
        <v>8.3699999999999992</v>
      </c>
      <c r="J7" s="20">
        <v>8.39</v>
      </c>
      <c r="K7" s="20">
        <v>8.2680000000000007</v>
      </c>
      <c r="L7" s="20">
        <v>8.17</v>
      </c>
      <c r="M7" s="20">
        <v>8.11</v>
      </c>
      <c r="N7" s="20">
        <v>8.1519999999999992</v>
      </c>
      <c r="O7" s="21">
        <v>8.1999999999999993</v>
      </c>
    </row>
    <row r="8" spans="1:15" x14ac:dyDescent="0.35">
      <c r="A8" s="7" t="s">
        <v>16</v>
      </c>
      <c r="B8" s="17" t="s">
        <v>22</v>
      </c>
      <c r="C8" s="4">
        <v>9.18</v>
      </c>
      <c r="D8" s="4">
        <v>11</v>
      </c>
      <c r="E8" s="4">
        <v>8.5</v>
      </c>
      <c r="F8" s="4">
        <v>10.1</v>
      </c>
      <c r="G8" s="4">
        <v>9.69</v>
      </c>
      <c r="H8" s="4">
        <v>9.8000000000000007</v>
      </c>
      <c r="I8" s="4">
        <v>4.16</v>
      </c>
      <c r="J8" s="4">
        <v>10.1</v>
      </c>
      <c r="K8" s="4">
        <v>92.9</v>
      </c>
      <c r="L8" s="4">
        <v>96.1</v>
      </c>
      <c r="M8" s="4">
        <v>9.24</v>
      </c>
      <c r="N8" s="4">
        <v>9.99</v>
      </c>
      <c r="O8" s="10">
        <v>10</v>
      </c>
    </row>
    <row r="9" spans="1:15" x14ac:dyDescent="0.35">
      <c r="A9" s="18" t="s">
        <v>17</v>
      </c>
      <c r="B9" s="22" t="s">
        <v>23</v>
      </c>
      <c r="C9" s="23">
        <v>460</v>
      </c>
      <c r="D9" s="23">
        <v>478</v>
      </c>
      <c r="E9" s="23">
        <v>564</v>
      </c>
      <c r="F9" s="23">
        <v>448</v>
      </c>
      <c r="G9" s="23">
        <v>443</v>
      </c>
      <c r="H9" s="23">
        <v>473</v>
      </c>
      <c r="I9" s="23">
        <v>488</v>
      </c>
      <c r="J9" s="23">
        <v>517</v>
      </c>
      <c r="K9" s="23">
        <v>620</v>
      </c>
      <c r="L9" s="23">
        <v>605</v>
      </c>
      <c r="M9" s="23">
        <v>437</v>
      </c>
      <c r="N9" s="23">
        <v>437</v>
      </c>
      <c r="O9" s="24">
        <v>440</v>
      </c>
    </row>
    <row r="10" spans="1:15" x14ac:dyDescent="0.35">
      <c r="A10" s="7" t="s">
        <v>18</v>
      </c>
      <c r="B10" s="17" t="s">
        <v>22</v>
      </c>
      <c r="C10" s="4">
        <v>9.73</v>
      </c>
      <c r="D10" s="4">
        <v>25.7</v>
      </c>
      <c r="E10" s="4">
        <v>24.5</v>
      </c>
      <c r="F10" s="4">
        <v>21.9</v>
      </c>
      <c r="G10" s="4">
        <v>22.9</v>
      </c>
      <c r="H10" s="4"/>
      <c r="I10" s="4">
        <v>13.6</v>
      </c>
      <c r="J10" s="4">
        <v>18.399999999999999</v>
      </c>
      <c r="K10" s="4">
        <v>24.3</v>
      </c>
      <c r="L10" s="4">
        <v>25.3</v>
      </c>
      <c r="M10" s="4">
        <v>15.4</v>
      </c>
      <c r="N10" s="4">
        <v>19.2</v>
      </c>
      <c r="O10" s="10">
        <v>22.8</v>
      </c>
    </row>
    <row r="11" spans="1:15" x14ac:dyDescent="0.35">
      <c r="A11" s="18" t="s">
        <v>27</v>
      </c>
      <c r="B11" s="19" t="s">
        <v>22</v>
      </c>
      <c r="C11" s="20">
        <f t="shared" ref="C11:H11" si="0">C12*4.4</f>
        <v>13.992000000000003</v>
      </c>
      <c r="D11" s="20">
        <f t="shared" si="0"/>
        <v>23.804000000000002</v>
      </c>
      <c r="E11" s="20">
        <v>14.2</v>
      </c>
      <c r="F11" s="20">
        <f>F12*4.4</f>
        <v>17.952000000000002</v>
      </c>
      <c r="G11" s="20">
        <f t="shared" si="0"/>
        <v>16.896000000000001</v>
      </c>
      <c r="H11" s="20">
        <f t="shared" si="0"/>
        <v>18.480000000000004</v>
      </c>
      <c r="I11" s="20">
        <f>I12*4.4</f>
        <v>19.712000000000003</v>
      </c>
      <c r="J11" s="20">
        <v>21.252000000000002</v>
      </c>
      <c r="K11" s="20">
        <v>28.6</v>
      </c>
      <c r="L11" s="20">
        <v>19.600000000000001</v>
      </c>
      <c r="M11" s="20">
        <v>2.4300000000000002</v>
      </c>
      <c r="N11" s="20">
        <v>12.6</v>
      </c>
      <c r="O11" s="21">
        <v>12.5</v>
      </c>
    </row>
    <row r="12" spans="1:15" x14ac:dyDescent="0.35">
      <c r="A12" s="18" t="s">
        <v>28</v>
      </c>
      <c r="B12" s="19" t="s">
        <v>22</v>
      </c>
      <c r="C12" s="25">
        <v>3.18</v>
      </c>
      <c r="D12" s="25">
        <v>5.41</v>
      </c>
      <c r="E12" s="25">
        <f>E11/4.4</f>
        <v>3.2272727272727271</v>
      </c>
      <c r="F12" s="25">
        <v>4.08</v>
      </c>
      <c r="G12" s="25">
        <v>3.84</v>
      </c>
      <c r="H12" s="25">
        <v>4.2</v>
      </c>
      <c r="I12" s="25">
        <v>4.4800000000000004</v>
      </c>
      <c r="J12" s="25">
        <f t="shared" ref="J12:O12" si="1">J11/4.4</f>
        <v>4.83</v>
      </c>
      <c r="K12" s="25">
        <f t="shared" si="1"/>
        <v>6.5</v>
      </c>
      <c r="L12" s="25">
        <f t="shared" si="1"/>
        <v>4.4545454545454541</v>
      </c>
      <c r="M12" s="25">
        <f t="shared" si="1"/>
        <v>0.55227272727272725</v>
      </c>
      <c r="N12" s="25">
        <f t="shared" si="1"/>
        <v>2.8636363636363633</v>
      </c>
      <c r="O12" s="26">
        <f t="shared" si="1"/>
        <v>2.8409090909090908</v>
      </c>
    </row>
    <row r="13" spans="1:15" x14ac:dyDescent="0.35">
      <c r="A13" s="7" t="s">
        <v>29</v>
      </c>
      <c r="B13" s="17" t="s">
        <v>22</v>
      </c>
      <c r="C13" s="5">
        <f t="shared" ref="C13:H13" si="2">C14*3.3</f>
        <v>3.3E-3</v>
      </c>
      <c r="D13" s="5">
        <f t="shared" si="2"/>
        <v>0.16829999999999998</v>
      </c>
      <c r="E13" s="5">
        <v>0</v>
      </c>
      <c r="F13" s="5">
        <v>0</v>
      </c>
      <c r="G13" s="5">
        <f t="shared" si="2"/>
        <v>2.9699999999999997E-2</v>
      </c>
      <c r="H13" s="5">
        <f t="shared" si="2"/>
        <v>0.1782</v>
      </c>
      <c r="I13" s="5">
        <f>I14*3.3</f>
        <v>1.9799999999999998E-2</v>
      </c>
      <c r="J13" s="5">
        <v>1.9799999999999998E-2</v>
      </c>
      <c r="K13" s="5">
        <v>8.9099999999999999E-2</v>
      </c>
      <c r="L13" s="5">
        <v>0</v>
      </c>
      <c r="M13" s="5">
        <v>2.7E-2</v>
      </c>
      <c r="N13" s="5">
        <v>0.129</v>
      </c>
      <c r="O13" s="11">
        <v>0</v>
      </c>
    </row>
    <row r="14" spans="1:15" x14ac:dyDescent="0.35">
      <c r="A14" s="7" t="s">
        <v>30</v>
      </c>
      <c r="B14" s="17" t="s">
        <v>22</v>
      </c>
      <c r="C14" s="5">
        <v>1E-3</v>
      </c>
      <c r="D14" s="5">
        <v>5.0999999999999997E-2</v>
      </c>
      <c r="E14" s="5">
        <f>E13/3.3</f>
        <v>0</v>
      </c>
      <c r="F14" s="5">
        <f>F13/3.3</f>
        <v>0</v>
      </c>
      <c r="G14" s="5">
        <v>8.9999999999999993E-3</v>
      </c>
      <c r="H14" s="5">
        <v>5.3999999999999999E-2</v>
      </c>
      <c r="I14" s="5">
        <v>6.0000000000000001E-3</v>
      </c>
      <c r="J14" s="5">
        <f t="shared" ref="J14:O14" si="3">J13/3.3</f>
        <v>6.0000000000000001E-3</v>
      </c>
      <c r="K14" s="5">
        <f t="shared" si="3"/>
        <v>2.7E-2</v>
      </c>
      <c r="L14" s="5">
        <f t="shared" si="3"/>
        <v>0</v>
      </c>
      <c r="M14" s="5">
        <f t="shared" si="3"/>
        <v>8.1818181818181825E-3</v>
      </c>
      <c r="N14" s="5">
        <f t="shared" si="3"/>
        <v>3.9090909090909093E-2</v>
      </c>
      <c r="O14" s="11">
        <f t="shared" si="3"/>
        <v>0</v>
      </c>
    </row>
    <row r="15" spans="1:15" x14ac:dyDescent="0.35">
      <c r="A15" s="18" t="s">
        <v>31</v>
      </c>
      <c r="B15" s="19" t="s">
        <v>22</v>
      </c>
      <c r="C15" s="27">
        <f t="shared" ref="C15:H15" si="4">C16*1.29</f>
        <v>1.2900000000000001E-3</v>
      </c>
      <c r="D15" s="27">
        <f t="shared" si="4"/>
        <v>0.24897000000000002</v>
      </c>
      <c r="E15" s="27">
        <v>4.3999999999999997E-2</v>
      </c>
      <c r="F15" s="27">
        <v>2.9000000000000001E-2</v>
      </c>
      <c r="G15" s="27">
        <f t="shared" si="4"/>
        <v>1.0320000000000001E-2</v>
      </c>
      <c r="H15" s="27">
        <f t="shared" si="4"/>
        <v>0.14964000000000002</v>
      </c>
      <c r="I15" s="27">
        <f>I16*1.29</f>
        <v>1.2900000000000001E-3</v>
      </c>
      <c r="J15" s="27">
        <f>0.001*1.29</f>
        <v>1.2900000000000001E-3</v>
      </c>
      <c r="K15" s="27">
        <v>0.73699999999999999</v>
      </c>
      <c r="L15" s="27">
        <v>1.2E-2</v>
      </c>
      <c r="M15" s="27">
        <v>0.46600000000000003</v>
      </c>
      <c r="N15" s="27">
        <v>0.39900000000000002</v>
      </c>
      <c r="O15" s="28">
        <v>4.2000000000000003E-2</v>
      </c>
    </row>
    <row r="16" spans="1:15" x14ac:dyDescent="0.35">
      <c r="A16" s="18" t="s">
        <v>32</v>
      </c>
      <c r="B16" s="19" t="s">
        <v>22</v>
      </c>
      <c r="C16" s="27">
        <v>1E-3</v>
      </c>
      <c r="D16" s="27">
        <v>0.193</v>
      </c>
      <c r="E16" s="27">
        <f>E15/1.29</f>
        <v>3.4108527131782945E-2</v>
      </c>
      <c r="F16" s="27">
        <f>F15/1.29</f>
        <v>2.2480620155038759E-2</v>
      </c>
      <c r="G16" s="27">
        <v>8.0000000000000002E-3</v>
      </c>
      <c r="H16" s="27">
        <v>0.11600000000000001</v>
      </c>
      <c r="I16" s="27">
        <v>1E-3</v>
      </c>
      <c r="J16" s="27">
        <f t="shared" ref="J16:O16" si="5">J15/1.29</f>
        <v>1E-3</v>
      </c>
      <c r="K16" s="27">
        <f t="shared" si="5"/>
        <v>0.57131782945736431</v>
      </c>
      <c r="L16" s="27">
        <f t="shared" si="5"/>
        <v>9.3023255813953487E-3</v>
      </c>
      <c r="M16" s="27">
        <f t="shared" si="5"/>
        <v>0.36124031007751939</v>
      </c>
      <c r="N16" s="27">
        <f t="shared" si="5"/>
        <v>0.30930232558139537</v>
      </c>
      <c r="O16" s="28">
        <f t="shared" si="5"/>
        <v>3.255813953488372E-2</v>
      </c>
    </row>
    <row r="17" spans="1:15" x14ac:dyDescent="0.35">
      <c r="A17" s="7" t="s">
        <v>19</v>
      </c>
      <c r="B17" s="17" t="s">
        <v>22</v>
      </c>
      <c r="C17" s="5">
        <v>1.4E-2</v>
      </c>
      <c r="D17" s="5">
        <v>0.10299999999999999</v>
      </c>
      <c r="E17" s="5">
        <v>8.9999999999999993E-3</v>
      </c>
      <c r="F17" s="5">
        <v>0.16300000000000001</v>
      </c>
      <c r="G17" s="5">
        <v>4.2999999999999997E-2</v>
      </c>
      <c r="H17" s="5">
        <v>8.8999999999999996E-2</v>
      </c>
      <c r="I17" s="5">
        <v>1.2E-2</v>
      </c>
      <c r="J17" s="5">
        <v>1.2E-2</v>
      </c>
      <c r="K17" s="5">
        <v>0.10299999999999999</v>
      </c>
      <c r="L17" s="5">
        <v>6.3E-2</v>
      </c>
      <c r="M17" s="5">
        <v>6.3E-2</v>
      </c>
      <c r="N17" s="5">
        <v>0</v>
      </c>
      <c r="O17" s="11">
        <v>0.14199999999999999</v>
      </c>
    </row>
    <row r="18" spans="1:15" x14ac:dyDescent="0.35">
      <c r="A18" s="7" t="s">
        <v>33</v>
      </c>
      <c r="B18" s="17" t="s">
        <v>22</v>
      </c>
      <c r="C18" s="5">
        <f>C17/3.07</f>
        <v>4.5602605863192189E-3</v>
      </c>
      <c r="D18" s="5">
        <f t="shared" ref="D18:O18" si="6">D17/3.07</f>
        <v>3.3550488599348532E-2</v>
      </c>
      <c r="E18" s="5">
        <f t="shared" si="6"/>
        <v>2.9315960912052116E-3</v>
      </c>
      <c r="F18" s="5">
        <f t="shared" si="6"/>
        <v>5.3094462540716619E-2</v>
      </c>
      <c r="G18" s="5">
        <f t="shared" si="6"/>
        <v>1.4006514657980456E-2</v>
      </c>
      <c r="H18" s="5">
        <f t="shared" si="6"/>
        <v>2.8990228013029317E-2</v>
      </c>
      <c r="I18" s="5">
        <f t="shared" si="6"/>
        <v>3.9087947882736158E-3</v>
      </c>
      <c r="J18" s="5">
        <f t="shared" si="6"/>
        <v>3.9087947882736158E-3</v>
      </c>
      <c r="K18" s="5">
        <f t="shared" si="6"/>
        <v>3.3550488599348532E-2</v>
      </c>
      <c r="L18" s="5">
        <f t="shared" si="6"/>
        <v>2.0521172638436485E-2</v>
      </c>
      <c r="M18" s="5">
        <f t="shared" si="6"/>
        <v>2.0521172638436485E-2</v>
      </c>
      <c r="N18" s="5">
        <f t="shared" si="6"/>
        <v>0</v>
      </c>
      <c r="O18" s="11">
        <f t="shared" si="6"/>
        <v>4.6254071661237781E-2</v>
      </c>
    </row>
    <row r="19" spans="1:15" ht="15" thickBot="1" x14ac:dyDescent="0.4">
      <c r="A19" s="29" t="s">
        <v>20</v>
      </c>
      <c r="B19" s="30" t="s">
        <v>22</v>
      </c>
      <c r="C19" s="31">
        <v>20.7</v>
      </c>
      <c r="D19" s="31">
        <v>16.2</v>
      </c>
      <c r="E19" s="31">
        <v>21.8</v>
      </c>
      <c r="F19" s="31">
        <v>19</v>
      </c>
      <c r="G19" s="31">
        <v>20.3</v>
      </c>
      <c r="H19" s="31">
        <v>26</v>
      </c>
      <c r="I19" s="31">
        <v>17.3</v>
      </c>
      <c r="J19" s="31">
        <v>17.3</v>
      </c>
      <c r="K19" s="32">
        <v>12.5</v>
      </c>
      <c r="L19" s="31">
        <v>25.3</v>
      </c>
      <c r="M19" s="31">
        <v>45.5</v>
      </c>
      <c r="N19" s="31">
        <v>33.4</v>
      </c>
      <c r="O19" s="33">
        <v>37.1</v>
      </c>
    </row>
  </sheetData>
  <mergeCells count="2">
    <mergeCell ref="A1:O1"/>
    <mergeCell ref="N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Coudret</dc:creator>
  <cp:lastModifiedBy>chachou.karakou</cp:lastModifiedBy>
  <dcterms:created xsi:type="dcterms:W3CDTF">2021-09-30T11:25:22Z</dcterms:created>
  <dcterms:modified xsi:type="dcterms:W3CDTF">2021-12-04T12:45:31Z</dcterms:modified>
</cp:coreProperties>
</file>