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szoeks/Projects/ATOMIC/coldpools/"/>
    </mc:Choice>
  </mc:AlternateContent>
  <xr:revisionPtr revIDLastSave="0" documentId="13_ncr:1_{E3088DD3-8BA3-7F49-9CBD-FC253E032F02}" xr6:coauthVersionLast="47" xr6:coauthVersionMax="47" xr10:uidLastSave="{00000000-0000-0000-0000-000000000000}"/>
  <bookViews>
    <workbookView xWindow="1480" yWindow="1780" windowWidth="24000" windowHeight="14820" activeTab="3" xr2:uid="{57AE2C8F-3C7E-8F4E-937F-AEC883ABBC77}"/>
  </bookViews>
  <sheets>
    <sheet name="Sheet1" sheetId="1" r:id="rId1"/>
    <sheet name="Sheet1.1" sheetId="3" r:id="rId2"/>
    <sheet name="Sheet2" sheetId="2" r:id="rId3"/>
    <sheet name="Sheet2.1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3" l="1"/>
  <c r="N17" i="3" s="1"/>
  <c r="M16" i="3"/>
  <c r="N16" i="3" s="1"/>
  <c r="M15" i="3"/>
  <c r="M14" i="3"/>
  <c r="N14" i="3" s="1"/>
  <c r="M13" i="3"/>
  <c r="N13" i="3" s="1"/>
  <c r="M12" i="3"/>
  <c r="N12" i="3" s="1"/>
  <c r="M11" i="3"/>
  <c r="N11" i="3" s="1"/>
  <c r="M10" i="3"/>
  <c r="N10" i="3" s="1"/>
  <c r="M9" i="3"/>
  <c r="N9" i="3" s="1"/>
  <c r="M8" i="3"/>
  <c r="N8" i="3" s="1"/>
  <c r="M7" i="3"/>
  <c r="N7" i="3" s="1"/>
  <c r="M6" i="3"/>
  <c r="M5" i="3"/>
  <c r="N5" i="3" s="1"/>
  <c r="M4" i="3"/>
  <c r="N4" i="3" s="1"/>
  <c r="M14" i="1"/>
  <c r="M16" i="1"/>
  <c r="M19" i="1"/>
  <c r="L6" i="1"/>
  <c r="M6" i="1" s="1"/>
  <c r="L7" i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L15" i="1"/>
  <c r="L16" i="1"/>
  <c r="L17" i="1"/>
  <c r="L18" i="1"/>
  <c r="M18" i="1" s="1"/>
  <c r="L19" i="1"/>
  <c r="L5" i="1"/>
  <c r="M5" i="1" s="1"/>
  <c r="M21" i="1" l="1"/>
  <c r="M20" i="1"/>
</calcChain>
</file>

<file path=xl/sharedStrings.xml><?xml version="1.0" encoding="utf-8"?>
<sst xmlns="http://schemas.openxmlformats.org/spreadsheetml/2006/main" count="137" uniqueCount="72">
  <si>
    <t>lambda_WV</t>
  </si>
  <si>
    <t>isotope</t>
  </si>
  <si>
    <t> 2020-01-29T13:39:00</t>
  </si>
  <si>
    <t> 2020-01-30T17:40:00</t>
  </si>
  <si>
    <t> 2020-02-03T14:29:00</t>
  </si>
  <si>
    <t> 2020-02-07T02:33:00</t>
  </si>
  <si>
    <t> 2020-02-07T06:13:00</t>
  </si>
  <si>
    <t> 2020-02-07T07:53:00</t>
  </si>
  <si>
    <t> 2020-02-07T12:29:00</t>
  </si>
  <si>
    <t> 2020-02-08T08:07:00</t>
  </si>
  <si>
    <t> 2020-02-08T10:24:00</t>
  </si>
  <si>
    <t> 2020-02-08T12:01:00</t>
  </si>
  <si>
    <t> 2020-02-08T17:54:00</t>
  </si>
  <si>
    <t> 2020-02-08T22:14:00</t>
  </si>
  <si>
    <t> 2020-02-09T15:59:00</t>
  </si>
  <si>
    <t> 2020-02-10T15:59:00</t>
  </si>
  <si>
    <t> 2020-01-26T08:59:00</t>
  </si>
  <si>
    <t> 2020-02-08T14:14:00</t>
  </si>
  <si>
    <t xml:space="preserve">      -Inf</t>
  </si>
  <si>
    <t>final entrainment/surface fraction</t>
  </si>
  <si>
    <t>peak dd fraction</t>
  </si>
  <si>
    <t>iso wake obs number</t>
  </si>
  <si>
    <t>cold pool chronological  number</t>
  </si>
  <si>
    <t>(1e-6 s^{-1})</t>
  </si>
  <si>
    <t xml:space="preserve">timescale </t>
  </si>
  <si>
    <t>(hour)</t>
  </si>
  <si>
    <t xml:space="preserve">lambda_iso </t>
  </si>
  <si>
    <t>(minute)</t>
  </si>
  <si>
    <t>timescale_iso</t>
  </si>
  <si>
    <t>(1e-3 s^{-1})</t>
  </si>
  <si>
    <t>unit</t>
  </si>
  <si>
    <t>date t0</t>
  </si>
  <si>
    <t>date t_peak</t>
  </si>
  <si>
    <t xml:space="preserve">   NaT                 </t>
  </si>
  <si>
    <t xml:space="preserve">   29-Jan-2020 13:45:00</t>
  </si>
  <si>
    <t xml:space="preserve">   30-Jan-2020 18:04:00</t>
  </si>
  <si>
    <t xml:space="preserve">   03-Feb-2020 14:52:00</t>
  </si>
  <si>
    <t xml:space="preserve">   07-Feb-2020 03:00:00</t>
  </si>
  <si>
    <t xml:space="preserve">   07-Feb-2020 06:27:00</t>
  </si>
  <si>
    <t xml:space="preserve">   07-Feb-2020 08:17:00</t>
  </si>
  <si>
    <t xml:space="preserve">   07-Feb-2020 13:10:00</t>
  </si>
  <si>
    <t xml:space="preserve">   08-Feb-2020 08:28:00</t>
  </si>
  <si>
    <t xml:space="preserve">   08-Feb-2020 10:32:00</t>
  </si>
  <si>
    <t xml:space="preserve">   08-Feb-2020 12:24:00</t>
  </si>
  <si>
    <t xml:space="preserve">   08-Feb-2020 18:04:00</t>
  </si>
  <si>
    <t xml:space="preserve">   08-Feb-2020 22:40:00</t>
  </si>
  <si>
    <t xml:space="preserve">   09-Feb-2020 16:17:00</t>
  </si>
  <si>
    <t xml:space="preserve">   10-Feb-2020 16:12:00</t>
  </si>
  <si>
    <t xml:space="preserve"> (start time)</t>
  </si>
  <si>
    <t xml:space="preserve"> [°C]</t>
  </si>
  <si>
    <r>
      <t>ΔT</t>
    </r>
    <r>
      <rPr>
        <sz val="11"/>
        <color theme="1"/>
        <rFont val="Arial"/>
        <family val="2"/>
      </rPr>
      <t xml:space="preserve"> </t>
    </r>
    <r>
      <rPr>
        <b/>
        <sz val="11"/>
        <color theme="1"/>
        <rFont val="Arial"/>
        <family val="2"/>
      </rPr>
      <t>Ranking</t>
    </r>
  </si>
  <si>
    <t>[1= weakest]</t>
  </si>
  <si>
    <t xml:space="preserve"> [‰]</t>
  </si>
  <si>
    <t>ΔδD Ranking</t>
  </si>
  <si>
    <r>
      <t>14</t>
    </r>
    <r>
      <rPr>
        <sz val="11"/>
        <color theme="1"/>
        <rFont val="Arial"/>
        <family val="2"/>
      </rPr>
      <t xml:space="preserve"> (17)</t>
    </r>
  </si>
  <si>
    <r>
      <t>13</t>
    </r>
    <r>
      <rPr>
        <sz val="11"/>
        <color theme="1"/>
        <rFont val="Arial"/>
        <family val="2"/>
      </rPr>
      <t xml:space="preserve"> (16)</t>
    </r>
  </si>
  <si>
    <t>12 (14)</t>
  </si>
  <si>
    <t>11 (13)</t>
  </si>
  <si>
    <t>10 (12)</t>
  </si>
  <si>
    <t>9 (10)</t>
  </si>
  <si>
    <t>8 (9)</t>
  </si>
  <si>
    <t>7 (8)</t>
  </si>
  <si>
    <t>6 (7)</t>
  </si>
  <si>
    <t>5 (9)</t>
  </si>
  <si>
    <t>4 (5)</t>
  </si>
  <si>
    <t>3 (4)</t>
  </si>
  <si>
    <t>2 (3)</t>
  </si>
  <si>
    <t>rank number</t>
  </si>
  <si>
    <t>max( g_dd ) ranking</t>
  </si>
  <si>
    <t xml:space="preserve"> T_min - T_0[°C]</t>
  </si>
  <si>
    <t>t_min</t>
  </si>
  <si>
    <t>ΔT 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</si>
</sst>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0" formatCode="yyyy\-mm\-dd;@"/>
  </numFmts>
  <fonts count="7" x14ac:knownFonts="1">
    <font>
      <sz val="12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rgb="FF000000"/>
      <name val="Arial"/>
      <family val="2"/>
    </font>
    <font>
      <sz val="11"/>
      <color rgb="FFFF0000"/>
      <name val="Arial"/>
      <family val="2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FE2F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164" fontId="0" fillId="0" borderId="0" xfId="0" applyNumberFormat="1"/>
    <xf numFmtId="170" fontId="0" fillId="0" borderId="0" xfId="0" applyNumberFormat="1"/>
    <xf numFmtId="0" fontId="0" fillId="0" borderId="0" xfId="0" applyNumberFormat="1" applyAlignment="1">
      <alignment wrapText="1"/>
    </xf>
    <xf numFmtId="164" fontId="0" fillId="2" borderId="0" xfId="0" applyNumberFormat="1" applyFill="1"/>
    <xf numFmtId="2" fontId="0" fillId="2" borderId="0" xfId="0" applyNumberFormat="1" applyFill="1"/>
    <xf numFmtId="2" fontId="0" fillId="0" borderId="0" xfId="0" applyNumberFormat="1"/>
    <xf numFmtId="0" fontId="0" fillId="0" borderId="1" xfId="0" applyBorder="1"/>
    <xf numFmtId="0" fontId="0" fillId="0" borderId="1" xfId="0" applyNumberFormat="1" applyBorder="1" applyAlignment="1">
      <alignment wrapText="1"/>
    </xf>
    <xf numFmtId="0" fontId="0" fillId="2" borderId="1" xfId="0" applyNumberFormat="1" applyFill="1" applyBorder="1"/>
    <xf numFmtId="0" fontId="0" fillId="0" borderId="1" xfId="0" applyNumberFormat="1" applyBorder="1"/>
    <xf numFmtId="0" fontId="0" fillId="0" borderId="2" xfId="0" applyNumberFormat="1" applyBorder="1" applyAlignment="1">
      <alignment wrapText="1"/>
    </xf>
    <xf numFmtId="0" fontId="0" fillId="0" borderId="3" xfId="0" applyNumberFormat="1" applyBorder="1" applyAlignment="1">
      <alignment wrapText="1"/>
    </xf>
    <xf numFmtId="164" fontId="0" fillId="2" borderId="1" xfId="0" applyNumberFormat="1" applyFill="1" applyBorder="1"/>
    <xf numFmtId="164" fontId="0" fillId="0" borderId="1" xfId="0" applyNumberFormat="1" applyBorder="1"/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22" fontId="1" fillId="0" borderId="5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22" fontId="4" fillId="3" borderId="5" xfId="0" applyNumberFormat="1" applyFont="1" applyFill="1" applyBorder="1" applyAlignment="1">
      <alignment vertical="center" wrapText="1"/>
    </xf>
    <xf numFmtId="0" fontId="4" fillId="3" borderId="7" xfId="0" applyFont="1" applyFill="1" applyBorder="1" applyAlignment="1">
      <alignment vertical="center" wrapText="1"/>
    </xf>
    <xf numFmtId="0" fontId="5" fillId="3" borderId="7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6" fillId="0" borderId="0" xfId="0" applyFont="1"/>
    <xf numFmtId="0" fontId="6" fillId="0" borderId="0" xfId="0" applyNumberFormat="1" applyFont="1" applyAlignment="1">
      <alignment wrapText="1"/>
    </xf>
    <xf numFmtId="0" fontId="6" fillId="0" borderId="2" xfId="0" applyNumberFormat="1" applyFont="1" applyBorder="1" applyAlignment="1">
      <alignment wrapText="1"/>
    </xf>
    <xf numFmtId="2" fontId="6" fillId="0" borderId="0" xfId="0" applyNumberFormat="1" applyFont="1"/>
    <xf numFmtId="0" fontId="1" fillId="0" borderId="5" xfId="0" applyFont="1" applyBorder="1" applyAlignment="1">
      <alignment horizontal="center" vertical="center" wrapText="1"/>
    </xf>
    <xf numFmtId="22" fontId="1" fillId="0" borderId="7" xfId="0" applyNumberFormat="1" applyFont="1" applyBorder="1" applyAlignment="1">
      <alignment vertical="center" wrapText="1"/>
    </xf>
    <xf numFmtId="22" fontId="4" fillId="3" borderId="7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22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114300</xdr:colOff>
      <xdr:row>1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444F7B-DD4E-F435-4CF3-D1F5D2A48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590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723900</xdr:colOff>
      <xdr:row>1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E4E392-5CB5-5DCC-B944-3FFE1D39B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15900"/>
          <a:ext cx="7239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6</xdr:col>
      <xdr:colOff>101600</xdr:colOff>
      <xdr:row>1</xdr:row>
      <xdr:rowOff>190500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8E45CB2-80E0-6E70-C726-2D44F4FC1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215900"/>
          <a:ext cx="927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114300</xdr:colOff>
      <xdr:row>0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444F7B-DD4E-F435-4CF3-D1F5D2A48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590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812800</xdr:colOff>
      <xdr:row>0</xdr:row>
      <xdr:rowOff>0</xdr:rowOff>
    </xdr:from>
    <xdr:to>
      <xdr:col>5</xdr:col>
      <xdr:colOff>88900</xdr:colOff>
      <xdr:row>0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E45CB2-80E0-6E70-C726-2D44F4FC1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215900"/>
          <a:ext cx="927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389EB-CCF0-8344-870A-05EF26A11480}">
  <dimension ref="A1:M21"/>
  <sheetViews>
    <sheetView workbookViewId="0">
      <selection activeCell="M19" sqref="A1:M19"/>
    </sheetView>
  </sheetViews>
  <sheetFormatPr baseColWidth="10" defaultRowHeight="16" x14ac:dyDescent="0.2"/>
  <cols>
    <col min="2" max="3" width="18.33203125" customWidth="1"/>
    <col min="5" max="5" width="10.83203125" style="7"/>
  </cols>
  <sheetData>
    <row r="1" spans="1:13" x14ac:dyDescent="0.2">
      <c r="G1" s="7" t="s">
        <v>1</v>
      </c>
    </row>
    <row r="2" spans="1:13" s="3" customFormat="1" ht="45" customHeight="1" x14ac:dyDescent="0.2">
      <c r="B2" s="3" t="s">
        <v>31</v>
      </c>
      <c r="C2" s="3" t="s">
        <v>32</v>
      </c>
      <c r="D2" s="3" t="s">
        <v>22</v>
      </c>
      <c r="E2" s="8" t="s">
        <v>0</v>
      </c>
      <c r="F2" s="3" t="s">
        <v>24</v>
      </c>
      <c r="G2" s="8" t="s">
        <v>21</v>
      </c>
      <c r="H2" s="3" t="s">
        <v>20</v>
      </c>
      <c r="I2" s="3" t="s">
        <v>19</v>
      </c>
      <c r="J2" s="3" t="s">
        <v>26</v>
      </c>
      <c r="K2" s="3" t="s">
        <v>28</v>
      </c>
    </row>
    <row r="3" spans="1:13" s="11" customFormat="1" ht="18" customHeight="1" x14ac:dyDescent="0.2">
      <c r="A3" s="11" t="s">
        <v>30</v>
      </c>
      <c r="E3" s="12" t="s">
        <v>23</v>
      </c>
      <c r="F3" s="11" t="s">
        <v>25</v>
      </c>
      <c r="G3" s="12"/>
      <c r="J3" s="11" t="s">
        <v>29</v>
      </c>
      <c r="K3" s="11" t="s">
        <v>27</v>
      </c>
    </row>
    <row r="4" spans="1:13" x14ac:dyDescent="0.2">
      <c r="B4" s="2" t="s">
        <v>16</v>
      </c>
      <c r="C4" s="2"/>
      <c r="D4">
        <v>1</v>
      </c>
      <c r="E4" s="13"/>
      <c r="F4" s="4"/>
      <c r="G4" s="9"/>
      <c r="H4" s="5"/>
      <c r="I4" s="5"/>
      <c r="J4" s="5"/>
      <c r="K4" s="5"/>
    </row>
    <row r="5" spans="1:13" x14ac:dyDescent="0.2">
      <c r="B5" s="2" t="s">
        <v>2</v>
      </c>
      <c r="C5" s="2" t="s">
        <v>34</v>
      </c>
      <c r="D5">
        <v>2</v>
      </c>
      <c r="E5" s="14">
        <v>15.8193</v>
      </c>
      <c r="F5" s="1">
        <v>17.5594</v>
      </c>
      <c r="G5" s="10">
        <v>55</v>
      </c>
      <c r="H5" s="6">
        <v>3.0499999999999999E-2</v>
      </c>
      <c r="I5" s="6">
        <v>0.4597</v>
      </c>
      <c r="J5" s="6">
        <v>0.47010000000000002</v>
      </c>
      <c r="K5" s="6">
        <v>35.451599999999999</v>
      </c>
      <c r="L5">
        <f>K5/60</f>
        <v>0.59085999999999994</v>
      </c>
      <c r="M5">
        <f>F5/L5</f>
        <v>29.718376603594763</v>
      </c>
    </row>
    <row r="6" spans="1:13" x14ac:dyDescent="0.2">
      <c r="B6" s="2" t="s">
        <v>3</v>
      </c>
      <c r="C6" s="2" t="s">
        <v>35</v>
      </c>
      <c r="D6">
        <v>3</v>
      </c>
      <c r="E6" s="14">
        <v>22.813600000000001</v>
      </c>
      <c r="F6" s="1">
        <v>12.176</v>
      </c>
      <c r="G6" s="10">
        <v>7</v>
      </c>
      <c r="H6" s="6">
        <v>1.66E-2</v>
      </c>
      <c r="I6" s="6">
        <v>0.46689999999999998</v>
      </c>
      <c r="J6" s="6">
        <v>5.4260999999999999</v>
      </c>
      <c r="K6" s="6">
        <v>3.0716000000000001</v>
      </c>
      <c r="L6">
        <f t="shared" ref="L6:L19" si="0">K6/60</f>
        <v>5.1193333333333334E-2</v>
      </c>
      <c r="M6">
        <f t="shared" ref="M6:M19" si="1">F6/L6</f>
        <v>237.84346920171899</v>
      </c>
    </row>
    <row r="7" spans="1:13" x14ac:dyDescent="0.2">
      <c r="B7" s="2" t="s">
        <v>4</v>
      </c>
      <c r="C7" s="2" t="s">
        <v>36</v>
      </c>
      <c r="D7">
        <v>4</v>
      </c>
      <c r="E7" s="14">
        <v>24.6111</v>
      </c>
      <c r="F7" s="1">
        <v>11.2867</v>
      </c>
      <c r="G7" s="10">
        <v>4</v>
      </c>
      <c r="H7" s="6">
        <v>8.5000000000000006E-3</v>
      </c>
      <c r="I7" s="6">
        <v>0.33360000000000001</v>
      </c>
      <c r="J7" s="6">
        <v>0</v>
      </c>
      <c r="K7" s="6" t="s">
        <v>18</v>
      </c>
      <c r="L7" t="e">
        <f t="shared" si="0"/>
        <v>#VALUE!</v>
      </c>
    </row>
    <row r="8" spans="1:13" x14ac:dyDescent="0.2">
      <c r="B8" s="2" t="s">
        <v>5</v>
      </c>
      <c r="C8" s="2" t="s">
        <v>37</v>
      </c>
      <c r="D8">
        <v>5</v>
      </c>
      <c r="E8" s="14">
        <v>64.723600000000005</v>
      </c>
      <c r="F8" s="1">
        <v>4.2918000000000003</v>
      </c>
      <c r="G8" s="10">
        <v>8</v>
      </c>
      <c r="H8" s="6">
        <v>4.0500000000000001E-2</v>
      </c>
      <c r="I8" s="6">
        <v>0.21740000000000001</v>
      </c>
      <c r="J8" s="6">
        <v>0.94440000000000002</v>
      </c>
      <c r="K8" s="6">
        <v>17.647400000000001</v>
      </c>
      <c r="L8">
        <f t="shared" si="0"/>
        <v>0.29412333333333335</v>
      </c>
      <c r="M8">
        <f t="shared" si="1"/>
        <v>14.591837891134105</v>
      </c>
    </row>
    <row r="9" spans="1:13" x14ac:dyDescent="0.2">
      <c r="B9" s="2" t="s">
        <v>6</v>
      </c>
      <c r="C9" s="2" t="s">
        <v>38</v>
      </c>
      <c r="D9">
        <v>6</v>
      </c>
      <c r="E9" s="14">
        <v>43.758600000000001</v>
      </c>
      <c r="F9" s="1">
        <v>6.3479999999999999</v>
      </c>
      <c r="G9" s="10">
        <v>23</v>
      </c>
      <c r="H9" s="6">
        <v>8.2400000000000001E-2</v>
      </c>
      <c r="I9" s="6">
        <v>0.309</v>
      </c>
      <c r="J9" s="6">
        <v>0.67720000000000002</v>
      </c>
      <c r="K9" s="6">
        <v>24.612200000000001</v>
      </c>
      <c r="L9">
        <f t="shared" si="0"/>
        <v>0.41020333333333336</v>
      </c>
      <c r="M9">
        <f t="shared" si="1"/>
        <v>15.475252110741826</v>
      </c>
    </row>
    <row r="10" spans="1:13" x14ac:dyDescent="0.2">
      <c r="B10" s="2" t="s">
        <v>7</v>
      </c>
      <c r="C10" s="2" t="s">
        <v>39</v>
      </c>
      <c r="D10">
        <v>7</v>
      </c>
      <c r="E10" s="14">
        <v>115.23860000000001</v>
      </c>
      <c r="F10" s="1">
        <v>2.4104999999999999</v>
      </c>
      <c r="G10" s="10">
        <v>31</v>
      </c>
      <c r="H10" s="6">
        <v>0.1328</v>
      </c>
      <c r="I10" s="6">
        <v>0.13900000000000001</v>
      </c>
      <c r="J10" s="6">
        <v>0.64770000000000005</v>
      </c>
      <c r="K10" s="6">
        <v>25.7301</v>
      </c>
      <c r="L10">
        <f t="shared" si="0"/>
        <v>0.42883500000000002</v>
      </c>
      <c r="M10">
        <f t="shared" si="1"/>
        <v>5.6210430585190103</v>
      </c>
    </row>
    <row r="11" spans="1:13" x14ac:dyDescent="0.2">
      <c r="B11" s="2" t="s">
        <v>8</v>
      </c>
      <c r="C11" s="2" t="s">
        <v>40</v>
      </c>
      <c r="D11">
        <v>8</v>
      </c>
      <c r="E11" s="14">
        <v>56.107599999999998</v>
      </c>
      <c r="F11" s="1">
        <v>4.9508000000000001</v>
      </c>
      <c r="G11" s="10">
        <v>20</v>
      </c>
      <c r="H11" s="6">
        <v>0.34160000000000001</v>
      </c>
      <c r="I11" s="6">
        <v>0.22639999999999999</v>
      </c>
      <c r="J11" s="6">
        <v>1.0535000000000001</v>
      </c>
      <c r="K11" s="6">
        <v>15.8201</v>
      </c>
      <c r="L11">
        <f t="shared" si="0"/>
        <v>0.26366833333333334</v>
      </c>
      <c r="M11">
        <f t="shared" si="1"/>
        <v>18.776619616816582</v>
      </c>
    </row>
    <row r="12" spans="1:13" x14ac:dyDescent="0.2">
      <c r="B12" s="2" t="s">
        <v>9</v>
      </c>
      <c r="C12" s="2" t="s">
        <v>41</v>
      </c>
      <c r="D12">
        <v>9</v>
      </c>
      <c r="E12" s="14">
        <v>41.937199999999997</v>
      </c>
      <c r="F12" s="1">
        <v>6.6237000000000004</v>
      </c>
      <c r="G12" s="10">
        <v>22</v>
      </c>
      <c r="H12" s="6">
        <v>4.5999999999999999E-2</v>
      </c>
      <c r="I12" s="6">
        <v>0.33489999999999998</v>
      </c>
      <c r="J12" s="6">
        <v>1.5949</v>
      </c>
      <c r="K12" s="6">
        <v>10.45</v>
      </c>
      <c r="L12">
        <f t="shared" si="0"/>
        <v>0.17416666666666666</v>
      </c>
      <c r="M12">
        <f t="shared" si="1"/>
        <v>38.030813397129187</v>
      </c>
    </row>
    <row r="13" spans="1:13" x14ac:dyDescent="0.2">
      <c r="B13" s="2" t="s">
        <v>10</v>
      </c>
      <c r="C13" s="2" t="s">
        <v>42</v>
      </c>
      <c r="D13">
        <v>10</v>
      </c>
      <c r="E13" s="14">
        <v>44.925699999999999</v>
      </c>
      <c r="F13" s="1">
        <v>6.1829999999999998</v>
      </c>
      <c r="G13" s="10">
        <v>13</v>
      </c>
      <c r="H13" s="6">
        <v>5.7099999999999998E-2</v>
      </c>
      <c r="I13" s="6">
        <v>0.30130000000000001</v>
      </c>
      <c r="J13" s="6">
        <v>9.8428000000000004</v>
      </c>
      <c r="K13" s="6">
        <v>1.6933</v>
      </c>
      <c r="L13">
        <f t="shared" si="0"/>
        <v>2.8221666666666666E-2</v>
      </c>
      <c r="M13">
        <f t="shared" si="1"/>
        <v>219.086989901376</v>
      </c>
    </row>
    <row r="14" spans="1:13" x14ac:dyDescent="0.2">
      <c r="B14" s="2" t="s">
        <v>11</v>
      </c>
      <c r="C14" s="2" t="s">
        <v>43</v>
      </c>
      <c r="D14">
        <v>11</v>
      </c>
      <c r="E14" s="14">
        <v>50.024900000000002</v>
      </c>
      <c r="F14" s="1">
        <v>5.5528000000000004</v>
      </c>
      <c r="G14" s="10">
        <v>9</v>
      </c>
      <c r="H14" s="6">
        <v>3.5000000000000003E-2</v>
      </c>
      <c r="I14" s="6">
        <v>0.30299999999999999</v>
      </c>
      <c r="J14" s="6">
        <v>3.1648999999999998</v>
      </c>
      <c r="K14" s="6">
        <v>5.266</v>
      </c>
      <c r="L14">
        <f t="shared" si="0"/>
        <v>8.7766666666666673E-2</v>
      </c>
      <c r="M14">
        <f t="shared" si="1"/>
        <v>63.267755412077477</v>
      </c>
    </row>
    <row r="15" spans="1:13" x14ac:dyDescent="0.2">
      <c r="B15" s="2" t="s">
        <v>17</v>
      </c>
      <c r="C15" s="2" t="s">
        <v>33</v>
      </c>
      <c r="D15">
        <v>12</v>
      </c>
      <c r="E15" s="13"/>
      <c r="F15" s="4"/>
      <c r="G15" s="9"/>
      <c r="H15" s="5"/>
      <c r="I15" s="5"/>
      <c r="J15" s="5"/>
      <c r="K15" s="5"/>
      <c r="L15">
        <f t="shared" si="0"/>
        <v>0</v>
      </c>
    </row>
    <row r="16" spans="1:13" x14ac:dyDescent="0.2">
      <c r="B16" s="2" t="s">
        <v>12</v>
      </c>
      <c r="C16" s="2" t="s">
        <v>44</v>
      </c>
      <c r="D16">
        <v>13</v>
      </c>
      <c r="E16" s="14">
        <v>38.146099999999997</v>
      </c>
      <c r="F16" s="1">
        <v>7.2819000000000003</v>
      </c>
      <c r="G16" s="10">
        <v>32</v>
      </c>
      <c r="H16" s="6">
        <v>8.0699999999999994E-2</v>
      </c>
      <c r="I16" s="6">
        <v>0.35820000000000002</v>
      </c>
      <c r="J16" s="6">
        <v>1.6029</v>
      </c>
      <c r="K16" s="6">
        <v>10.397500000000001</v>
      </c>
      <c r="L16">
        <f t="shared" si="0"/>
        <v>0.17329166666666668</v>
      </c>
      <c r="M16">
        <f t="shared" si="1"/>
        <v>42.021062755470062</v>
      </c>
    </row>
    <row r="17" spans="2:13" x14ac:dyDescent="0.2">
      <c r="B17" s="2" t="s">
        <v>13</v>
      </c>
      <c r="C17" s="2" t="s">
        <v>45</v>
      </c>
      <c r="D17">
        <v>14</v>
      </c>
      <c r="E17" s="14">
        <v>31.484200000000001</v>
      </c>
      <c r="F17" s="1">
        <v>8.8228000000000009</v>
      </c>
      <c r="G17" s="10">
        <v>3</v>
      </c>
      <c r="H17" s="6">
        <v>2.7400000000000001E-2</v>
      </c>
      <c r="I17" s="6">
        <v>0.38740000000000002</v>
      </c>
      <c r="J17" s="6">
        <v>0</v>
      </c>
      <c r="K17" s="6" t="s">
        <v>18</v>
      </c>
      <c r="L17" t="e">
        <f t="shared" si="0"/>
        <v>#VALUE!</v>
      </c>
    </row>
    <row r="18" spans="2:13" x14ac:dyDescent="0.2">
      <c r="B18" s="2" t="s">
        <v>14</v>
      </c>
      <c r="C18" s="2" t="s">
        <v>46</v>
      </c>
      <c r="D18">
        <v>15</v>
      </c>
      <c r="E18" s="14">
        <v>46.346600000000002</v>
      </c>
      <c r="F18" s="1">
        <v>5.9935</v>
      </c>
      <c r="G18" s="10">
        <v>7</v>
      </c>
      <c r="H18" s="6">
        <v>2.3900000000000001E-2</v>
      </c>
      <c r="I18" s="6">
        <v>0.32379999999999998</v>
      </c>
      <c r="J18" s="6">
        <v>15.6404</v>
      </c>
      <c r="K18" s="6">
        <v>1.0656000000000001</v>
      </c>
      <c r="L18">
        <f t="shared" si="0"/>
        <v>1.7760000000000001E-2</v>
      </c>
      <c r="M18">
        <f t="shared" si="1"/>
        <v>337.4718468468468</v>
      </c>
    </row>
    <row r="19" spans="2:13" x14ac:dyDescent="0.2">
      <c r="B19" s="2" t="s">
        <v>15</v>
      </c>
      <c r="C19" s="2" t="s">
        <v>47</v>
      </c>
      <c r="D19">
        <v>16</v>
      </c>
      <c r="E19" s="14">
        <v>29.519300000000001</v>
      </c>
      <c r="F19" s="1">
        <v>9.41</v>
      </c>
      <c r="G19" s="10">
        <v>10</v>
      </c>
      <c r="H19" s="6">
        <v>0.31929999999999997</v>
      </c>
      <c r="I19" s="6">
        <v>0.2487</v>
      </c>
      <c r="J19" s="6">
        <v>0.42349999999999999</v>
      </c>
      <c r="K19" s="6">
        <v>39.353900000000003</v>
      </c>
      <c r="L19">
        <f t="shared" si="0"/>
        <v>0.65589833333333336</v>
      </c>
      <c r="M19">
        <f t="shared" si="1"/>
        <v>14.346735647547003</v>
      </c>
    </row>
    <row r="20" spans="2:13" x14ac:dyDescent="0.2">
      <c r="M20">
        <f>MEDIAN(M5:M19)</f>
        <v>33.874595000361978</v>
      </c>
    </row>
    <row r="21" spans="2:13" x14ac:dyDescent="0.2">
      <c r="M21">
        <f>SUM(M5:M6,M8:M14,M16,M18:M19)/12</f>
        <v>86.354316870247644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2B744-B3F3-B041-B795-EA4A96A0E499}">
  <dimension ref="A1:N17"/>
  <sheetViews>
    <sheetView workbookViewId="0">
      <selection activeCell="C4" sqref="C4:C17"/>
    </sheetView>
  </sheetViews>
  <sheetFormatPr baseColWidth="10" defaultRowHeight="16" x14ac:dyDescent="0.2"/>
  <cols>
    <col min="3" max="3" width="20.5" customWidth="1"/>
    <col min="9" max="9" width="10.83203125" style="29"/>
  </cols>
  <sheetData>
    <row r="1" spans="1:14" x14ac:dyDescent="0.2">
      <c r="F1" s="7"/>
      <c r="H1" s="7" t="s">
        <v>1</v>
      </c>
    </row>
    <row r="2" spans="1:14" ht="68" x14ac:dyDescent="0.2">
      <c r="A2" s="3"/>
      <c r="B2" s="3" t="s">
        <v>31</v>
      </c>
      <c r="C2" s="3" t="s">
        <v>32</v>
      </c>
      <c r="D2" s="3" t="s">
        <v>22</v>
      </c>
      <c r="E2" s="3" t="s">
        <v>67</v>
      </c>
      <c r="F2" s="8" t="s">
        <v>0</v>
      </c>
      <c r="G2" s="3" t="s">
        <v>24</v>
      </c>
      <c r="H2" s="8" t="s">
        <v>21</v>
      </c>
      <c r="I2" s="30" t="s">
        <v>20</v>
      </c>
      <c r="J2" s="3" t="s">
        <v>19</v>
      </c>
      <c r="K2" s="3" t="s">
        <v>26</v>
      </c>
      <c r="L2" s="3" t="s">
        <v>28</v>
      </c>
      <c r="M2" s="3"/>
      <c r="N2" s="3"/>
    </row>
    <row r="3" spans="1:14" ht="34" x14ac:dyDescent="0.2">
      <c r="A3" s="11" t="s">
        <v>30</v>
      </c>
      <c r="B3" s="11"/>
      <c r="C3" s="11"/>
      <c r="D3" s="11"/>
      <c r="E3" s="11"/>
      <c r="F3" s="12" t="s">
        <v>23</v>
      </c>
      <c r="G3" s="11" t="s">
        <v>25</v>
      </c>
      <c r="H3" s="12"/>
      <c r="I3" s="31"/>
      <c r="J3" s="11"/>
      <c r="K3" s="11" t="s">
        <v>29</v>
      </c>
      <c r="L3" s="11" t="s">
        <v>27</v>
      </c>
      <c r="M3" s="11"/>
      <c r="N3" s="11"/>
    </row>
    <row r="4" spans="1:14" x14ac:dyDescent="0.2">
      <c r="B4" s="2" t="s">
        <v>2</v>
      </c>
      <c r="C4" s="2" t="s">
        <v>34</v>
      </c>
      <c r="D4">
        <v>1</v>
      </c>
      <c r="E4">
        <v>10</v>
      </c>
      <c r="F4" s="14">
        <v>15.8193</v>
      </c>
      <c r="G4" s="1">
        <v>17.5594</v>
      </c>
      <c r="H4" s="10">
        <v>55</v>
      </c>
      <c r="I4" s="32">
        <v>3.0499999999999999E-2</v>
      </c>
      <c r="J4" s="6">
        <v>0.4597</v>
      </c>
      <c r="K4" s="6">
        <v>0.47010000000000002</v>
      </c>
      <c r="L4" s="6">
        <v>35.451599999999999</v>
      </c>
      <c r="M4">
        <f>L4/60</f>
        <v>0.59085999999999994</v>
      </c>
      <c r="N4">
        <f>G4/M4</f>
        <v>29.718376603594763</v>
      </c>
    </row>
    <row r="5" spans="1:14" x14ac:dyDescent="0.2">
      <c r="B5" s="2" t="s">
        <v>3</v>
      </c>
      <c r="C5" s="2" t="s">
        <v>35</v>
      </c>
      <c r="D5">
        <v>2</v>
      </c>
      <c r="E5">
        <v>13</v>
      </c>
      <c r="F5" s="14">
        <v>22.813600000000001</v>
      </c>
      <c r="G5" s="1">
        <v>12.176</v>
      </c>
      <c r="H5" s="10">
        <v>7</v>
      </c>
      <c r="I5" s="32">
        <v>1.66E-2</v>
      </c>
      <c r="J5" s="6">
        <v>0.46689999999999998</v>
      </c>
      <c r="K5" s="6">
        <v>5.4260999999999999</v>
      </c>
      <c r="L5" s="6">
        <v>3.0716000000000001</v>
      </c>
      <c r="M5">
        <f>L5/60</f>
        <v>5.1193333333333334E-2</v>
      </c>
      <c r="N5">
        <f>G5/M5</f>
        <v>237.84346920171899</v>
      </c>
    </row>
    <row r="6" spans="1:14" x14ac:dyDescent="0.2">
      <c r="B6" s="2" t="s">
        <v>4</v>
      </c>
      <c r="C6" s="2" t="s">
        <v>36</v>
      </c>
      <c r="D6">
        <v>3</v>
      </c>
      <c r="E6">
        <v>14</v>
      </c>
      <c r="F6" s="14">
        <v>24.6111</v>
      </c>
      <c r="G6" s="1">
        <v>11.2867</v>
      </c>
      <c r="H6" s="10">
        <v>4</v>
      </c>
      <c r="I6" s="32">
        <v>8.5000000000000006E-3</v>
      </c>
      <c r="J6" s="6">
        <v>0.33360000000000001</v>
      </c>
      <c r="K6" s="6">
        <v>0</v>
      </c>
      <c r="L6" s="6" t="s">
        <v>18</v>
      </c>
      <c r="M6" t="e">
        <f>L6/60</f>
        <v>#VALUE!</v>
      </c>
    </row>
    <row r="7" spans="1:14" x14ac:dyDescent="0.2">
      <c r="B7" s="2" t="s">
        <v>5</v>
      </c>
      <c r="C7" s="2" t="s">
        <v>37</v>
      </c>
      <c r="D7">
        <v>4</v>
      </c>
      <c r="E7">
        <v>8</v>
      </c>
      <c r="F7" s="14">
        <v>64.723600000000005</v>
      </c>
      <c r="G7" s="1">
        <v>4.2918000000000003</v>
      </c>
      <c r="H7" s="10">
        <v>8</v>
      </c>
      <c r="I7" s="32">
        <v>4.0500000000000001E-2</v>
      </c>
      <c r="J7" s="6">
        <v>0.21740000000000001</v>
      </c>
      <c r="K7" s="6">
        <v>0.94440000000000002</v>
      </c>
      <c r="L7" s="6">
        <v>17.647400000000001</v>
      </c>
      <c r="M7">
        <f>L7/60</f>
        <v>0.29412333333333335</v>
      </c>
      <c r="N7">
        <f>G7/M7</f>
        <v>14.591837891134105</v>
      </c>
    </row>
    <row r="8" spans="1:14" x14ac:dyDescent="0.2">
      <c r="B8" s="2" t="s">
        <v>6</v>
      </c>
      <c r="C8" s="2" t="s">
        <v>38</v>
      </c>
      <c r="D8">
        <v>5</v>
      </c>
      <c r="E8">
        <v>4</v>
      </c>
      <c r="F8" s="14">
        <v>43.758600000000001</v>
      </c>
      <c r="G8" s="1">
        <v>6.3479999999999999</v>
      </c>
      <c r="H8" s="10">
        <v>23</v>
      </c>
      <c r="I8" s="32">
        <v>8.2400000000000001E-2</v>
      </c>
      <c r="J8" s="6">
        <v>0.309</v>
      </c>
      <c r="K8" s="6">
        <v>0.67720000000000002</v>
      </c>
      <c r="L8" s="6">
        <v>24.612200000000001</v>
      </c>
      <c r="M8">
        <f>L8/60</f>
        <v>0.41020333333333336</v>
      </c>
      <c r="N8">
        <f>G8/M8</f>
        <v>15.475252110741826</v>
      </c>
    </row>
    <row r="9" spans="1:14" x14ac:dyDescent="0.2">
      <c r="B9" s="2" t="s">
        <v>7</v>
      </c>
      <c r="C9" s="2" t="s">
        <v>39</v>
      </c>
      <c r="D9">
        <v>6</v>
      </c>
      <c r="E9">
        <v>3</v>
      </c>
      <c r="F9" s="14">
        <v>115.23860000000001</v>
      </c>
      <c r="G9" s="1">
        <v>2.4104999999999999</v>
      </c>
      <c r="H9" s="10">
        <v>31</v>
      </c>
      <c r="I9" s="32">
        <v>0.1328</v>
      </c>
      <c r="J9" s="6">
        <v>0.13900000000000001</v>
      </c>
      <c r="K9" s="6">
        <v>0.64770000000000005</v>
      </c>
      <c r="L9" s="6">
        <v>25.7301</v>
      </c>
      <c r="M9">
        <f>L9/60</f>
        <v>0.42883500000000002</v>
      </c>
      <c r="N9">
        <f>G9/M9</f>
        <v>5.6210430585190103</v>
      </c>
    </row>
    <row r="10" spans="1:14" x14ac:dyDescent="0.2">
      <c r="B10" s="2" t="s">
        <v>8</v>
      </c>
      <c r="C10" s="2" t="s">
        <v>40</v>
      </c>
      <c r="D10">
        <v>7</v>
      </c>
      <c r="E10">
        <v>1</v>
      </c>
      <c r="F10" s="14">
        <v>56.107599999999998</v>
      </c>
      <c r="G10" s="1">
        <v>4.9508000000000001</v>
      </c>
      <c r="H10" s="10">
        <v>20</v>
      </c>
      <c r="I10" s="32">
        <v>0.34160000000000001</v>
      </c>
      <c r="J10" s="6">
        <v>0.22639999999999999</v>
      </c>
      <c r="K10" s="6">
        <v>1.0535000000000001</v>
      </c>
      <c r="L10" s="6">
        <v>15.8201</v>
      </c>
      <c r="M10">
        <f>L10/60</f>
        <v>0.26366833333333334</v>
      </c>
      <c r="N10">
        <f>G10/M10</f>
        <v>18.776619616816582</v>
      </c>
    </row>
    <row r="11" spans="1:14" x14ac:dyDescent="0.2">
      <c r="B11" s="2" t="s">
        <v>9</v>
      </c>
      <c r="C11" s="2" t="s">
        <v>41</v>
      </c>
      <c r="D11">
        <v>8</v>
      </c>
      <c r="E11">
        <v>7</v>
      </c>
      <c r="F11" s="14">
        <v>41.937199999999997</v>
      </c>
      <c r="G11" s="1">
        <v>6.6237000000000004</v>
      </c>
      <c r="H11" s="10">
        <v>22</v>
      </c>
      <c r="I11" s="32">
        <v>4.5999999999999999E-2</v>
      </c>
      <c r="J11" s="6">
        <v>0.33489999999999998</v>
      </c>
      <c r="K11" s="6">
        <v>1.5949</v>
      </c>
      <c r="L11" s="6">
        <v>10.45</v>
      </c>
      <c r="M11">
        <f>L11/60</f>
        <v>0.17416666666666666</v>
      </c>
      <c r="N11">
        <f>G11/M11</f>
        <v>38.030813397129187</v>
      </c>
    </row>
    <row r="12" spans="1:14" x14ac:dyDescent="0.2">
      <c r="B12" s="2" t="s">
        <v>10</v>
      </c>
      <c r="C12" s="2" t="s">
        <v>42</v>
      </c>
      <c r="D12">
        <v>9</v>
      </c>
      <c r="E12">
        <v>6</v>
      </c>
      <c r="F12" s="14">
        <v>44.925699999999999</v>
      </c>
      <c r="G12" s="1">
        <v>6.1829999999999998</v>
      </c>
      <c r="H12" s="10">
        <v>13</v>
      </c>
      <c r="I12" s="32">
        <v>5.7099999999999998E-2</v>
      </c>
      <c r="J12" s="6">
        <v>0.30130000000000001</v>
      </c>
      <c r="K12" s="6">
        <v>9.8428000000000004</v>
      </c>
      <c r="L12" s="6">
        <v>1.6933</v>
      </c>
      <c r="M12">
        <f>L12/60</f>
        <v>2.8221666666666666E-2</v>
      </c>
      <c r="N12">
        <f>G12/M12</f>
        <v>219.086989901376</v>
      </c>
    </row>
    <row r="13" spans="1:14" x14ac:dyDescent="0.2">
      <c r="B13" s="2" t="s">
        <v>11</v>
      </c>
      <c r="C13" s="2" t="s">
        <v>43</v>
      </c>
      <c r="D13">
        <v>10</v>
      </c>
      <c r="E13">
        <v>9</v>
      </c>
      <c r="F13" s="14">
        <v>50.024900000000002</v>
      </c>
      <c r="G13" s="1">
        <v>5.5528000000000004</v>
      </c>
      <c r="H13" s="10">
        <v>9</v>
      </c>
      <c r="I13" s="32">
        <v>3.5000000000000003E-2</v>
      </c>
      <c r="J13" s="6">
        <v>0.30299999999999999</v>
      </c>
      <c r="K13" s="6">
        <v>3.1648999999999998</v>
      </c>
      <c r="L13" s="6">
        <v>5.266</v>
      </c>
      <c r="M13">
        <f>L13/60</f>
        <v>8.7766666666666673E-2</v>
      </c>
      <c r="N13">
        <f>G13/M13</f>
        <v>63.267755412077477</v>
      </c>
    </row>
    <row r="14" spans="1:14" x14ac:dyDescent="0.2">
      <c r="B14" s="2" t="s">
        <v>12</v>
      </c>
      <c r="C14" s="2" t="s">
        <v>44</v>
      </c>
      <c r="D14">
        <v>11</v>
      </c>
      <c r="E14">
        <v>5</v>
      </c>
      <c r="F14" s="14">
        <v>38.146099999999997</v>
      </c>
      <c r="G14" s="1">
        <v>7.2819000000000003</v>
      </c>
      <c r="H14" s="10">
        <v>32</v>
      </c>
      <c r="I14" s="32">
        <v>8.0699999999999994E-2</v>
      </c>
      <c r="J14" s="6">
        <v>0.35820000000000002</v>
      </c>
      <c r="K14" s="6">
        <v>1.6029</v>
      </c>
      <c r="L14" s="6">
        <v>10.397500000000001</v>
      </c>
      <c r="M14">
        <f>L14/60</f>
        <v>0.17329166666666668</v>
      </c>
      <c r="N14">
        <f>G14/M14</f>
        <v>42.021062755470062</v>
      </c>
    </row>
    <row r="15" spans="1:14" x14ac:dyDescent="0.2">
      <c r="B15" s="2" t="s">
        <v>13</v>
      </c>
      <c r="C15" s="2" t="s">
        <v>45</v>
      </c>
      <c r="D15">
        <v>12</v>
      </c>
      <c r="E15">
        <v>11</v>
      </c>
      <c r="F15" s="14">
        <v>31.484200000000001</v>
      </c>
      <c r="G15" s="1">
        <v>8.8228000000000009</v>
      </c>
      <c r="H15" s="10">
        <v>3</v>
      </c>
      <c r="I15" s="32">
        <v>2.7400000000000001E-2</v>
      </c>
      <c r="J15" s="6">
        <v>0.38740000000000002</v>
      </c>
      <c r="K15" s="6">
        <v>0</v>
      </c>
      <c r="L15" s="6" t="s">
        <v>18</v>
      </c>
      <c r="M15" t="e">
        <f>L15/60</f>
        <v>#VALUE!</v>
      </c>
    </row>
    <row r="16" spans="1:14" x14ac:dyDescent="0.2">
      <c r="B16" s="2" t="s">
        <v>14</v>
      </c>
      <c r="C16" s="2" t="s">
        <v>46</v>
      </c>
      <c r="D16">
        <v>13</v>
      </c>
      <c r="E16">
        <v>12</v>
      </c>
      <c r="F16" s="14">
        <v>46.346600000000002</v>
      </c>
      <c r="G16" s="1">
        <v>5.9935</v>
      </c>
      <c r="H16" s="10">
        <v>7</v>
      </c>
      <c r="I16" s="32">
        <v>2.3900000000000001E-2</v>
      </c>
      <c r="J16" s="6">
        <v>0.32379999999999998</v>
      </c>
      <c r="K16" s="6">
        <v>15.6404</v>
      </c>
      <c r="L16" s="6">
        <v>1.0656000000000001</v>
      </c>
      <c r="M16">
        <f>L16/60</f>
        <v>1.7760000000000001E-2</v>
      </c>
      <c r="N16">
        <f>G16/M16</f>
        <v>337.4718468468468</v>
      </c>
    </row>
    <row r="17" spans="2:14" x14ac:dyDescent="0.2">
      <c r="B17" s="2" t="s">
        <v>15</v>
      </c>
      <c r="C17" s="2" t="s">
        <v>47</v>
      </c>
      <c r="D17">
        <v>14</v>
      </c>
      <c r="E17">
        <v>2</v>
      </c>
      <c r="F17" s="14">
        <v>29.519300000000001</v>
      </c>
      <c r="G17" s="1">
        <v>9.41</v>
      </c>
      <c r="H17" s="10">
        <v>10</v>
      </c>
      <c r="I17" s="32">
        <v>0.31929999999999997</v>
      </c>
      <c r="J17" s="6">
        <v>0.2487</v>
      </c>
      <c r="K17" s="6">
        <v>0.42349999999999999</v>
      </c>
      <c r="L17" s="6">
        <v>39.353900000000003</v>
      </c>
      <c r="M17">
        <f>L17/60</f>
        <v>0.65589833333333336</v>
      </c>
      <c r="N17">
        <f>G17/M17</f>
        <v>14.346735647547003</v>
      </c>
    </row>
  </sheetData>
  <sortState xmlns:xlrd2="http://schemas.microsoft.com/office/spreadsheetml/2017/richdata2" ref="A4:N17">
    <sortCondition ref="D4:D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43753-7734-2641-9B7E-43ABAA3B14D6}">
  <dimension ref="B1:H17"/>
  <sheetViews>
    <sheetView workbookViewId="0">
      <selection activeCell="G17" sqref="B2:G17"/>
    </sheetView>
  </sheetViews>
  <sheetFormatPr baseColWidth="10" defaultRowHeight="16" x14ac:dyDescent="0.2"/>
  <cols>
    <col min="2" max="3" width="15.83203125" customWidth="1"/>
  </cols>
  <sheetData>
    <row r="1" spans="2:8" ht="17" thickBot="1" x14ac:dyDescent="0.25"/>
    <row r="2" spans="2:8" ht="30" x14ac:dyDescent="0.2">
      <c r="B2" s="27" t="s">
        <v>48</v>
      </c>
      <c r="C2" s="15"/>
      <c r="D2" s="27" t="s">
        <v>49</v>
      </c>
      <c r="E2" s="17" t="s">
        <v>50</v>
      </c>
      <c r="F2" s="27" t="s">
        <v>52</v>
      </c>
      <c r="G2" s="16" t="s">
        <v>53</v>
      </c>
    </row>
    <row r="3" spans="2:8" ht="31" thickBot="1" x14ac:dyDescent="0.25">
      <c r="B3" s="28"/>
      <c r="C3" s="33"/>
      <c r="D3" s="28"/>
      <c r="E3" s="18" t="s">
        <v>51</v>
      </c>
      <c r="F3" s="28"/>
      <c r="G3" s="18" t="s">
        <v>51</v>
      </c>
      <c r="H3" t="s">
        <v>68</v>
      </c>
    </row>
    <row r="4" spans="2:8" ht="17" thickBot="1" x14ac:dyDescent="0.25">
      <c r="B4" s="19">
        <v>43868.520138888889</v>
      </c>
      <c r="C4" s="34"/>
      <c r="D4" s="20">
        <v>3.3940000000000001</v>
      </c>
      <c r="E4" s="21" t="s">
        <v>54</v>
      </c>
      <c r="F4" s="20">
        <v>8.25</v>
      </c>
      <c r="G4" s="22">
        <v>14</v>
      </c>
      <c r="H4">
        <v>10</v>
      </c>
    </row>
    <row r="5" spans="2:8" ht="17" thickBot="1" x14ac:dyDescent="0.25">
      <c r="B5" s="19">
        <v>43871.665972222225</v>
      </c>
      <c r="C5" s="34"/>
      <c r="D5" s="20">
        <v>2.6459999999999999</v>
      </c>
      <c r="E5" s="21" t="s">
        <v>55</v>
      </c>
      <c r="F5" s="20">
        <v>4.84</v>
      </c>
      <c r="G5" s="22">
        <v>13</v>
      </c>
      <c r="H5">
        <v>13</v>
      </c>
    </row>
    <row r="6" spans="2:8" ht="17" thickBot="1" x14ac:dyDescent="0.25">
      <c r="B6" s="23">
        <v>43869.433333333334</v>
      </c>
      <c r="C6" s="35"/>
      <c r="D6" s="24">
        <v>1.3009999999999999</v>
      </c>
      <c r="E6" s="24" t="s">
        <v>56</v>
      </c>
      <c r="F6" s="24">
        <v>1.8520000000000001</v>
      </c>
      <c r="G6" s="25">
        <v>7</v>
      </c>
      <c r="H6">
        <v>14</v>
      </c>
    </row>
    <row r="7" spans="2:8" ht="17" thickBot="1" x14ac:dyDescent="0.25">
      <c r="B7" s="23">
        <v>43859.568749999999</v>
      </c>
      <c r="C7" s="35"/>
      <c r="D7" s="24">
        <v>1.2969999999999999</v>
      </c>
      <c r="E7" s="24" t="s">
        <v>57</v>
      </c>
      <c r="F7" s="24">
        <v>2.6</v>
      </c>
      <c r="G7" s="25">
        <v>8</v>
      </c>
      <c r="H7">
        <v>8</v>
      </c>
    </row>
    <row r="8" spans="2:8" ht="17" thickBot="1" x14ac:dyDescent="0.25">
      <c r="B8" s="23">
        <v>43868.328472222223</v>
      </c>
      <c r="C8" s="35"/>
      <c r="D8" s="24">
        <v>1.2669999999999999</v>
      </c>
      <c r="E8" s="24" t="s">
        <v>58</v>
      </c>
      <c r="F8" s="24">
        <v>3.532</v>
      </c>
      <c r="G8" s="25">
        <v>11</v>
      </c>
      <c r="H8">
        <v>4</v>
      </c>
    </row>
    <row r="9" spans="2:8" ht="17" thickBot="1" x14ac:dyDescent="0.25">
      <c r="B9" s="23">
        <v>43868.259027777778</v>
      </c>
      <c r="C9" s="35"/>
      <c r="D9" s="24">
        <v>0.94399999999999995</v>
      </c>
      <c r="E9" s="24" t="s">
        <v>59</v>
      </c>
      <c r="F9" s="24">
        <v>4.1029999999999998</v>
      </c>
      <c r="G9" s="25">
        <v>12</v>
      </c>
      <c r="H9">
        <v>3</v>
      </c>
    </row>
    <row r="10" spans="2:8" ht="17" thickBot="1" x14ac:dyDescent="0.25">
      <c r="B10" s="23">
        <v>43869.338194444441</v>
      </c>
      <c r="C10" s="35"/>
      <c r="D10" s="24">
        <v>0.878</v>
      </c>
      <c r="E10" s="24" t="s">
        <v>60</v>
      </c>
      <c r="F10" s="24">
        <v>2.8050000000000002</v>
      </c>
      <c r="G10" s="25">
        <v>9</v>
      </c>
      <c r="H10">
        <v>1</v>
      </c>
    </row>
    <row r="11" spans="2:8" ht="17" thickBot="1" x14ac:dyDescent="0.25">
      <c r="B11" s="23">
        <v>43869.926388888889</v>
      </c>
      <c r="C11" s="35"/>
      <c r="D11" s="24">
        <v>0.747</v>
      </c>
      <c r="E11" s="24" t="s">
        <v>61</v>
      </c>
      <c r="F11" s="24">
        <v>1.0449999999999999</v>
      </c>
      <c r="G11" s="25">
        <v>6</v>
      </c>
      <c r="H11">
        <v>7</v>
      </c>
    </row>
    <row r="12" spans="2:8" ht="17" thickBot="1" x14ac:dyDescent="0.25">
      <c r="B12" s="23">
        <v>43868.106249999997</v>
      </c>
      <c r="C12" s="35"/>
      <c r="D12" s="24">
        <v>0.63300000000000001</v>
      </c>
      <c r="E12" s="24" t="s">
        <v>62</v>
      </c>
      <c r="F12" s="24">
        <v>2.9129999999999998</v>
      </c>
      <c r="G12" s="25">
        <v>10</v>
      </c>
      <c r="H12">
        <v>6</v>
      </c>
    </row>
    <row r="13" spans="2:8" ht="17" thickBot="1" x14ac:dyDescent="0.25">
      <c r="B13" s="19">
        <v>43870.665972222225</v>
      </c>
      <c r="C13" s="34"/>
      <c r="D13" s="20">
        <v>0.63200000000000001</v>
      </c>
      <c r="E13" s="20" t="s">
        <v>63</v>
      </c>
      <c r="F13" s="20">
        <v>0.51</v>
      </c>
      <c r="G13" s="26">
        <v>4</v>
      </c>
      <c r="H13">
        <v>9</v>
      </c>
    </row>
    <row r="14" spans="2:8" ht="17" thickBot="1" x14ac:dyDescent="0.25">
      <c r="B14" s="19">
        <v>43860.736111111109</v>
      </c>
      <c r="C14" s="34"/>
      <c r="D14" s="20">
        <v>0.55500000000000005</v>
      </c>
      <c r="E14" s="20" t="s">
        <v>64</v>
      </c>
      <c r="F14" s="20">
        <v>0.44700000000000001</v>
      </c>
      <c r="G14" s="26">
        <v>2</v>
      </c>
      <c r="H14">
        <v>5</v>
      </c>
    </row>
    <row r="15" spans="2:8" ht="17" thickBot="1" x14ac:dyDescent="0.25">
      <c r="B15" s="19">
        <v>43869.745833333334</v>
      </c>
      <c r="C15" s="34"/>
      <c r="D15" s="20">
        <v>0.51900000000000002</v>
      </c>
      <c r="E15" s="20" t="s">
        <v>65</v>
      </c>
      <c r="F15" s="20">
        <v>0.38600000000000001</v>
      </c>
      <c r="G15" s="26">
        <v>1</v>
      </c>
      <c r="H15">
        <v>11</v>
      </c>
    </row>
    <row r="16" spans="2:8" ht="17" thickBot="1" x14ac:dyDescent="0.25">
      <c r="B16" s="19">
        <v>43869.500694444447</v>
      </c>
      <c r="C16" s="34"/>
      <c r="D16" s="20">
        <v>0.51700000000000002</v>
      </c>
      <c r="E16" s="20" t="s">
        <v>66</v>
      </c>
      <c r="F16" s="20">
        <v>0.49099999999999999</v>
      </c>
      <c r="G16" s="26">
        <v>3</v>
      </c>
      <c r="H16">
        <v>12</v>
      </c>
    </row>
    <row r="17" spans="2:8" ht="17" thickBot="1" x14ac:dyDescent="0.25">
      <c r="B17" s="19">
        <v>43864.603472222225</v>
      </c>
      <c r="C17" s="34"/>
      <c r="D17" s="20">
        <v>0.42799999999999999</v>
      </c>
      <c r="E17" s="20">
        <v>1</v>
      </c>
      <c r="F17" s="20">
        <v>0.85</v>
      </c>
      <c r="G17" s="26">
        <v>5</v>
      </c>
      <c r="H17">
        <v>2</v>
      </c>
    </row>
  </sheetData>
  <mergeCells count="3">
    <mergeCell ref="B2:B3"/>
    <mergeCell ref="D2:D3"/>
    <mergeCell ref="F2:F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3C60E-DA9C-B543-9A00-6EBDC9C4D550}">
  <dimension ref="A1:F16"/>
  <sheetViews>
    <sheetView tabSelected="1" workbookViewId="0">
      <selection activeCell="K11" sqref="K11"/>
    </sheetView>
  </sheetViews>
  <sheetFormatPr baseColWidth="10" defaultRowHeight="16" x14ac:dyDescent="0.2"/>
  <cols>
    <col min="1" max="1" width="17.83203125" style="38" customWidth="1"/>
    <col min="2" max="2" width="18.6640625" style="38" customWidth="1"/>
    <col min="3" max="3" width="10.83203125" style="38"/>
    <col min="4" max="4" width="10.83203125" style="41"/>
    <col min="5" max="16384" width="10.83203125" style="38"/>
  </cols>
  <sheetData>
    <row r="1" spans="1:6" ht="30" x14ac:dyDescent="0.2">
      <c r="A1" s="36" t="s">
        <v>48</v>
      </c>
      <c r="B1" s="37"/>
      <c r="C1" s="36" t="s">
        <v>69</v>
      </c>
      <c r="D1" s="37" t="s">
        <v>71</v>
      </c>
      <c r="E1" s="36" t="s">
        <v>52</v>
      </c>
      <c r="F1" s="37" t="s">
        <v>53</v>
      </c>
    </row>
    <row r="2" spans="1:6" x14ac:dyDescent="0.2">
      <c r="A2" s="36"/>
      <c r="B2" s="37" t="s">
        <v>70</v>
      </c>
      <c r="C2" s="36"/>
      <c r="D2" s="37"/>
      <c r="E2" s="36"/>
      <c r="F2" s="37"/>
    </row>
    <row r="3" spans="1:6" x14ac:dyDescent="0.2">
      <c r="A3" s="39">
        <v>43868.520138888889</v>
      </c>
      <c r="B3" s="2" t="s">
        <v>40</v>
      </c>
      <c r="C3" s="40">
        <v>3.3940000000000001</v>
      </c>
      <c r="D3" s="40">
        <v>1</v>
      </c>
      <c r="E3" s="40">
        <v>8.25</v>
      </c>
      <c r="F3" s="38">
        <v>1</v>
      </c>
    </row>
    <row r="4" spans="1:6" x14ac:dyDescent="0.2">
      <c r="A4" s="39">
        <v>43871.665972222225</v>
      </c>
      <c r="B4" s="2" t="s">
        <v>47</v>
      </c>
      <c r="C4" s="40">
        <v>2.6459999999999999</v>
      </c>
      <c r="D4" s="40">
        <v>2</v>
      </c>
      <c r="E4" s="40">
        <v>4.84</v>
      </c>
      <c r="F4" s="38">
        <v>2</v>
      </c>
    </row>
    <row r="5" spans="1:6" x14ac:dyDescent="0.2">
      <c r="A5" s="39">
        <v>43869.433333333334</v>
      </c>
      <c r="B5" s="2" t="s">
        <v>42</v>
      </c>
      <c r="C5" s="40">
        <v>1.3009999999999999</v>
      </c>
      <c r="D5" s="40">
        <v>3</v>
      </c>
      <c r="E5" s="40">
        <v>1.8520000000000001</v>
      </c>
      <c r="F5" s="38">
        <v>8</v>
      </c>
    </row>
    <row r="6" spans="1:6" x14ac:dyDescent="0.2">
      <c r="A6" s="39">
        <v>43859.568749999999</v>
      </c>
      <c r="B6" s="2" t="s">
        <v>34</v>
      </c>
      <c r="C6" s="40">
        <v>1.2969999999999999</v>
      </c>
      <c r="D6" s="40">
        <v>4</v>
      </c>
      <c r="E6" s="40">
        <v>2.6</v>
      </c>
      <c r="F6" s="38">
        <v>7</v>
      </c>
    </row>
    <row r="7" spans="1:6" x14ac:dyDescent="0.2">
      <c r="A7" s="39">
        <v>43868.328472222223</v>
      </c>
      <c r="B7" s="2" t="s">
        <v>39</v>
      </c>
      <c r="C7" s="40">
        <v>1.2669999999999999</v>
      </c>
      <c r="D7" s="40">
        <v>5</v>
      </c>
      <c r="E7" s="40">
        <v>3.532</v>
      </c>
      <c r="F7" s="38">
        <v>4</v>
      </c>
    </row>
    <row r="8" spans="1:6" x14ac:dyDescent="0.2">
      <c r="A8" s="39">
        <v>43868.259027777778</v>
      </c>
      <c r="B8" s="2" t="s">
        <v>38</v>
      </c>
      <c r="C8" s="40">
        <v>0.94399999999999995</v>
      </c>
      <c r="D8" s="40">
        <v>6</v>
      </c>
      <c r="E8" s="40">
        <v>4.1029999999999998</v>
      </c>
      <c r="F8" s="38">
        <v>3</v>
      </c>
    </row>
    <row r="9" spans="1:6" x14ac:dyDescent="0.2">
      <c r="A9" s="39">
        <v>43869.338194444441</v>
      </c>
      <c r="B9" s="2" t="s">
        <v>41</v>
      </c>
      <c r="C9" s="40">
        <v>0.878</v>
      </c>
      <c r="D9" s="40">
        <v>7</v>
      </c>
      <c r="E9" s="40">
        <v>2.8050000000000002</v>
      </c>
      <c r="F9" s="38">
        <v>6</v>
      </c>
    </row>
    <row r="10" spans="1:6" x14ac:dyDescent="0.2">
      <c r="A10" s="39">
        <v>43869.926388888889</v>
      </c>
      <c r="B10" s="2" t="s">
        <v>45</v>
      </c>
      <c r="C10" s="40">
        <v>0.747</v>
      </c>
      <c r="D10" s="40">
        <v>8</v>
      </c>
      <c r="E10" s="40">
        <v>1.0449999999999999</v>
      </c>
      <c r="F10" s="38">
        <v>9</v>
      </c>
    </row>
    <row r="11" spans="1:6" x14ac:dyDescent="0.2">
      <c r="A11" s="39">
        <v>43868.106249999997</v>
      </c>
      <c r="B11" s="2" t="s">
        <v>37</v>
      </c>
      <c r="C11" s="40">
        <v>0.63300000000000001</v>
      </c>
      <c r="D11" s="40">
        <v>9</v>
      </c>
      <c r="E11" s="40">
        <v>2.9129999999999998</v>
      </c>
      <c r="F11" s="38">
        <v>5</v>
      </c>
    </row>
    <row r="12" spans="1:6" x14ac:dyDescent="0.2">
      <c r="A12" s="39">
        <v>43870.665972222225</v>
      </c>
      <c r="B12" s="2" t="s">
        <v>46</v>
      </c>
      <c r="C12" s="40">
        <v>0.63200000000000001</v>
      </c>
      <c r="D12" s="40">
        <v>10</v>
      </c>
      <c r="E12" s="40">
        <v>0.51</v>
      </c>
      <c r="F12" s="38">
        <v>11</v>
      </c>
    </row>
    <row r="13" spans="1:6" x14ac:dyDescent="0.2">
      <c r="A13" s="39">
        <v>43860.736111111109</v>
      </c>
      <c r="B13" s="2" t="s">
        <v>35</v>
      </c>
      <c r="C13" s="40">
        <v>0.55500000000000005</v>
      </c>
      <c r="D13" s="40">
        <v>11</v>
      </c>
      <c r="E13" s="40">
        <v>0.44700000000000001</v>
      </c>
      <c r="F13" s="38">
        <v>13</v>
      </c>
    </row>
    <row r="14" spans="1:6" x14ac:dyDescent="0.2">
      <c r="A14" s="39">
        <v>43869.745833333334</v>
      </c>
      <c r="B14" s="2" t="s">
        <v>44</v>
      </c>
      <c r="C14" s="40">
        <v>0.51900000000000002</v>
      </c>
      <c r="D14" s="40">
        <v>12</v>
      </c>
      <c r="E14" s="40">
        <v>0.38600000000000001</v>
      </c>
      <c r="F14" s="38">
        <v>14</v>
      </c>
    </row>
    <row r="15" spans="1:6" x14ac:dyDescent="0.2">
      <c r="A15" s="39">
        <v>43869.500694444447</v>
      </c>
      <c r="B15" s="2" t="s">
        <v>43</v>
      </c>
      <c r="C15" s="40">
        <v>0.51700000000000002</v>
      </c>
      <c r="D15" s="40">
        <v>13</v>
      </c>
      <c r="E15" s="40">
        <v>0.49099999999999999</v>
      </c>
      <c r="F15" s="38">
        <v>12</v>
      </c>
    </row>
    <row r="16" spans="1:6" x14ac:dyDescent="0.2">
      <c r="A16" s="39">
        <v>43864.603472222225</v>
      </c>
      <c r="B16" s="2" t="s">
        <v>36</v>
      </c>
      <c r="C16" s="40">
        <v>0.42799999999999999</v>
      </c>
      <c r="D16" s="40">
        <v>14</v>
      </c>
      <c r="E16" s="40">
        <v>0.85</v>
      </c>
      <c r="F16" s="38">
        <v>10</v>
      </c>
    </row>
  </sheetData>
  <sortState xmlns:xlrd2="http://schemas.microsoft.com/office/spreadsheetml/2017/richdata2" ref="A3:G16">
    <sortCondition ref="D3:D16"/>
  </sortState>
  <mergeCells count="3">
    <mergeCell ref="A1:A2"/>
    <mergeCell ref="C1:C2"/>
    <mergeCell ref="E1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Sheet1.1</vt:lpstr>
      <vt:lpstr>Sheet2</vt:lpstr>
      <vt:lpstr>Sheet2.1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Szoeke, Simon</dc:creator>
  <cp:lastModifiedBy>de Szoeke, Simon</cp:lastModifiedBy>
  <dcterms:created xsi:type="dcterms:W3CDTF">2025-03-17T16:35:44Z</dcterms:created>
  <dcterms:modified xsi:type="dcterms:W3CDTF">2025-03-21T17:43:06Z</dcterms:modified>
</cp:coreProperties>
</file>