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\Downloads\"/>
    </mc:Choice>
  </mc:AlternateContent>
  <bookViews>
    <workbookView xWindow="0" yWindow="0" windowWidth="20490" windowHeight="7320" activeTab="3"/>
  </bookViews>
  <sheets>
    <sheet name="DD" sheetId="4" r:id="rId1"/>
    <sheet name="APBDes" sheetId="1" r:id="rId2"/>
    <sheet name="Keu" sheetId="2" r:id="rId3"/>
    <sheet name="PBB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I27" i="3"/>
  <c r="H27" i="3"/>
  <c r="K27" i="3"/>
  <c r="F29" i="1"/>
  <c r="F28" i="1"/>
  <c r="F27" i="1"/>
  <c r="F27" i="2"/>
  <c r="G25" i="3"/>
  <c r="F27" i="3"/>
  <c r="F26" i="3"/>
  <c r="F25" i="3"/>
  <c r="F29" i="4"/>
  <c r="F28" i="4"/>
  <c r="L27" i="3" l="1"/>
  <c r="I24" i="4"/>
  <c r="C28" i="4" s="1"/>
  <c r="K22" i="4"/>
  <c r="J22" i="4"/>
  <c r="F22" i="4"/>
  <c r="K21" i="4"/>
  <c r="F21" i="4"/>
  <c r="K20" i="4"/>
  <c r="F20" i="4"/>
  <c r="K19" i="4"/>
  <c r="F19" i="4"/>
  <c r="J18" i="4"/>
  <c r="K18" i="4" s="1"/>
  <c r="F18" i="4"/>
  <c r="J17" i="4"/>
  <c r="K17" i="4" s="1"/>
  <c r="F17" i="4"/>
  <c r="K16" i="4"/>
  <c r="F16" i="4"/>
  <c r="F15" i="4"/>
  <c r="J15" i="4" s="1"/>
  <c r="J24" i="4" s="1"/>
  <c r="C29" i="4" s="1"/>
  <c r="F14" i="4"/>
  <c r="H14" i="4" s="1"/>
  <c r="F13" i="4"/>
  <c r="H13" i="4" s="1"/>
  <c r="F12" i="4"/>
  <c r="K22" i="3"/>
  <c r="J20" i="3"/>
  <c r="J22" i="3" s="1"/>
  <c r="C27" i="3" s="1"/>
  <c r="I20" i="3"/>
  <c r="I22" i="3" s="1"/>
  <c r="C26" i="3" s="1"/>
  <c r="H20" i="3"/>
  <c r="F20" i="3"/>
  <c r="F19" i="3"/>
  <c r="H19" i="3" s="1"/>
  <c r="H18" i="3"/>
  <c r="F18" i="3"/>
  <c r="F17" i="3"/>
  <c r="H17" i="3" s="1"/>
  <c r="F16" i="3"/>
  <c r="H16" i="3" s="1"/>
  <c r="F15" i="3"/>
  <c r="H15" i="3" s="1"/>
  <c r="F14" i="3"/>
  <c r="H14" i="3" s="1"/>
  <c r="F13" i="3"/>
  <c r="H13" i="3" s="1"/>
  <c r="F12" i="3"/>
  <c r="K24" i="2"/>
  <c r="J24" i="2"/>
  <c r="C29" i="2" s="1"/>
  <c r="I24" i="2"/>
  <c r="C28" i="2" s="1"/>
  <c r="F22" i="2"/>
  <c r="F21" i="2"/>
  <c r="H21" i="2" s="1"/>
  <c r="F20" i="2"/>
  <c r="H20" i="2" s="1"/>
  <c r="F19" i="2"/>
  <c r="H19" i="2" s="1"/>
  <c r="H18" i="2"/>
  <c r="F18" i="2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24" i="2" l="1"/>
  <c r="F22" i="3"/>
  <c r="K24" i="4"/>
  <c r="C30" i="4" s="1"/>
  <c r="H12" i="3"/>
  <c r="H22" i="3" s="1"/>
  <c r="C25" i="3" s="1"/>
  <c r="C29" i="3" s="1"/>
  <c r="F24" i="4"/>
  <c r="H12" i="4"/>
  <c r="H24" i="4" s="1"/>
  <c r="C27" i="4" s="1"/>
  <c r="H24" i="2"/>
  <c r="C27" i="2" s="1"/>
  <c r="C31" i="2" s="1"/>
  <c r="C31" i="4" l="1"/>
  <c r="I12" i="1"/>
  <c r="J12" i="1" s="1"/>
  <c r="H12" i="1"/>
  <c r="J19" i="1"/>
  <c r="J20" i="1"/>
  <c r="J21" i="1"/>
  <c r="J16" i="1"/>
  <c r="I18" i="1"/>
  <c r="J18" i="1" s="1"/>
  <c r="I19" i="1"/>
  <c r="I20" i="1"/>
  <c r="I21" i="1"/>
  <c r="I22" i="1"/>
  <c r="J22" i="1" s="1"/>
  <c r="I16" i="1"/>
  <c r="H18" i="1"/>
  <c r="H17" i="1"/>
  <c r="I17" i="1" s="1"/>
  <c r="J17" i="1" s="1"/>
  <c r="F13" i="1"/>
  <c r="H13" i="1" s="1"/>
  <c r="F14" i="1"/>
  <c r="H14" i="1" s="1"/>
  <c r="F12" i="1"/>
  <c r="F16" i="1"/>
  <c r="F17" i="1"/>
  <c r="F18" i="1"/>
  <c r="F19" i="1"/>
  <c r="F20" i="1"/>
  <c r="F21" i="1"/>
  <c r="F22" i="1"/>
  <c r="F15" i="1"/>
  <c r="I24" i="1" l="1"/>
  <c r="C28" i="1" s="1"/>
  <c r="K24" i="1"/>
  <c r="C30" i="1" s="1"/>
  <c r="J24" i="1"/>
  <c r="C29" i="1" s="1"/>
  <c r="H24" i="1"/>
  <c r="C27" i="1" s="1"/>
  <c r="F24" i="1"/>
  <c r="C31" i="1" l="1"/>
</calcChain>
</file>

<file path=xl/sharedStrings.xml><?xml version="1.0" encoding="utf-8"?>
<sst xmlns="http://schemas.openxmlformats.org/spreadsheetml/2006/main" count="177" uniqueCount="43">
  <si>
    <t>No</t>
  </si>
  <si>
    <t>Uraian</t>
  </si>
  <si>
    <t>Jumlah</t>
  </si>
  <si>
    <t>Satuan</t>
  </si>
  <si>
    <t>Harga</t>
  </si>
  <si>
    <t>Volume</t>
  </si>
  <si>
    <t>Rincian Perhitungan</t>
  </si>
  <si>
    <t>Fc</t>
  </si>
  <si>
    <t>lb</t>
  </si>
  <si>
    <t>Dekorasi</t>
  </si>
  <si>
    <t>buah</t>
  </si>
  <si>
    <t>Makan siang</t>
  </si>
  <si>
    <t>Snack</t>
  </si>
  <si>
    <t>dos</t>
  </si>
  <si>
    <t>orang</t>
  </si>
  <si>
    <t>Kebersihan</t>
  </si>
  <si>
    <t>OH</t>
  </si>
  <si>
    <t>SPPD</t>
  </si>
  <si>
    <t>Orang/kali</t>
  </si>
  <si>
    <t>Transport Peserta</t>
  </si>
  <si>
    <t>Kegiatan PBB</t>
  </si>
  <si>
    <t>Narasumber Eselon III</t>
  </si>
  <si>
    <t>Narasumber Eselon IV</t>
  </si>
  <si>
    <t>TOTAL ANGGARAN</t>
  </si>
  <si>
    <t>Anggaran Kas</t>
  </si>
  <si>
    <t>Triwulan I</t>
  </si>
  <si>
    <t>Triwulan II</t>
  </si>
  <si>
    <t>Triwulan III</t>
  </si>
  <si>
    <t>Triwulan IV</t>
  </si>
  <si>
    <t>I</t>
  </si>
  <si>
    <t>II</t>
  </si>
  <si>
    <t>III</t>
  </si>
  <si>
    <t>Rencana Anggaran Kas</t>
  </si>
  <si>
    <t>IV</t>
  </si>
  <si>
    <t>Ballpoint</t>
  </si>
  <si>
    <t>Blocknote</t>
  </si>
  <si>
    <t>Kegiatan Pelatihan Keuangan</t>
  </si>
  <si>
    <t>Kegiatan DD/ADD</t>
  </si>
  <si>
    <t>Kegiatan Evaluasi APBDes</t>
  </si>
  <si>
    <t>Moderator</t>
  </si>
  <si>
    <t>orang/hari</t>
  </si>
  <si>
    <t>Makan &amp; Snack</t>
  </si>
  <si>
    <t>Narasumber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</si>
</sst>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/>
    </xf>
    <xf numFmtId="164" fontId="2" fillId="0" borderId="1" xfId="1" applyFont="1" applyBorder="1" applyAlignment="1">
      <alignment vertical="center"/>
    </xf>
    <xf numFmtId="164" fontId="2" fillId="0" borderId="1" xfId="1" applyFont="1" applyBorder="1"/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left"/>
    </xf>
    <xf numFmtId="164" fontId="2" fillId="0" borderId="1" xfId="1" quotePrefix="1" applyFont="1" applyBorder="1"/>
    <xf numFmtId="0" fontId="2" fillId="0" borderId="1" xfId="0" applyFont="1" applyBorder="1"/>
    <xf numFmtId="164" fontId="3" fillId="0" borderId="1" xfId="1" applyFont="1" applyBorder="1"/>
    <xf numFmtId="0" fontId="3" fillId="0" borderId="0" xfId="0" applyFont="1"/>
    <xf numFmtId="164" fontId="2" fillId="0" borderId="0" xfId="0" applyNumberFormat="1" applyFont="1"/>
    <xf numFmtId="0" fontId="2" fillId="0" borderId="5" xfId="0" applyFont="1" applyBorder="1"/>
    <xf numFmtId="164" fontId="3" fillId="0" borderId="0" xfId="0" applyNumberFormat="1" applyFont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4" fontId="2" fillId="0" borderId="5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2" xfId="1" applyFont="1" applyBorder="1" applyAlignment="1">
      <alignment horizontal="center"/>
    </xf>
    <xf numFmtId="164" fontId="3" fillId="0" borderId="3" xfId="1" applyFont="1" applyBorder="1" applyAlignment="1">
      <alignment horizontal="center"/>
    </xf>
    <xf numFmtId="164" fontId="3" fillId="0" borderId="4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31"/>
  <sheetViews>
    <sheetView topLeftCell="A8" workbookViewId="0">
      <selection activeCell="F28" sqref="F28:F29"/>
    </sheetView>
  </sheetViews>
  <sheetFormatPr defaultRowHeight="14.25" x14ac:dyDescent="0.2"/>
  <cols>
    <col min="1" max="1" width="3.7109375" style="1" bestFit="1" customWidth="1"/>
    <col min="2" max="2" width="24.42578125" style="1" bestFit="1" customWidth="1"/>
    <col min="3" max="3" width="16.28515625" style="1" bestFit="1" customWidth="1"/>
    <col min="4" max="4" width="11.7109375" style="1" bestFit="1" customWidth="1"/>
    <col min="5" max="5" width="10.28515625" style="1" bestFit="1" customWidth="1"/>
    <col min="6" max="6" width="16.28515625" style="1" bestFit="1" customWidth="1"/>
    <col min="7" max="7" width="9.140625" style="1"/>
    <col min="8" max="11" width="13.7109375" style="1" customWidth="1"/>
    <col min="12" max="12" width="9.140625" style="1"/>
    <col min="13" max="13" width="12.140625" style="1" bestFit="1" customWidth="1"/>
    <col min="14" max="16384" width="9.140625" style="1"/>
  </cols>
  <sheetData>
    <row r="8" spans="1:13" x14ac:dyDescent="0.2">
      <c r="A8" s="1" t="s">
        <v>37</v>
      </c>
    </row>
    <row r="10" spans="1:13" x14ac:dyDescent="0.2">
      <c r="A10" s="21" t="s">
        <v>0</v>
      </c>
      <c r="B10" s="21" t="s">
        <v>1</v>
      </c>
      <c r="C10" s="21" t="s">
        <v>6</v>
      </c>
      <c r="D10" s="21"/>
      <c r="E10" s="21"/>
      <c r="F10" s="21" t="s">
        <v>2</v>
      </c>
      <c r="H10" s="21" t="s">
        <v>32</v>
      </c>
      <c r="I10" s="21"/>
      <c r="J10" s="21"/>
      <c r="K10" s="21"/>
    </row>
    <row r="11" spans="1:13" x14ac:dyDescent="0.2">
      <c r="A11" s="21"/>
      <c r="B11" s="21"/>
      <c r="C11" s="2" t="s">
        <v>5</v>
      </c>
      <c r="D11" s="2" t="s">
        <v>3</v>
      </c>
      <c r="E11" s="2" t="s">
        <v>4</v>
      </c>
      <c r="F11" s="21"/>
      <c r="H11" s="8" t="s">
        <v>29</v>
      </c>
      <c r="I11" s="8" t="s">
        <v>30</v>
      </c>
      <c r="J11" s="8" t="s">
        <v>31</v>
      </c>
      <c r="K11" s="8" t="s">
        <v>33</v>
      </c>
    </row>
    <row r="12" spans="1:13" hidden="1" x14ac:dyDescent="0.2">
      <c r="A12" s="3">
        <v>1</v>
      </c>
      <c r="B12" s="4" t="s">
        <v>19</v>
      </c>
      <c r="C12" s="5"/>
      <c r="D12" s="4" t="s">
        <v>14</v>
      </c>
      <c r="E12" s="6">
        <v>75000</v>
      </c>
      <c r="F12" s="7">
        <f>C12*E12</f>
        <v>0</v>
      </c>
      <c r="H12" s="17">
        <f>F12</f>
        <v>0</v>
      </c>
      <c r="I12" s="8">
        <v>0</v>
      </c>
      <c r="J12" s="8">
        <v>0</v>
      </c>
      <c r="K12" s="8">
        <v>0</v>
      </c>
    </row>
    <row r="13" spans="1:13" hidden="1" x14ac:dyDescent="0.2">
      <c r="A13" s="3"/>
      <c r="B13" s="4" t="s">
        <v>34</v>
      </c>
      <c r="C13" s="5"/>
      <c r="D13" s="4" t="s">
        <v>10</v>
      </c>
      <c r="E13" s="6">
        <v>3500</v>
      </c>
      <c r="F13" s="7">
        <f t="shared" ref="F13:F14" si="0">C13*E13</f>
        <v>0</v>
      </c>
      <c r="H13" s="17">
        <f t="shared" ref="H13:H14" si="1">F13</f>
        <v>0</v>
      </c>
      <c r="I13" s="8"/>
      <c r="J13" s="8"/>
      <c r="K13" s="8"/>
    </row>
    <row r="14" spans="1:13" hidden="1" x14ac:dyDescent="0.2">
      <c r="A14" s="3"/>
      <c r="B14" s="4" t="s">
        <v>35</v>
      </c>
      <c r="C14" s="5"/>
      <c r="D14" s="4" t="s">
        <v>10</v>
      </c>
      <c r="E14" s="6">
        <v>15000</v>
      </c>
      <c r="F14" s="7">
        <f t="shared" si="0"/>
        <v>0</v>
      </c>
      <c r="H14" s="17">
        <f t="shared" si="1"/>
        <v>0</v>
      </c>
      <c r="I14" s="8"/>
      <c r="J14" s="8"/>
      <c r="K14" s="8"/>
    </row>
    <row r="15" spans="1:13" x14ac:dyDescent="0.2">
      <c r="A15" s="8">
        <v>1</v>
      </c>
      <c r="B15" s="7" t="s">
        <v>7</v>
      </c>
      <c r="C15" s="5">
        <v>200</v>
      </c>
      <c r="D15" s="9" t="s">
        <v>8</v>
      </c>
      <c r="E15" s="7">
        <v>300</v>
      </c>
      <c r="F15" s="7">
        <f>C15*E15</f>
        <v>60000</v>
      </c>
      <c r="H15" s="17">
        <v>0</v>
      </c>
      <c r="I15" s="19">
        <v>0</v>
      </c>
      <c r="J15" s="19">
        <f>F15</f>
        <v>60000</v>
      </c>
      <c r="K15" s="19">
        <v>0</v>
      </c>
      <c r="M15" s="14"/>
    </row>
    <row r="16" spans="1:13" x14ac:dyDescent="0.2">
      <c r="A16" s="3">
        <v>2</v>
      </c>
      <c r="B16" s="7" t="s">
        <v>9</v>
      </c>
      <c r="C16" s="5">
        <v>2</v>
      </c>
      <c r="D16" s="9" t="s">
        <v>10</v>
      </c>
      <c r="E16" s="7">
        <v>250000</v>
      </c>
      <c r="F16" s="7">
        <f t="shared" ref="F16:F22" si="2">C16*E16</f>
        <v>500000</v>
      </c>
      <c r="H16" s="17">
        <v>0</v>
      </c>
      <c r="I16" s="19">
        <v>0</v>
      </c>
      <c r="J16" s="19">
        <v>250000</v>
      </c>
      <c r="K16" s="19">
        <f>J16</f>
        <v>250000</v>
      </c>
    </row>
    <row r="17" spans="1:11" x14ac:dyDescent="0.2">
      <c r="A17" s="8">
        <v>3</v>
      </c>
      <c r="B17" s="7" t="s">
        <v>11</v>
      </c>
      <c r="C17" s="5">
        <v>80</v>
      </c>
      <c r="D17" s="9" t="s">
        <v>13</v>
      </c>
      <c r="E17" s="7">
        <v>38000</v>
      </c>
      <c r="F17" s="7">
        <f t="shared" si="2"/>
        <v>3040000</v>
      </c>
      <c r="H17" s="17">
        <v>0</v>
      </c>
      <c r="I17" s="19">
        <v>0</v>
      </c>
      <c r="J17" s="19">
        <f>E17*40</f>
        <v>1520000</v>
      </c>
      <c r="K17" s="19">
        <f t="shared" ref="K17:K21" si="3">J17</f>
        <v>1520000</v>
      </c>
    </row>
    <row r="18" spans="1:11" x14ac:dyDescent="0.2">
      <c r="A18" s="3">
        <v>4</v>
      </c>
      <c r="B18" s="7" t="s">
        <v>12</v>
      </c>
      <c r="C18" s="5">
        <v>80</v>
      </c>
      <c r="D18" s="9" t="s">
        <v>13</v>
      </c>
      <c r="E18" s="7">
        <v>15000</v>
      </c>
      <c r="F18" s="7">
        <f t="shared" si="2"/>
        <v>1200000</v>
      </c>
      <c r="H18" s="17">
        <v>0</v>
      </c>
      <c r="I18" s="19">
        <v>0</v>
      </c>
      <c r="J18" s="19">
        <f>E18*40</f>
        <v>600000</v>
      </c>
      <c r="K18" s="19">
        <f t="shared" si="3"/>
        <v>600000</v>
      </c>
    </row>
    <row r="19" spans="1:11" x14ac:dyDescent="0.2">
      <c r="A19" s="8">
        <v>5</v>
      </c>
      <c r="B19" s="10" t="s">
        <v>21</v>
      </c>
      <c r="C19" s="5">
        <v>2</v>
      </c>
      <c r="D19" s="9" t="s">
        <v>14</v>
      </c>
      <c r="E19" s="7">
        <v>900000</v>
      </c>
      <c r="F19" s="7">
        <f t="shared" si="2"/>
        <v>1800000</v>
      </c>
      <c r="H19" s="17">
        <v>0</v>
      </c>
      <c r="I19" s="19">
        <v>0</v>
      </c>
      <c r="J19" s="19">
        <v>900000</v>
      </c>
      <c r="K19" s="19">
        <f t="shared" si="3"/>
        <v>900000</v>
      </c>
    </row>
    <row r="20" spans="1:11" x14ac:dyDescent="0.2">
      <c r="A20" s="3">
        <v>6</v>
      </c>
      <c r="B20" s="10" t="s">
        <v>22</v>
      </c>
      <c r="C20" s="5">
        <v>2</v>
      </c>
      <c r="D20" s="9" t="s">
        <v>14</v>
      </c>
      <c r="E20" s="7">
        <v>750000</v>
      </c>
      <c r="F20" s="7">
        <f t="shared" si="2"/>
        <v>1500000</v>
      </c>
      <c r="H20" s="17">
        <v>0</v>
      </c>
      <c r="I20" s="19">
        <v>0</v>
      </c>
      <c r="J20" s="19">
        <v>750000</v>
      </c>
      <c r="K20" s="19">
        <f t="shared" si="3"/>
        <v>750000</v>
      </c>
    </row>
    <row r="21" spans="1:11" x14ac:dyDescent="0.2">
      <c r="A21" s="8">
        <v>7</v>
      </c>
      <c r="B21" s="7" t="s">
        <v>15</v>
      </c>
      <c r="C21" s="5">
        <v>2</v>
      </c>
      <c r="D21" s="9" t="s">
        <v>16</v>
      </c>
      <c r="E21" s="7">
        <v>75000</v>
      </c>
      <c r="F21" s="7">
        <f t="shared" si="2"/>
        <v>150000</v>
      </c>
      <c r="H21" s="17">
        <v>0</v>
      </c>
      <c r="I21" s="19">
        <v>0</v>
      </c>
      <c r="J21" s="19">
        <v>75000</v>
      </c>
      <c r="K21" s="19">
        <f t="shared" si="3"/>
        <v>75000</v>
      </c>
    </row>
    <row r="22" spans="1:11" x14ac:dyDescent="0.2">
      <c r="A22" s="3">
        <v>8</v>
      </c>
      <c r="B22" s="7" t="s">
        <v>17</v>
      </c>
      <c r="C22" s="5">
        <v>45</v>
      </c>
      <c r="D22" s="9" t="s">
        <v>18</v>
      </c>
      <c r="E22" s="7">
        <v>150000</v>
      </c>
      <c r="F22" s="7">
        <f t="shared" si="2"/>
        <v>6750000</v>
      </c>
      <c r="H22" s="17">
        <v>0</v>
      </c>
      <c r="I22" s="18">
        <v>0</v>
      </c>
      <c r="J22" s="19">
        <f>22*E22</f>
        <v>3300000</v>
      </c>
      <c r="K22" s="19">
        <f>23*E22</f>
        <v>3450000</v>
      </c>
    </row>
    <row r="23" spans="1:11" x14ac:dyDescent="0.2">
      <c r="A23" s="11"/>
      <c r="B23" s="7"/>
      <c r="C23" s="7"/>
      <c r="D23" s="7"/>
      <c r="E23" s="7"/>
      <c r="F23" s="7"/>
      <c r="H23" s="11"/>
      <c r="I23" s="8"/>
      <c r="J23" s="8"/>
      <c r="K23" s="8"/>
    </row>
    <row r="24" spans="1:11" x14ac:dyDescent="0.2">
      <c r="A24" s="11"/>
      <c r="B24" s="22" t="s">
        <v>23</v>
      </c>
      <c r="C24" s="23"/>
      <c r="D24" s="23"/>
      <c r="E24" s="24"/>
      <c r="F24" s="12">
        <f>SUM(F12:F22)</f>
        <v>15000000</v>
      </c>
      <c r="H24" s="17">
        <f>SUM(H12:H22)</f>
        <v>0</v>
      </c>
      <c r="I24" s="17">
        <f>SUM(I12:I22)</f>
        <v>0</v>
      </c>
      <c r="J24" s="17">
        <f>SUM(J12:J22)</f>
        <v>7455000</v>
      </c>
      <c r="K24" s="17">
        <f>SUM(K12:K22)</f>
        <v>7545000</v>
      </c>
    </row>
    <row r="26" spans="1:11" x14ac:dyDescent="0.2">
      <c r="B26" s="13" t="s">
        <v>24</v>
      </c>
    </row>
    <row r="27" spans="1:11" x14ac:dyDescent="0.2">
      <c r="B27" s="1" t="s">
        <v>25</v>
      </c>
      <c r="C27" s="14">
        <f>H24</f>
        <v>0</v>
      </c>
    </row>
    <row r="28" spans="1:11" x14ac:dyDescent="0.2">
      <c r="B28" s="1" t="s">
        <v>26</v>
      </c>
      <c r="C28" s="14">
        <f>I24</f>
        <v>0</v>
      </c>
      <c r="E28" s="1" t="s">
        <v>31</v>
      </c>
      <c r="F28" s="14">
        <f>J22</f>
        <v>3300000</v>
      </c>
      <c r="H28" s="14"/>
    </row>
    <row r="29" spans="1:11" x14ac:dyDescent="0.2">
      <c r="B29" s="1" t="s">
        <v>27</v>
      </c>
      <c r="C29" s="14">
        <f>J24</f>
        <v>7455000</v>
      </c>
      <c r="E29" s="1" t="s">
        <v>33</v>
      </c>
      <c r="F29" s="14">
        <f>K22</f>
        <v>3450000</v>
      </c>
    </row>
    <row r="30" spans="1:11" x14ac:dyDescent="0.2">
      <c r="B30" s="1" t="s">
        <v>28</v>
      </c>
      <c r="C30" s="20">
        <f>K24</f>
        <v>7545000</v>
      </c>
    </row>
    <row r="31" spans="1:11" x14ac:dyDescent="0.2">
      <c r="C31" s="16">
        <f>SUM(C27:C30)</f>
        <v>15000000</v>
      </c>
    </row>
  </sheetData>
  <mergeCells count="6">
    <mergeCell ref="B24:E24"/>
    <mergeCell ref="A10:A11"/>
    <mergeCell ref="B10:B11"/>
    <mergeCell ref="C10:E10"/>
    <mergeCell ref="F10:F11"/>
    <mergeCell ref="H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31"/>
  <sheetViews>
    <sheetView topLeftCell="A8" workbookViewId="0">
      <selection activeCell="F27" sqref="F27:F29"/>
    </sheetView>
  </sheetViews>
  <sheetFormatPr defaultRowHeight="14.25" x14ac:dyDescent="0.2"/>
  <cols>
    <col min="1" max="1" width="3.7109375" style="1" bestFit="1" customWidth="1"/>
    <col min="2" max="2" width="24.42578125" style="1" bestFit="1" customWidth="1"/>
    <col min="3" max="3" width="16.28515625" style="1" bestFit="1" customWidth="1"/>
    <col min="4" max="4" width="11.7109375" style="1" bestFit="1" customWidth="1"/>
    <col min="5" max="5" width="10.28515625" style="1" bestFit="1" customWidth="1"/>
    <col min="6" max="6" width="16.28515625" style="1" bestFit="1" customWidth="1"/>
    <col min="7" max="7" width="12.140625" style="1" bestFit="1" customWidth="1"/>
    <col min="8" max="11" width="13.7109375" style="1" customWidth="1"/>
    <col min="12" max="16384" width="9.140625" style="1"/>
  </cols>
  <sheetData>
    <row r="8" spans="1:11" x14ac:dyDescent="0.2">
      <c r="A8" s="1" t="s">
        <v>38</v>
      </c>
    </row>
    <row r="10" spans="1:11" x14ac:dyDescent="0.2">
      <c r="A10" s="21" t="s">
        <v>0</v>
      </c>
      <c r="B10" s="21" t="s">
        <v>1</v>
      </c>
      <c r="C10" s="21" t="s">
        <v>6</v>
      </c>
      <c r="D10" s="21"/>
      <c r="E10" s="21"/>
      <c r="F10" s="21" t="s">
        <v>2</v>
      </c>
      <c r="H10" s="21" t="s">
        <v>32</v>
      </c>
      <c r="I10" s="21"/>
      <c r="J10" s="21"/>
      <c r="K10" s="21"/>
    </row>
    <row r="11" spans="1:11" x14ac:dyDescent="0.2">
      <c r="A11" s="21"/>
      <c r="B11" s="21"/>
      <c r="C11" s="2" t="s">
        <v>5</v>
      </c>
      <c r="D11" s="2" t="s">
        <v>3</v>
      </c>
      <c r="E11" s="2" t="s">
        <v>4</v>
      </c>
      <c r="F11" s="21"/>
      <c r="H11" s="8" t="s">
        <v>29</v>
      </c>
      <c r="I11" s="8" t="s">
        <v>30</v>
      </c>
      <c r="J11" s="8" t="s">
        <v>31</v>
      </c>
      <c r="K11" s="8" t="s">
        <v>33</v>
      </c>
    </row>
    <row r="12" spans="1:11" x14ac:dyDescent="0.2">
      <c r="A12" s="3">
        <v>1</v>
      </c>
      <c r="B12" s="4" t="s">
        <v>19</v>
      </c>
      <c r="C12" s="5">
        <v>74</v>
      </c>
      <c r="D12" s="4" t="s">
        <v>14</v>
      </c>
      <c r="E12" s="6">
        <v>75000</v>
      </c>
      <c r="F12" s="7">
        <f>C12*E12</f>
        <v>5550000</v>
      </c>
      <c r="H12" s="17">
        <f>36*E12</f>
        <v>2700000</v>
      </c>
      <c r="I12" s="19">
        <f>19*E12</f>
        <v>1425000</v>
      </c>
      <c r="J12" s="19">
        <f>I12</f>
        <v>1425000</v>
      </c>
      <c r="K12" s="19">
        <v>0</v>
      </c>
    </row>
    <row r="13" spans="1:11" hidden="1" x14ac:dyDescent="0.2">
      <c r="A13" s="3"/>
      <c r="B13" s="4" t="s">
        <v>34</v>
      </c>
      <c r="C13" s="5"/>
      <c r="D13" s="4" t="s">
        <v>10</v>
      </c>
      <c r="E13" s="6">
        <v>3500</v>
      </c>
      <c r="F13" s="7">
        <f t="shared" ref="F13:F14" si="0">C13*E13</f>
        <v>0</v>
      </c>
      <c r="H13" s="17">
        <f t="shared" ref="H13:H14" si="1">F13</f>
        <v>0</v>
      </c>
      <c r="I13" s="8"/>
      <c r="J13" s="8"/>
      <c r="K13" s="8"/>
    </row>
    <row r="14" spans="1:11" hidden="1" x14ac:dyDescent="0.2">
      <c r="A14" s="3"/>
      <c r="B14" s="4" t="s">
        <v>35</v>
      </c>
      <c r="C14" s="5"/>
      <c r="D14" s="4" t="s">
        <v>10</v>
      </c>
      <c r="E14" s="6">
        <v>15000</v>
      </c>
      <c r="F14" s="7">
        <f t="shared" si="0"/>
        <v>0</v>
      </c>
      <c r="H14" s="17">
        <f t="shared" si="1"/>
        <v>0</v>
      </c>
      <c r="I14" s="8"/>
      <c r="J14" s="8"/>
      <c r="K14" s="8"/>
    </row>
    <row r="15" spans="1:11" x14ac:dyDescent="0.2">
      <c r="A15" s="8">
        <v>1</v>
      </c>
      <c r="B15" s="7" t="s">
        <v>7</v>
      </c>
      <c r="C15" s="5">
        <v>50</v>
      </c>
      <c r="D15" s="9" t="s">
        <v>8</v>
      </c>
      <c r="E15" s="7">
        <v>300</v>
      </c>
      <c r="F15" s="7">
        <f>C15*E15</f>
        <v>15000</v>
      </c>
      <c r="H15" s="17">
        <v>15000</v>
      </c>
      <c r="I15" s="19">
        <v>0</v>
      </c>
      <c r="J15" s="19"/>
      <c r="K15" s="19">
        <v>0</v>
      </c>
    </row>
    <row r="16" spans="1:11" x14ac:dyDescent="0.2">
      <c r="A16" s="3">
        <v>2</v>
      </c>
      <c r="B16" s="7" t="s">
        <v>9</v>
      </c>
      <c r="C16" s="5">
        <v>3</v>
      </c>
      <c r="D16" s="9" t="s">
        <v>10</v>
      </c>
      <c r="E16" s="7">
        <v>250000</v>
      </c>
      <c r="F16" s="7">
        <f t="shared" ref="F16:F22" si="2">C16*E16</f>
        <v>750000</v>
      </c>
      <c r="H16" s="17">
        <v>250000</v>
      </c>
      <c r="I16" s="19">
        <f>H16</f>
        <v>250000</v>
      </c>
      <c r="J16" s="19">
        <f>I16</f>
        <v>250000</v>
      </c>
      <c r="K16" s="19">
        <v>0</v>
      </c>
    </row>
    <row r="17" spans="1:11" x14ac:dyDescent="0.2">
      <c r="A17" s="8">
        <v>3</v>
      </c>
      <c r="B17" s="7" t="s">
        <v>11</v>
      </c>
      <c r="C17" s="5">
        <v>120</v>
      </c>
      <c r="D17" s="9" t="s">
        <v>13</v>
      </c>
      <c r="E17" s="7">
        <v>38000</v>
      </c>
      <c r="F17" s="7">
        <f t="shared" si="2"/>
        <v>4560000</v>
      </c>
      <c r="H17" s="17">
        <f>40*E17</f>
        <v>1520000</v>
      </c>
      <c r="I17" s="19">
        <f t="shared" ref="I17:J22" si="3">H17</f>
        <v>1520000</v>
      </c>
      <c r="J17" s="19">
        <f t="shared" si="3"/>
        <v>1520000</v>
      </c>
      <c r="K17" s="19">
        <v>0</v>
      </c>
    </row>
    <row r="18" spans="1:11" x14ac:dyDescent="0.2">
      <c r="A18" s="3">
        <v>4</v>
      </c>
      <c r="B18" s="7" t="s">
        <v>12</v>
      </c>
      <c r="C18" s="5">
        <v>120</v>
      </c>
      <c r="D18" s="9" t="s">
        <v>13</v>
      </c>
      <c r="E18" s="7">
        <v>15000</v>
      </c>
      <c r="F18" s="7">
        <f t="shared" si="2"/>
        <v>1800000</v>
      </c>
      <c r="H18" s="17">
        <f>40*E18</f>
        <v>600000</v>
      </c>
      <c r="I18" s="19">
        <f t="shared" si="3"/>
        <v>600000</v>
      </c>
      <c r="J18" s="19">
        <f t="shared" si="3"/>
        <v>600000</v>
      </c>
      <c r="K18" s="19">
        <v>0</v>
      </c>
    </row>
    <row r="19" spans="1:11" x14ac:dyDescent="0.2">
      <c r="A19" s="8">
        <v>5</v>
      </c>
      <c r="B19" s="10" t="s">
        <v>21</v>
      </c>
      <c r="C19" s="5">
        <v>3</v>
      </c>
      <c r="D19" s="9" t="s">
        <v>14</v>
      </c>
      <c r="E19" s="7">
        <v>900000</v>
      </c>
      <c r="F19" s="7">
        <f t="shared" si="2"/>
        <v>2700000</v>
      </c>
      <c r="H19" s="17">
        <v>900000</v>
      </c>
      <c r="I19" s="19">
        <f t="shared" si="3"/>
        <v>900000</v>
      </c>
      <c r="J19" s="19">
        <f t="shared" si="3"/>
        <v>900000</v>
      </c>
      <c r="K19" s="19">
        <v>0</v>
      </c>
    </row>
    <row r="20" spans="1:11" x14ac:dyDescent="0.2">
      <c r="A20" s="3">
        <v>6</v>
      </c>
      <c r="B20" s="10" t="s">
        <v>22</v>
      </c>
      <c r="C20" s="5">
        <v>3</v>
      </c>
      <c r="D20" s="9" t="s">
        <v>14</v>
      </c>
      <c r="E20" s="7">
        <v>750000</v>
      </c>
      <c r="F20" s="7">
        <f t="shared" si="2"/>
        <v>2250000</v>
      </c>
      <c r="H20" s="17">
        <v>750000</v>
      </c>
      <c r="I20" s="19">
        <f t="shared" si="3"/>
        <v>750000</v>
      </c>
      <c r="J20" s="19">
        <f t="shared" si="3"/>
        <v>750000</v>
      </c>
      <c r="K20" s="19">
        <v>0</v>
      </c>
    </row>
    <row r="21" spans="1:11" x14ac:dyDescent="0.2">
      <c r="A21" s="8">
        <v>7</v>
      </c>
      <c r="B21" s="7" t="s">
        <v>15</v>
      </c>
      <c r="C21" s="5">
        <v>3</v>
      </c>
      <c r="D21" s="9" t="s">
        <v>40</v>
      </c>
      <c r="E21" s="7">
        <v>75000</v>
      </c>
      <c r="F21" s="7">
        <f t="shared" si="2"/>
        <v>225000</v>
      </c>
      <c r="H21" s="17">
        <v>75000</v>
      </c>
      <c r="I21" s="19">
        <f t="shared" si="3"/>
        <v>75000</v>
      </c>
      <c r="J21" s="19">
        <f t="shared" si="3"/>
        <v>75000</v>
      </c>
      <c r="K21" s="19">
        <v>0</v>
      </c>
    </row>
    <row r="22" spans="1:11" x14ac:dyDescent="0.2">
      <c r="A22" s="3">
        <v>8</v>
      </c>
      <c r="B22" s="7" t="s">
        <v>39</v>
      </c>
      <c r="C22" s="5">
        <v>3</v>
      </c>
      <c r="D22" s="9" t="s">
        <v>14</v>
      </c>
      <c r="E22" s="7">
        <v>250000</v>
      </c>
      <c r="F22" s="7">
        <f t="shared" si="2"/>
        <v>750000</v>
      </c>
      <c r="H22" s="17">
        <v>250000</v>
      </c>
      <c r="I22" s="19">
        <f t="shared" si="3"/>
        <v>250000</v>
      </c>
      <c r="J22" s="19">
        <f t="shared" si="3"/>
        <v>250000</v>
      </c>
      <c r="K22" s="19">
        <v>0</v>
      </c>
    </row>
    <row r="23" spans="1:11" x14ac:dyDescent="0.2">
      <c r="A23" s="11"/>
      <c r="B23" s="7"/>
      <c r="C23" s="7"/>
      <c r="D23" s="7"/>
      <c r="E23" s="7"/>
      <c r="F23" s="7"/>
      <c r="H23" s="11"/>
      <c r="I23" s="8"/>
      <c r="J23" s="8"/>
      <c r="K23" s="8"/>
    </row>
    <row r="24" spans="1:11" x14ac:dyDescent="0.2">
      <c r="A24" s="11"/>
      <c r="B24" s="22" t="s">
        <v>23</v>
      </c>
      <c r="C24" s="23"/>
      <c r="D24" s="23"/>
      <c r="E24" s="24"/>
      <c r="F24" s="12">
        <f>SUM(F12:F22)</f>
        <v>18600000</v>
      </c>
      <c r="H24" s="17">
        <f>SUM(H12:H22)</f>
        <v>7060000</v>
      </c>
      <c r="I24" s="17">
        <f>SUM(I12:I22)</f>
        <v>5770000</v>
      </c>
      <c r="J24" s="17">
        <f>SUM(J12:J22)</f>
        <v>5770000</v>
      </c>
      <c r="K24" s="17">
        <f>SUM(K12:K22)</f>
        <v>0</v>
      </c>
    </row>
    <row r="26" spans="1:11" x14ac:dyDescent="0.2">
      <c r="B26" s="13" t="s">
        <v>24</v>
      </c>
      <c r="G26" s="14"/>
    </row>
    <row r="27" spans="1:11" x14ac:dyDescent="0.2">
      <c r="B27" s="1" t="s">
        <v>25</v>
      </c>
      <c r="C27" s="14">
        <f>H24</f>
        <v>7060000</v>
      </c>
      <c r="E27" s="1" t="s">
        <v>29</v>
      </c>
      <c r="F27" s="14">
        <f>H12</f>
        <v>2700000</v>
      </c>
    </row>
    <row r="28" spans="1:11" x14ac:dyDescent="0.2">
      <c r="B28" s="1" t="s">
        <v>26</v>
      </c>
      <c r="C28" s="14">
        <f>I24</f>
        <v>5770000</v>
      </c>
      <c r="E28" s="1" t="s">
        <v>30</v>
      </c>
      <c r="F28" s="14">
        <f>I12</f>
        <v>1425000</v>
      </c>
      <c r="G28" s="14"/>
      <c r="H28" s="14"/>
      <c r="I28" s="14"/>
    </row>
    <row r="29" spans="1:11" x14ac:dyDescent="0.2">
      <c r="B29" s="1" t="s">
        <v>27</v>
      </c>
      <c r="C29" s="14">
        <f>J24</f>
        <v>5770000</v>
      </c>
      <c r="E29" s="1" t="s">
        <v>31</v>
      </c>
      <c r="F29" s="14">
        <f>J12</f>
        <v>1425000</v>
      </c>
    </row>
    <row r="30" spans="1:11" x14ac:dyDescent="0.2">
      <c r="B30" s="1" t="s">
        <v>28</v>
      </c>
      <c r="C30" s="20">
        <f>K24</f>
        <v>0</v>
      </c>
    </row>
    <row r="31" spans="1:11" x14ac:dyDescent="0.2">
      <c r="C31" s="16">
        <f>SUM(C27:C30)</f>
        <v>18600000</v>
      </c>
    </row>
  </sheetData>
  <mergeCells count="6">
    <mergeCell ref="H10:K10"/>
    <mergeCell ref="C10:E10"/>
    <mergeCell ref="F10:F11"/>
    <mergeCell ref="B10:B11"/>
    <mergeCell ref="A10:A11"/>
    <mergeCell ref="B24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31"/>
  <sheetViews>
    <sheetView topLeftCell="A7" workbookViewId="0">
      <selection activeCell="F27" sqref="F27"/>
    </sheetView>
  </sheetViews>
  <sheetFormatPr defaultRowHeight="14.25" x14ac:dyDescent="0.2"/>
  <cols>
    <col min="1" max="1" width="3.7109375" style="1" bestFit="1" customWidth="1"/>
    <col min="2" max="2" width="24.42578125" style="1" bestFit="1" customWidth="1"/>
    <col min="3" max="3" width="16.28515625" style="1" bestFit="1" customWidth="1"/>
    <col min="4" max="4" width="11.7109375" style="1" bestFit="1" customWidth="1"/>
    <col min="5" max="5" width="10.28515625" style="1" bestFit="1" customWidth="1"/>
    <col min="6" max="6" width="16.28515625" style="1" bestFit="1" customWidth="1"/>
    <col min="7" max="7" width="9.140625" style="1"/>
    <col min="8" max="11" width="13.7109375" style="1" customWidth="1"/>
    <col min="12" max="16384" width="9.140625" style="1"/>
  </cols>
  <sheetData>
    <row r="8" spans="1:11" x14ac:dyDescent="0.2">
      <c r="A8" s="1" t="s">
        <v>36</v>
      </c>
    </row>
    <row r="10" spans="1:11" x14ac:dyDescent="0.2">
      <c r="A10" s="21" t="s">
        <v>0</v>
      </c>
      <c r="B10" s="21" t="s">
        <v>1</v>
      </c>
      <c r="C10" s="21" t="s">
        <v>6</v>
      </c>
      <c r="D10" s="21"/>
      <c r="E10" s="21"/>
      <c r="F10" s="21" t="s">
        <v>2</v>
      </c>
      <c r="H10" s="25" t="s">
        <v>32</v>
      </c>
      <c r="I10" s="25"/>
      <c r="J10" s="25"/>
      <c r="K10" s="25"/>
    </row>
    <row r="11" spans="1:11" x14ac:dyDescent="0.2">
      <c r="A11" s="21"/>
      <c r="B11" s="21"/>
      <c r="C11" s="2" t="s">
        <v>5</v>
      </c>
      <c r="D11" s="2" t="s">
        <v>3</v>
      </c>
      <c r="E11" s="2" t="s">
        <v>4</v>
      </c>
      <c r="F11" s="21"/>
      <c r="H11" s="8" t="s">
        <v>29</v>
      </c>
      <c r="I11" s="8" t="s">
        <v>30</v>
      </c>
      <c r="J11" s="8" t="s">
        <v>31</v>
      </c>
      <c r="K11" s="8" t="s">
        <v>33</v>
      </c>
    </row>
    <row r="12" spans="1:11" x14ac:dyDescent="0.2">
      <c r="A12" s="3">
        <v>1</v>
      </c>
      <c r="B12" s="4" t="s">
        <v>19</v>
      </c>
      <c r="C12" s="5">
        <v>72</v>
      </c>
      <c r="D12" s="4" t="s">
        <v>14</v>
      </c>
      <c r="E12" s="6">
        <v>75000</v>
      </c>
      <c r="F12" s="7">
        <f>C12*E12</f>
        <v>5400000</v>
      </c>
      <c r="H12" s="17">
        <f>F12</f>
        <v>5400000</v>
      </c>
      <c r="I12" s="8">
        <v>0</v>
      </c>
      <c r="J12" s="8">
        <v>0</v>
      </c>
      <c r="K12" s="8">
        <v>0</v>
      </c>
    </row>
    <row r="13" spans="1:11" x14ac:dyDescent="0.2">
      <c r="A13" s="3"/>
      <c r="B13" s="4" t="s">
        <v>34</v>
      </c>
      <c r="C13" s="5">
        <v>72</v>
      </c>
      <c r="D13" s="4" t="s">
        <v>10</v>
      </c>
      <c r="E13" s="6">
        <v>3500</v>
      </c>
      <c r="F13" s="7">
        <f t="shared" ref="F13:F14" si="0">C13*E13</f>
        <v>252000</v>
      </c>
      <c r="H13" s="17">
        <f t="shared" ref="H13:H14" si="1">F13</f>
        <v>252000</v>
      </c>
      <c r="I13" s="8"/>
      <c r="J13" s="8"/>
      <c r="K13" s="8"/>
    </row>
    <row r="14" spans="1:11" x14ac:dyDescent="0.2">
      <c r="A14" s="3"/>
      <c r="B14" s="4" t="s">
        <v>35</v>
      </c>
      <c r="C14" s="5">
        <v>72</v>
      </c>
      <c r="D14" s="4" t="s">
        <v>10</v>
      </c>
      <c r="E14" s="6">
        <v>15000</v>
      </c>
      <c r="F14" s="7">
        <f t="shared" si="0"/>
        <v>1080000</v>
      </c>
      <c r="H14" s="17">
        <f t="shared" si="1"/>
        <v>1080000</v>
      </c>
      <c r="I14" s="8"/>
      <c r="J14" s="8"/>
      <c r="K14" s="8"/>
    </row>
    <row r="15" spans="1:11" x14ac:dyDescent="0.2">
      <c r="A15" s="8">
        <v>2</v>
      </c>
      <c r="B15" s="7" t="s">
        <v>7</v>
      </c>
      <c r="C15" s="5">
        <v>260</v>
      </c>
      <c r="D15" s="9" t="s">
        <v>8</v>
      </c>
      <c r="E15" s="7">
        <v>300</v>
      </c>
      <c r="F15" s="7">
        <f>C15*E15</f>
        <v>78000</v>
      </c>
      <c r="H15" s="17">
        <f>F15</f>
        <v>78000</v>
      </c>
      <c r="I15" s="8">
        <v>0</v>
      </c>
      <c r="J15" s="8">
        <v>0</v>
      </c>
      <c r="K15" s="8">
        <v>0</v>
      </c>
    </row>
    <row r="16" spans="1:11" x14ac:dyDescent="0.2">
      <c r="A16" s="3">
        <v>3</v>
      </c>
      <c r="B16" s="7" t="s">
        <v>9</v>
      </c>
      <c r="C16" s="5">
        <v>2</v>
      </c>
      <c r="D16" s="9" t="s">
        <v>10</v>
      </c>
      <c r="E16" s="7">
        <v>250000</v>
      </c>
      <c r="F16" s="7">
        <f t="shared" ref="F16:F22" si="2">C16*E16</f>
        <v>500000</v>
      </c>
      <c r="H16" s="17">
        <f>F16</f>
        <v>500000</v>
      </c>
      <c r="I16" s="8">
        <v>0</v>
      </c>
      <c r="J16" s="8">
        <v>0</v>
      </c>
      <c r="K16" s="8">
        <v>0</v>
      </c>
    </row>
    <row r="17" spans="1:11" x14ac:dyDescent="0.2">
      <c r="A17" s="8">
        <v>4</v>
      </c>
      <c r="B17" s="7" t="s">
        <v>11</v>
      </c>
      <c r="C17" s="5">
        <v>80</v>
      </c>
      <c r="D17" s="9" t="s">
        <v>13</v>
      </c>
      <c r="E17" s="7">
        <v>38000</v>
      </c>
      <c r="F17" s="7">
        <f t="shared" si="2"/>
        <v>3040000</v>
      </c>
      <c r="H17" s="17">
        <f t="shared" ref="H17:H21" si="3">F17</f>
        <v>3040000</v>
      </c>
      <c r="I17" s="8">
        <v>0</v>
      </c>
      <c r="J17" s="8">
        <v>0</v>
      </c>
      <c r="K17" s="8">
        <v>0</v>
      </c>
    </row>
    <row r="18" spans="1:11" x14ac:dyDescent="0.2">
      <c r="A18" s="3">
        <v>5</v>
      </c>
      <c r="B18" s="7" t="s">
        <v>12</v>
      </c>
      <c r="C18" s="5">
        <v>80</v>
      </c>
      <c r="D18" s="9" t="s">
        <v>13</v>
      </c>
      <c r="E18" s="7">
        <v>15000</v>
      </c>
      <c r="F18" s="7">
        <f t="shared" si="2"/>
        <v>1200000</v>
      </c>
      <c r="H18" s="17">
        <f t="shared" si="3"/>
        <v>1200000</v>
      </c>
      <c r="I18" s="8">
        <v>0</v>
      </c>
      <c r="J18" s="8">
        <v>0</v>
      </c>
      <c r="K18" s="8">
        <v>0</v>
      </c>
    </row>
    <row r="19" spans="1:11" x14ac:dyDescent="0.2">
      <c r="A19" s="3">
        <v>6</v>
      </c>
      <c r="B19" s="10" t="s">
        <v>21</v>
      </c>
      <c r="C19" s="5">
        <v>2</v>
      </c>
      <c r="D19" s="9" t="s">
        <v>14</v>
      </c>
      <c r="E19" s="7">
        <v>900000</v>
      </c>
      <c r="F19" s="7">
        <f t="shared" si="2"/>
        <v>1800000</v>
      </c>
      <c r="H19" s="17">
        <f t="shared" si="3"/>
        <v>1800000</v>
      </c>
      <c r="I19" s="8">
        <v>0</v>
      </c>
      <c r="J19" s="8">
        <v>0</v>
      </c>
      <c r="K19" s="8">
        <v>0</v>
      </c>
    </row>
    <row r="20" spans="1:11" x14ac:dyDescent="0.2">
      <c r="A20" s="8">
        <v>7</v>
      </c>
      <c r="B20" s="10" t="s">
        <v>22</v>
      </c>
      <c r="C20" s="5">
        <v>2</v>
      </c>
      <c r="D20" s="9" t="s">
        <v>14</v>
      </c>
      <c r="E20" s="7">
        <v>750000</v>
      </c>
      <c r="F20" s="7">
        <f t="shared" si="2"/>
        <v>1500000</v>
      </c>
      <c r="H20" s="17">
        <f t="shared" si="3"/>
        <v>1500000</v>
      </c>
      <c r="I20" s="8">
        <v>0</v>
      </c>
      <c r="J20" s="8">
        <v>0</v>
      </c>
      <c r="K20" s="8">
        <v>0</v>
      </c>
    </row>
    <row r="21" spans="1:11" x14ac:dyDescent="0.2">
      <c r="A21" s="3">
        <v>8</v>
      </c>
      <c r="B21" s="7" t="s">
        <v>15</v>
      </c>
      <c r="C21" s="5">
        <v>2</v>
      </c>
      <c r="D21" s="9" t="s">
        <v>16</v>
      </c>
      <c r="E21" s="7">
        <v>75000</v>
      </c>
      <c r="F21" s="7">
        <f t="shared" si="2"/>
        <v>150000</v>
      </c>
      <c r="H21" s="17">
        <f t="shared" si="3"/>
        <v>150000</v>
      </c>
      <c r="I21" s="8">
        <v>0</v>
      </c>
      <c r="J21" s="8">
        <v>0</v>
      </c>
      <c r="K21" s="8">
        <v>0</v>
      </c>
    </row>
    <row r="22" spans="1:11" x14ac:dyDescent="0.2">
      <c r="A22" s="8">
        <v>9</v>
      </c>
      <c r="B22" s="7" t="s">
        <v>17</v>
      </c>
      <c r="C22" s="5">
        <v>0</v>
      </c>
      <c r="D22" s="9" t="s">
        <v>18</v>
      </c>
      <c r="E22" s="7">
        <v>150000</v>
      </c>
      <c r="F22" s="7">
        <f t="shared" si="2"/>
        <v>0</v>
      </c>
      <c r="H22" s="17">
        <v>0</v>
      </c>
      <c r="I22" s="18">
        <v>0</v>
      </c>
      <c r="J22" s="18">
        <v>0</v>
      </c>
      <c r="K22" s="8">
        <v>0</v>
      </c>
    </row>
    <row r="23" spans="1:11" x14ac:dyDescent="0.2">
      <c r="A23" s="11"/>
      <c r="B23" s="7"/>
      <c r="C23" s="7"/>
      <c r="D23" s="7"/>
      <c r="E23" s="7"/>
      <c r="F23" s="7"/>
      <c r="H23" s="11"/>
      <c r="I23" s="8"/>
      <c r="J23" s="8"/>
      <c r="K23" s="8"/>
    </row>
    <row r="24" spans="1:11" x14ac:dyDescent="0.2">
      <c r="A24" s="11"/>
      <c r="B24" s="22" t="s">
        <v>23</v>
      </c>
      <c r="C24" s="23"/>
      <c r="D24" s="23"/>
      <c r="E24" s="24"/>
      <c r="F24" s="12">
        <f>SUM(F12:F22)</f>
        <v>15000000</v>
      </c>
      <c r="H24" s="17">
        <f>SUM(H12:H22)</f>
        <v>15000000</v>
      </c>
      <c r="I24" s="17">
        <f>SUM(I12:I22)</f>
        <v>0</v>
      </c>
      <c r="J24" s="17">
        <f>SUM(J12:J22)</f>
        <v>0</v>
      </c>
      <c r="K24" s="17">
        <f>SUM(K12:K22)</f>
        <v>0</v>
      </c>
    </row>
    <row r="26" spans="1:11" x14ac:dyDescent="0.2">
      <c r="B26" s="13" t="s">
        <v>24</v>
      </c>
      <c r="F26" s="14"/>
    </row>
    <row r="27" spans="1:11" x14ac:dyDescent="0.2">
      <c r="B27" s="1" t="s">
        <v>25</v>
      </c>
      <c r="C27" s="14">
        <f>H24</f>
        <v>15000000</v>
      </c>
      <c r="E27" s="1" t="s">
        <v>29</v>
      </c>
      <c r="F27" s="14">
        <f>H12</f>
        <v>5400000</v>
      </c>
    </row>
    <row r="28" spans="1:11" x14ac:dyDescent="0.2">
      <c r="B28" s="1" t="s">
        <v>26</v>
      </c>
      <c r="C28" s="14">
        <f>I24</f>
        <v>0</v>
      </c>
      <c r="F28" s="14"/>
    </row>
    <row r="29" spans="1:11" x14ac:dyDescent="0.2">
      <c r="B29" s="1" t="s">
        <v>27</v>
      </c>
      <c r="C29" s="14">
        <f>J24</f>
        <v>0</v>
      </c>
    </row>
    <row r="30" spans="1:11" x14ac:dyDescent="0.2">
      <c r="B30" s="1" t="s">
        <v>28</v>
      </c>
      <c r="C30" s="15">
        <v>0</v>
      </c>
    </row>
    <row r="31" spans="1:11" x14ac:dyDescent="0.2">
      <c r="C31" s="16">
        <f>SUM(C27:C30)</f>
        <v>15000000</v>
      </c>
    </row>
  </sheetData>
  <mergeCells count="6">
    <mergeCell ref="B24:E24"/>
    <mergeCell ref="A10:A11"/>
    <mergeCell ref="B10:B11"/>
    <mergeCell ref="C10:E10"/>
    <mergeCell ref="F10:F11"/>
    <mergeCell ref="H10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30"/>
  <sheetViews>
    <sheetView tabSelected="1" topLeftCell="H8" workbookViewId="0">
      <selection activeCell="P15" sqref="P15"/>
    </sheetView>
  </sheetViews>
  <sheetFormatPr defaultRowHeight="14.25" x14ac:dyDescent="0.2"/>
  <cols>
    <col min="1" max="1" width="3.7109375" style="1" bestFit="1" customWidth="1"/>
    <col min="2" max="2" width="24.42578125" style="1" bestFit="1" customWidth="1"/>
    <col min="3" max="3" width="16.28515625" style="1" bestFit="1" customWidth="1"/>
    <col min="4" max="4" width="11.7109375" style="1" bestFit="1" customWidth="1"/>
    <col min="5" max="5" width="10.28515625" style="1" bestFit="1" customWidth="1"/>
    <col min="6" max="6" width="16.28515625" style="1" bestFit="1" customWidth="1"/>
    <col min="7" max="7" width="12.140625" style="1" bestFit="1" customWidth="1"/>
    <col min="8" max="11" width="13.7109375" style="1" customWidth="1"/>
    <col min="12" max="12" width="15.5703125" style="1" bestFit="1" customWidth="1"/>
    <col min="13" max="13" width="13.42578125" style="26" bestFit="1" customWidth="1"/>
    <col min="14" max="16" width="12.28515625" style="26" bestFit="1" customWidth="1"/>
    <col min="17" max="17" width="13.42578125" style="26" bestFit="1" customWidth="1"/>
    <col min="18" max="16384" width="9.140625" style="1"/>
  </cols>
  <sheetData>
    <row r="8" spans="1:17" x14ac:dyDescent="0.2">
      <c r="A8" s="1" t="s">
        <v>20</v>
      </c>
    </row>
    <row r="10" spans="1:17" x14ac:dyDescent="0.2">
      <c r="A10" s="21" t="s">
        <v>0</v>
      </c>
      <c r="B10" s="21" t="s">
        <v>1</v>
      </c>
      <c r="C10" s="21" t="s">
        <v>6</v>
      </c>
      <c r="D10" s="21"/>
      <c r="E10" s="21"/>
      <c r="F10" s="21" t="s">
        <v>2</v>
      </c>
      <c r="H10" s="25" t="s">
        <v>32</v>
      </c>
      <c r="I10" s="25"/>
      <c r="J10" s="25"/>
      <c r="K10" s="25"/>
    </row>
    <row r="11" spans="1:17" x14ac:dyDescent="0.2">
      <c r="A11" s="21"/>
      <c r="B11" s="21"/>
      <c r="C11" s="2" t="s">
        <v>5</v>
      </c>
      <c r="D11" s="2" t="s">
        <v>3</v>
      </c>
      <c r="E11" s="2" t="s">
        <v>4</v>
      </c>
      <c r="F11" s="21"/>
      <c r="H11" s="8" t="s">
        <v>29</v>
      </c>
      <c r="I11" s="8" t="s">
        <v>30</v>
      </c>
      <c r="J11" s="8" t="s">
        <v>31</v>
      </c>
      <c r="K11" s="8" t="s">
        <v>33</v>
      </c>
      <c r="M11" s="26" t="s">
        <v>29</v>
      </c>
      <c r="N11" s="26" t="s">
        <v>30</v>
      </c>
      <c r="O11" s="26" t="s">
        <v>31</v>
      </c>
      <c r="P11" s="26" t="s">
        <v>33</v>
      </c>
    </row>
    <row r="12" spans="1:17" x14ac:dyDescent="0.2">
      <c r="A12" s="3">
        <v>1</v>
      </c>
      <c r="B12" s="4" t="s">
        <v>19</v>
      </c>
      <c r="C12" s="5">
        <v>54</v>
      </c>
      <c r="D12" s="4" t="s">
        <v>14</v>
      </c>
      <c r="E12" s="6">
        <v>75000</v>
      </c>
      <c r="F12" s="7">
        <f>C12*E12</f>
        <v>4050000</v>
      </c>
      <c r="H12" s="17">
        <f>F12</f>
        <v>4050000</v>
      </c>
      <c r="I12" s="8">
        <v>0</v>
      </c>
      <c r="J12" s="8">
        <v>0</v>
      </c>
      <c r="K12" s="8">
        <v>0</v>
      </c>
      <c r="L12" s="1" t="s">
        <v>41</v>
      </c>
      <c r="M12" s="26">
        <v>9434000</v>
      </c>
      <c r="N12" s="26">
        <v>2120000</v>
      </c>
      <c r="O12" s="26">
        <v>4240000</v>
      </c>
      <c r="P12" s="26">
        <v>2120000</v>
      </c>
      <c r="Q12" s="26">
        <v>17914000</v>
      </c>
    </row>
    <row r="13" spans="1:17" x14ac:dyDescent="0.2">
      <c r="A13" s="8">
        <v>2</v>
      </c>
      <c r="B13" s="7" t="s">
        <v>7</v>
      </c>
      <c r="C13" s="5">
        <v>170</v>
      </c>
      <c r="D13" s="9" t="s">
        <v>8</v>
      </c>
      <c r="E13" s="7">
        <v>300</v>
      </c>
      <c r="F13" s="7">
        <f>C13*E13</f>
        <v>51000</v>
      </c>
      <c r="H13" s="17">
        <f>F13</f>
        <v>51000</v>
      </c>
      <c r="I13" s="8">
        <v>0</v>
      </c>
      <c r="J13" s="8">
        <v>0</v>
      </c>
      <c r="K13" s="8">
        <v>0</v>
      </c>
      <c r="L13" s="1" t="s">
        <v>42</v>
      </c>
      <c r="M13" s="26">
        <v>6850000</v>
      </c>
      <c r="N13" s="26">
        <v>1900000</v>
      </c>
      <c r="O13" s="26">
        <v>3550000</v>
      </c>
      <c r="P13" s="26">
        <v>1650000</v>
      </c>
      <c r="Q13" s="26">
        <v>13950000</v>
      </c>
    </row>
    <row r="14" spans="1:17" x14ac:dyDescent="0.2">
      <c r="A14" s="3">
        <v>3</v>
      </c>
      <c r="B14" s="7" t="s">
        <v>9</v>
      </c>
      <c r="C14" s="5">
        <v>1</v>
      </c>
      <c r="D14" s="9" t="s">
        <v>10</v>
      </c>
      <c r="E14" s="7">
        <v>250000</v>
      </c>
      <c r="F14" s="7">
        <f t="shared" ref="F14:F20" si="0">C14*E14</f>
        <v>250000</v>
      </c>
      <c r="H14" s="17">
        <f>F14</f>
        <v>250000</v>
      </c>
      <c r="I14" s="8">
        <v>0</v>
      </c>
      <c r="J14" s="8">
        <v>0</v>
      </c>
      <c r="K14" s="8">
        <v>0</v>
      </c>
      <c r="L14" s="1" t="s">
        <v>15</v>
      </c>
      <c r="M14" s="26">
        <v>300000</v>
      </c>
      <c r="N14" s="26">
        <v>75000</v>
      </c>
      <c r="O14" s="26">
        <v>150000</v>
      </c>
      <c r="P14" s="26">
        <v>75000</v>
      </c>
      <c r="Q14" s="26">
        <v>600000</v>
      </c>
    </row>
    <row r="15" spans="1:17" x14ac:dyDescent="0.2">
      <c r="A15" s="8">
        <v>4</v>
      </c>
      <c r="B15" s="7" t="s">
        <v>11</v>
      </c>
      <c r="C15" s="5">
        <v>58</v>
      </c>
      <c r="D15" s="9" t="s">
        <v>13</v>
      </c>
      <c r="E15" s="7">
        <v>38000</v>
      </c>
      <c r="F15" s="7">
        <f t="shared" si="0"/>
        <v>2204000</v>
      </c>
      <c r="H15" s="17">
        <f t="shared" ref="H15:H19" si="1">F15</f>
        <v>2204000</v>
      </c>
      <c r="I15" s="8">
        <v>0</v>
      </c>
      <c r="J15" s="8">
        <v>0</v>
      </c>
      <c r="K15" s="8">
        <v>0</v>
      </c>
      <c r="L15" s="1" t="s">
        <v>17</v>
      </c>
      <c r="M15" s="26">
        <v>14850000</v>
      </c>
      <c r="N15" s="26">
        <v>4125000</v>
      </c>
      <c r="O15" s="26">
        <v>5175000</v>
      </c>
      <c r="P15" s="26">
        <v>3450000</v>
      </c>
      <c r="Q15" s="26">
        <v>27600000</v>
      </c>
    </row>
    <row r="16" spans="1:17" x14ac:dyDescent="0.2">
      <c r="A16" s="3">
        <v>5</v>
      </c>
      <c r="B16" s="7" t="s">
        <v>12</v>
      </c>
      <c r="C16" s="5">
        <v>58</v>
      </c>
      <c r="D16" s="9" t="s">
        <v>13</v>
      </c>
      <c r="E16" s="7">
        <v>15000</v>
      </c>
      <c r="F16" s="7">
        <f t="shared" si="0"/>
        <v>870000</v>
      </c>
      <c r="H16" s="17">
        <f t="shared" si="1"/>
        <v>870000</v>
      </c>
      <c r="I16" s="8">
        <v>0</v>
      </c>
      <c r="J16" s="8">
        <v>0</v>
      </c>
      <c r="K16" s="8">
        <v>0</v>
      </c>
    </row>
    <row r="17" spans="1:12" x14ac:dyDescent="0.2">
      <c r="A17" s="3">
        <v>6</v>
      </c>
      <c r="B17" s="10" t="s">
        <v>21</v>
      </c>
      <c r="C17" s="5">
        <v>1</v>
      </c>
      <c r="D17" s="9" t="s">
        <v>14</v>
      </c>
      <c r="E17" s="7">
        <v>900000</v>
      </c>
      <c r="F17" s="7">
        <f t="shared" si="0"/>
        <v>900000</v>
      </c>
      <c r="H17" s="17">
        <f t="shared" si="1"/>
        <v>900000</v>
      </c>
      <c r="I17" s="8">
        <v>0</v>
      </c>
      <c r="J17" s="8">
        <v>0</v>
      </c>
      <c r="K17" s="8">
        <v>0</v>
      </c>
    </row>
    <row r="18" spans="1:12" x14ac:dyDescent="0.2">
      <c r="A18" s="8">
        <v>7</v>
      </c>
      <c r="B18" s="10" t="s">
        <v>22</v>
      </c>
      <c r="C18" s="5">
        <v>1</v>
      </c>
      <c r="D18" s="9" t="s">
        <v>14</v>
      </c>
      <c r="E18" s="7">
        <v>750000</v>
      </c>
      <c r="F18" s="7">
        <f t="shared" si="0"/>
        <v>750000</v>
      </c>
      <c r="H18" s="17">
        <f t="shared" si="1"/>
        <v>750000</v>
      </c>
      <c r="I18" s="8">
        <v>0</v>
      </c>
      <c r="J18" s="8">
        <v>0</v>
      </c>
      <c r="K18" s="8">
        <v>0</v>
      </c>
    </row>
    <row r="19" spans="1:12" x14ac:dyDescent="0.2">
      <c r="A19" s="3">
        <v>8</v>
      </c>
      <c r="B19" s="7" t="s">
        <v>15</v>
      </c>
      <c r="C19" s="5">
        <v>1</v>
      </c>
      <c r="D19" s="9" t="s">
        <v>16</v>
      </c>
      <c r="E19" s="7">
        <v>75000</v>
      </c>
      <c r="F19" s="7">
        <f t="shared" si="0"/>
        <v>75000</v>
      </c>
      <c r="H19" s="17">
        <f t="shared" si="1"/>
        <v>75000</v>
      </c>
      <c r="I19" s="8">
        <v>0</v>
      </c>
      <c r="J19" s="8">
        <v>0</v>
      </c>
      <c r="K19" s="8">
        <v>0</v>
      </c>
    </row>
    <row r="20" spans="1:12" x14ac:dyDescent="0.2">
      <c r="A20" s="8">
        <v>9</v>
      </c>
      <c r="B20" s="7" t="s">
        <v>17</v>
      </c>
      <c r="C20" s="5">
        <v>39</v>
      </c>
      <c r="D20" s="9" t="s">
        <v>18</v>
      </c>
      <c r="E20" s="7">
        <v>150000</v>
      </c>
      <c r="F20" s="7">
        <f t="shared" si="0"/>
        <v>5850000</v>
      </c>
      <c r="H20" s="17">
        <f>E20*18</f>
        <v>2700000</v>
      </c>
      <c r="I20" s="18">
        <f>E20*18</f>
        <v>2700000</v>
      </c>
      <c r="J20" s="18">
        <f>E20*3</f>
        <v>450000</v>
      </c>
      <c r="K20" s="8">
        <v>0</v>
      </c>
    </row>
    <row r="21" spans="1:12" x14ac:dyDescent="0.2">
      <c r="A21" s="11"/>
      <c r="B21" s="7"/>
      <c r="C21" s="7"/>
      <c r="D21" s="7"/>
      <c r="E21" s="7"/>
      <c r="F21" s="7"/>
      <c r="H21" s="11"/>
      <c r="I21" s="8"/>
      <c r="J21" s="8"/>
      <c r="K21" s="8"/>
    </row>
    <row r="22" spans="1:12" x14ac:dyDescent="0.2">
      <c r="A22" s="11"/>
      <c r="B22" s="22" t="s">
        <v>23</v>
      </c>
      <c r="C22" s="23"/>
      <c r="D22" s="23"/>
      <c r="E22" s="24"/>
      <c r="F22" s="12">
        <f>SUM(F12:F20)</f>
        <v>15000000</v>
      </c>
      <c r="H22" s="17">
        <f>SUM(H12:H20)</f>
        <v>11850000</v>
      </c>
      <c r="I22" s="17">
        <f>SUM(I12:I20)</f>
        <v>2700000</v>
      </c>
      <c r="J22" s="17">
        <f>SUM(J12:J20)</f>
        <v>450000</v>
      </c>
      <c r="K22" s="17">
        <f>SUM(K12:K20)</f>
        <v>0</v>
      </c>
    </row>
    <row r="23" spans="1:12" x14ac:dyDescent="0.2">
      <c r="H23" s="26"/>
      <c r="I23" s="26"/>
      <c r="J23" s="26"/>
      <c r="K23" s="26"/>
      <c r="L23" s="26"/>
    </row>
    <row r="24" spans="1:12" x14ac:dyDescent="0.2">
      <c r="B24" s="13" t="s">
        <v>24</v>
      </c>
      <c r="H24" s="26"/>
      <c r="I24" s="26"/>
      <c r="J24" s="26"/>
      <c r="K24" s="26"/>
      <c r="L24" s="26"/>
    </row>
    <row r="25" spans="1:12" x14ac:dyDescent="0.2">
      <c r="B25" s="1" t="s">
        <v>25</v>
      </c>
      <c r="C25" s="14">
        <f>H22</f>
        <v>11850000</v>
      </c>
      <c r="E25" s="1" t="s">
        <v>29</v>
      </c>
      <c r="F25" s="14">
        <f>H20</f>
        <v>2700000</v>
      </c>
      <c r="G25" s="14">
        <f>H12</f>
        <v>4050000</v>
      </c>
      <c r="H25" s="26"/>
      <c r="I25" s="26"/>
      <c r="J25" s="26"/>
      <c r="K25" s="26"/>
      <c r="L25" s="26"/>
    </row>
    <row r="26" spans="1:12" x14ac:dyDescent="0.2">
      <c r="B26" s="1" t="s">
        <v>26</v>
      </c>
      <c r="C26" s="14">
        <f>I22</f>
        <v>2700000</v>
      </c>
      <c r="E26" s="1" t="s">
        <v>30</v>
      </c>
      <c r="F26" s="14">
        <f>I20</f>
        <v>2700000</v>
      </c>
      <c r="G26" s="14"/>
      <c r="H26" s="26"/>
      <c r="I26" s="26"/>
      <c r="J26" s="26"/>
      <c r="K26" s="26"/>
      <c r="L26" s="26"/>
    </row>
    <row r="27" spans="1:12" x14ac:dyDescent="0.2">
      <c r="B27" s="1" t="s">
        <v>27</v>
      </c>
      <c r="C27" s="14">
        <f>J22</f>
        <v>450000</v>
      </c>
      <c r="E27" s="1" t="s">
        <v>31</v>
      </c>
      <c r="F27" s="14">
        <f>J20</f>
        <v>450000</v>
      </c>
      <c r="G27" s="14"/>
      <c r="H27" s="26">
        <f>F25+G25+Keu!F27+APBDes!F27</f>
        <v>14850000</v>
      </c>
      <c r="I27" s="26">
        <f>F26+APBDes!F28</f>
        <v>4125000</v>
      </c>
      <c r="J27" s="26">
        <f>F27+APBDes!F29+DD!F28</f>
        <v>5175000</v>
      </c>
      <c r="K27" s="26">
        <f>DD!F29</f>
        <v>3450000</v>
      </c>
      <c r="L27" s="26">
        <f>SUM(H27:K27)</f>
        <v>27600000</v>
      </c>
    </row>
    <row r="28" spans="1:12" x14ac:dyDescent="0.2">
      <c r="B28" s="1" t="s">
        <v>28</v>
      </c>
      <c r="C28" s="15">
        <v>0</v>
      </c>
      <c r="G28" s="26"/>
      <c r="H28" s="26"/>
      <c r="I28" s="26"/>
      <c r="J28" s="26"/>
      <c r="K28" s="26"/>
      <c r="L28" s="26"/>
    </row>
    <row r="29" spans="1:12" x14ac:dyDescent="0.2">
      <c r="C29" s="16">
        <f>SUM(C25:C28)</f>
        <v>15000000</v>
      </c>
      <c r="H29" s="26"/>
      <c r="I29" s="26"/>
      <c r="J29" s="26"/>
      <c r="K29" s="26"/>
      <c r="L29" s="26"/>
    </row>
    <row r="30" spans="1:12" x14ac:dyDescent="0.2">
      <c r="H30" s="26"/>
      <c r="I30" s="26"/>
      <c r="J30" s="26"/>
      <c r="K30" s="26"/>
      <c r="L30" s="26"/>
    </row>
  </sheetData>
  <mergeCells count="6">
    <mergeCell ref="B22:E22"/>
    <mergeCell ref="A10:A11"/>
    <mergeCell ref="B10:B11"/>
    <mergeCell ref="C10:E10"/>
    <mergeCell ref="F10:F11"/>
    <mergeCell ref="H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</vt:lpstr>
      <vt:lpstr>APBDes</vt:lpstr>
      <vt:lpstr>Keu</vt:lpstr>
      <vt:lpstr>PBB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NGADMIN</dc:creator>
  <cp:lastModifiedBy>Windows User</cp:lastModifiedBy>
  <dcterms:created xsi:type="dcterms:W3CDTF">2021-01-05T07:33:44Z</dcterms:created>
  <dcterms:modified xsi:type="dcterms:W3CDTF">2021-01-05T14:14:43Z</dcterms:modified>
</cp:coreProperties>
</file>