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templj\OneDrive - Iowa State University\Documents\Research (Whipple Lab)\"/>
    </mc:Choice>
  </mc:AlternateContent>
  <xr:revisionPtr revIDLastSave="0" documentId="13_ncr:1_{8C3A9D09-8CC8-45E4-B774-ECC00936CCC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Final_se" sheetId="2" r:id="rId1"/>
    <sheet name="trait_table_4-19-23_growth_room" sheetId="1" r:id="rId2"/>
    <sheet name="Sheet1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" i="1"/>
  <c r="O35" i="1"/>
  <c r="N35" i="1"/>
  <c r="O34" i="1"/>
  <c r="N34" i="1"/>
  <c r="P15" i="1"/>
  <c r="O32" i="1"/>
  <c r="P14" i="1"/>
  <c r="P12" i="1"/>
  <c r="P11" i="1"/>
  <c r="P10" i="1"/>
  <c r="O27" i="1"/>
  <c r="P9" i="1"/>
  <c r="N26" i="1"/>
  <c r="N24" i="1"/>
  <c r="O23" i="1"/>
  <c r="N23" i="1"/>
  <c r="O22" i="1"/>
  <c r="N22" i="1"/>
  <c r="P2" i="1"/>
  <c r="L36" i="1"/>
  <c r="M18" i="1"/>
  <c r="M17" i="1"/>
  <c r="L34" i="1"/>
  <c r="M16" i="1"/>
  <c r="L33" i="1"/>
  <c r="K33" i="1"/>
  <c r="K32" i="1"/>
  <c r="L31" i="1"/>
  <c r="M13" i="1"/>
  <c r="K29" i="1"/>
  <c r="L28" i="1"/>
  <c r="K28" i="1"/>
  <c r="L26" i="1"/>
  <c r="L24" i="1"/>
  <c r="M6" i="1"/>
  <c r="L23" i="1"/>
  <c r="M5" i="1"/>
  <c r="L22" i="1"/>
  <c r="K22" i="1"/>
  <c r="L21" i="1"/>
  <c r="K21" i="1"/>
  <c r="L20" i="1"/>
  <c r="N20" i="1"/>
  <c r="O20" i="1"/>
  <c r="N21" i="1"/>
  <c r="O21" i="1"/>
  <c r="O24" i="1"/>
  <c r="L25" i="1"/>
  <c r="N25" i="1"/>
  <c r="O25" i="1"/>
  <c r="O26" i="1"/>
  <c r="L27" i="1"/>
  <c r="N28" i="1"/>
  <c r="O28" i="1"/>
  <c r="L29" i="1"/>
  <c r="N29" i="1"/>
  <c r="O29" i="1"/>
  <c r="L30" i="1"/>
  <c r="N30" i="1"/>
  <c r="O30" i="1"/>
  <c r="N31" i="1"/>
  <c r="O31" i="1"/>
  <c r="L32" i="1"/>
  <c r="N33" i="1"/>
  <c r="O33" i="1"/>
  <c r="L35" i="1"/>
  <c r="N36" i="1"/>
  <c r="O36" i="1"/>
  <c r="K23" i="1"/>
  <c r="K24" i="1"/>
  <c r="K25" i="1"/>
  <c r="K26" i="1"/>
  <c r="K27" i="1"/>
  <c r="K30" i="1"/>
  <c r="K20" i="1"/>
  <c r="P3" i="1"/>
  <c r="P7" i="1"/>
  <c r="P8" i="1"/>
  <c r="P13" i="1"/>
  <c r="P18" i="1"/>
  <c r="M7" i="1"/>
  <c r="M8" i="1"/>
  <c r="M9" i="1"/>
  <c r="M10" i="1"/>
  <c r="M11" i="1"/>
  <c r="M12" i="1"/>
  <c r="M14" i="1"/>
  <c r="M15" i="1"/>
  <c r="M2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1" i="1"/>
  <c r="P6" i="1"/>
  <c r="P17" i="1"/>
  <c r="P16" i="1"/>
  <c r="P4" i="1"/>
  <c r="N27" i="1"/>
  <c r="N32" i="1"/>
  <c r="P5" i="1"/>
  <c r="M4" i="1"/>
  <c r="K36" i="1"/>
  <c r="M3" i="1"/>
  <c r="K35" i="1"/>
  <c r="K34" i="1"/>
  <c r="K31" i="1"/>
</calcChain>
</file>

<file path=xl/sharedStrings.xml><?xml version="1.0" encoding="utf-8"?>
<sst xmlns="http://schemas.openxmlformats.org/spreadsheetml/2006/main" count="149" uniqueCount="83">
  <si>
    <t>trait</t>
  </si>
  <si>
    <t>yor_mean</t>
  </si>
  <si>
    <t>cap_mean</t>
  </si>
  <si>
    <t>p_values</t>
  </si>
  <si>
    <t>Anther length</t>
  </si>
  <si>
    <t>Anther width</t>
  </si>
  <si>
    <t>Style length</t>
  </si>
  <si>
    <t>Stigma length</t>
  </si>
  <si>
    <t>G. yorkii</t>
  </si>
  <si>
    <t>G. capitata</t>
  </si>
  <si>
    <t>Trait</t>
  </si>
  <si>
    <t>Petal length</t>
  </si>
  <si>
    <t>Petal tube length</t>
  </si>
  <si>
    <t>Petal tube width</t>
  </si>
  <si>
    <t>Petal lobe length</t>
  </si>
  <si>
    <t>Petal lobe width</t>
  </si>
  <si>
    <t>Filament length</t>
  </si>
  <si>
    <t>Free filament length</t>
  </si>
  <si>
    <t>Sepal length</t>
  </si>
  <si>
    <t>Sepal sinus length</t>
  </si>
  <si>
    <t>Sepal tooth length</t>
  </si>
  <si>
    <t>Throat length</t>
  </si>
  <si>
    <t>Abbreviation</t>
  </si>
  <si>
    <t>PeL</t>
  </si>
  <si>
    <t>SeL</t>
  </si>
  <si>
    <t>PeTL</t>
  </si>
  <si>
    <t>PeTW</t>
  </si>
  <si>
    <t>TrL</t>
  </si>
  <si>
    <t>FFL</t>
  </si>
  <si>
    <t>FL</t>
  </si>
  <si>
    <t>AL</t>
  </si>
  <si>
    <t>AW</t>
  </si>
  <si>
    <t>SyL</t>
  </si>
  <si>
    <t>SgL</t>
  </si>
  <si>
    <t>Ovary shape</t>
  </si>
  <si>
    <t>OS</t>
  </si>
  <si>
    <t>SeSL</t>
  </si>
  <si>
    <t>SeTL</t>
  </si>
  <si>
    <t>SeMW</t>
  </si>
  <si>
    <t>PeLW</t>
  </si>
  <si>
    <t>PeLL</t>
  </si>
  <si>
    <t>Sepal midrib width</t>
  </si>
  <si>
    <t>P-value</t>
  </si>
  <si>
    <t>yor_sd</t>
  </si>
  <si>
    <t>cap_sd</t>
  </si>
  <si>
    <t>10.53 ± 0.38</t>
  </si>
  <si>
    <t>6.68 ± 0.21</t>
  </si>
  <si>
    <t>0.93 ± 0.16</t>
  </si>
  <si>
    <t>0.62 ± 0.04</t>
  </si>
  <si>
    <t>0.46 ± 0.03</t>
  </si>
  <si>
    <t>9.61 ± 0.79</t>
  </si>
  <si>
    <t>2.81 ± 0.51</t>
  </si>
  <si>
    <t>2.44 ± 0.62</t>
  </si>
  <si>
    <t>0.64 ± 0.05</t>
  </si>
  <si>
    <t>0.56 ± 0.05</t>
  </si>
  <si>
    <t>7.53 ± 1.30</t>
  </si>
  <si>
    <t>6.84 ± 0.27</t>
  </si>
  <si>
    <t>2.99 ± 0.19</t>
  </si>
  <si>
    <t>3.35 ± 0.21</t>
  </si>
  <si>
    <t>2.41 ± 0.23</t>
  </si>
  <si>
    <t>2.57 ± 0.18</t>
  </si>
  <si>
    <t>7.27 ± 0.3</t>
  </si>
  <si>
    <t>1.19 ± 0.11</t>
  </si>
  <si>
    <t>0.67 ± 0.05</t>
  </si>
  <si>
    <t>2.92 ± 0.34</t>
  </si>
  <si>
    <t>1.5 ± 0.23</t>
  </si>
  <si>
    <t>1.34 ± 0.18</t>
  </si>
  <si>
    <t>0.4 ± 0.04</t>
  </si>
  <si>
    <t>6.44 ± 0.51</t>
  </si>
  <si>
    <t>3.46 ± 0.33</t>
  </si>
  <si>
    <t>2.43 ± 0.32</t>
  </si>
  <si>
    <t>7.02 ± 0.97</t>
  </si>
  <si>
    <t>0.63 ± 0.17</t>
  </si>
  <si>
    <t>0.94 ± 0.13</t>
  </si>
  <si>
    <t>2.68 ± 0.39</t>
  </si>
  <si>
    <t>1.23 ± 0.23</t>
  </si>
  <si>
    <t>1.37 ± 0.21</t>
  </si>
  <si>
    <t>0.35 ± 0.06</t>
  </si>
  <si>
    <t>1.80 ± 0.20</t>
  </si>
  <si>
    <t>0.000***</t>
  </si>
  <si>
    <t>***</t>
  </si>
  <si>
    <t>**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</si>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</sst>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3B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33" borderId="10" xfId="0" applyFill="1" applyBorder="1"/>
    <xf numFmtId="2" fontId="0" fillId="33" borderId="11" xfId="0" applyNumberFormat="1" applyFill="1" applyBorder="1" applyAlignment="1">
      <alignment horizontal="left"/>
    </xf>
    <xf numFmtId="164" fontId="0" fillId="33" borderId="11" xfId="0" applyNumberFormat="1" applyFill="1" applyBorder="1" applyAlignment="1">
      <alignment horizontal="left"/>
    </xf>
    <xf numFmtId="0" fontId="0" fillId="33" borderId="12" xfId="0" applyFill="1" applyBorder="1"/>
    <xf numFmtId="2" fontId="0" fillId="33" borderId="13" xfId="0" applyNumberFormat="1" applyFill="1" applyBorder="1" applyAlignment="1">
      <alignment horizontal="left"/>
    </xf>
    <xf numFmtId="164" fontId="0" fillId="33" borderId="13" xfId="0" applyNumberFormat="1" applyFill="1" applyBorder="1" applyAlignment="1">
      <alignment horizontal="left"/>
    </xf>
    <xf numFmtId="0" fontId="0" fillId="33" borderId="14" xfId="0" applyFill="1" applyBorder="1"/>
    <xf numFmtId="2" fontId="0" fillId="33" borderId="15" xfId="0" applyNumberFormat="1" applyFill="1" applyBorder="1" applyAlignment="1">
      <alignment horizontal="left"/>
    </xf>
    <xf numFmtId="164" fontId="0" fillId="33" borderId="15" xfId="0" applyNumberFormat="1" applyFill="1" applyBorder="1" applyAlignment="1">
      <alignment horizontal="left"/>
    </xf>
    <xf numFmtId="0" fontId="0" fillId="33" borderId="16" xfId="0" applyFill="1" applyBorder="1"/>
    <xf numFmtId="2" fontId="0" fillId="33" borderId="0" xfId="0" applyNumberFormat="1" applyFill="1" applyAlignment="1">
      <alignment horizontal="left"/>
    </xf>
    <xf numFmtId="164" fontId="0" fillId="33" borderId="0" xfId="0" applyNumberFormat="1" applyFill="1" applyAlignment="1">
      <alignment horizontal="left"/>
    </xf>
    <xf numFmtId="0" fontId="0" fillId="35" borderId="12" xfId="0" applyFill="1" applyBorder="1"/>
    <xf numFmtId="2" fontId="0" fillId="35" borderId="13" xfId="0" applyNumberFormat="1" applyFill="1" applyBorder="1" applyAlignment="1">
      <alignment horizontal="left"/>
    </xf>
    <xf numFmtId="164" fontId="0" fillId="35" borderId="13" xfId="0" applyNumberFormat="1" applyFill="1" applyBorder="1" applyAlignment="1">
      <alignment horizontal="left"/>
    </xf>
    <xf numFmtId="0" fontId="0" fillId="35" borderId="16" xfId="0" applyFill="1" applyBorder="1"/>
    <xf numFmtId="2" fontId="0" fillId="35" borderId="0" xfId="0" applyNumberFormat="1" applyFill="1" applyAlignment="1">
      <alignment horizontal="left"/>
    </xf>
    <xf numFmtId="164" fontId="0" fillId="35" borderId="0" xfId="0" applyNumberFormat="1" applyFill="1" applyAlignment="1">
      <alignment horizontal="left"/>
    </xf>
    <xf numFmtId="0" fontId="0" fillId="35" borderId="14" xfId="0" applyFill="1" applyBorder="1"/>
    <xf numFmtId="2" fontId="0" fillId="35" borderId="15" xfId="0" applyNumberFormat="1" applyFill="1" applyBorder="1" applyAlignment="1">
      <alignment horizontal="left"/>
    </xf>
    <xf numFmtId="164" fontId="0" fillId="35" borderId="15" xfId="0" applyNumberFormat="1" applyFill="1" applyBorder="1" applyAlignment="1">
      <alignment horizontal="left"/>
    </xf>
    <xf numFmtId="0" fontId="0" fillId="34" borderId="12" xfId="0" applyFill="1" applyBorder="1"/>
    <xf numFmtId="2" fontId="0" fillId="34" borderId="13" xfId="0" applyNumberFormat="1" applyFill="1" applyBorder="1" applyAlignment="1">
      <alignment horizontal="left"/>
    </xf>
    <xf numFmtId="164" fontId="0" fillId="34" borderId="13" xfId="0" applyNumberFormat="1" applyFill="1" applyBorder="1" applyAlignment="1">
      <alignment horizontal="left"/>
    </xf>
    <xf numFmtId="0" fontId="0" fillId="34" borderId="14" xfId="0" applyFill="1" applyBorder="1"/>
    <xf numFmtId="2" fontId="0" fillId="34" borderId="15" xfId="0" applyNumberFormat="1" applyFill="1" applyBorder="1" applyAlignment="1">
      <alignment horizontal="left"/>
    </xf>
    <xf numFmtId="164" fontId="0" fillId="34" borderId="15" xfId="0" applyNumberFormat="1" applyFill="1" applyBorder="1" applyAlignment="1">
      <alignment horizontal="left"/>
    </xf>
    <xf numFmtId="0" fontId="0" fillId="34" borderId="10" xfId="0" applyFill="1" applyBorder="1"/>
    <xf numFmtId="2" fontId="0" fillId="34" borderId="11" xfId="0" applyNumberFormat="1" applyFill="1" applyBorder="1" applyAlignment="1">
      <alignment horizontal="left"/>
    </xf>
    <xf numFmtId="164" fontId="0" fillId="34" borderId="11" xfId="0" applyNumberFormat="1" applyFill="1" applyBorder="1" applyAlignment="1">
      <alignment horizontal="left"/>
    </xf>
    <xf numFmtId="0" fontId="18" fillId="32" borderId="17" xfId="41" applyFont="1" applyBorder="1" applyAlignment="1">
      <alignment horizontal="left"/>
    </xf>
    <xf numFmtId="0" fontId="18" fillId="32" borderId="18" xfId="41" applyFont="1" applyBorder="1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4" formatCode="0.000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 tint="-0.499984740745262"/>
        </top>
        <bottom style="thin">
          <color theme="0" tint="-0.499984740745262"/>
        </bottom>
      </border>
    </dxf>
    <dxf>
      <numFmt numFmtId="2" formatCode="0.00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 tint="-0.499984740745262"/>
        </top>
        <bottom style="thin">
          <color theme="0" tint="-0.499984740745262"/>
        </bottom>
      </border>
    </dxf>
    <dxf>
      <numFmt numFmtId="2" formatCode="0.00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bottom style="thin">
          <color theme="0" tint="-0.499984740745262"/>
        </bottom>
      </border>
    </dxf>
    <dxf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8" totalsRowShown="0" headerRowDxfId="7" dataDxfId="5" headerRowBorderDxfId="6" tableBorderDxfId="4" headerRowCellStyle="60% - Accent6">
  <tableColumns count="4">
    <tableColumn id="1" xr3:uid="{00000000-0010-0000-0000-000001000000}" name="Trait" dataDxfId="3"/>
    <tableColumn id="2" xr3:uid="{00000000-0010-0000-0000-000002000000}" name="G. yorkii" dataDxfId="2"/>
    <tableColumn id="3" xr3:uid="{00000000-0010-0000-0000-000003000000}" name="G. capitata" dataDxfId="1"/>
    <tableColumn id="4" xr3:uid="{00000000-0010-0000-0000-000004000000}" name="P-valu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230" zoomScaleNormal="230" workbookViewId="0">
      <selection activeCell="D4" sqref="D4"/>
    </sheetView>
  </sheetViews>
  <sheetFormatPr defaultRowHeight="15" x14ac:dyDescent="0.25"/>
  <cols>
    <col min="1" max="1" width="20.7109375" customWidth="1"/>
    <col min="2" max="3" width="15.7109375" customWidth="1"/>
    <col min="4" max="4" width="10.5703125" customWidth="1"/>
    <col min="6" max="6" width="14.5703125" customWidth="1"/>
    <col min="7" max="7" width="13" customWidth="1"/>
    <col min="8" max="8" width="12.28515625" customWidth="1"/>
  </cols>
  <sheetData>
    <row r="1" spans="1:10" ht="15.75" x14ac:dyDescent="0.25">
      <c r="A1" s="33" t="s">
        <v>10</v>
      </c>
      <c r="B1" s="34" t="s">
        <v>8</v>
      </c>
      <c r="C1" s="34" t="s">
        <v>9</v>
      </c>
      <c r="D1" s="34" t="s">
        <v>42</v>
      </c>
      <c r="F1" t="s">
        <v>0</v>
      </c>
      <c r="G1" t="s">
        <v>1</v>
      </c>
      <c r="H1" t="s">
        <v>43</v>
      </c>
      <c r="I1" t="s">
        <v>2</v>
      </c>
      <c r="J1" t="s">
        <v>44</v>
      </c>
    </row>
    <row r="2" spans="1:10" x14ac:dyDescent="0.25">
      <c r="A2" s="3" t="s">
        <v>11</v>
      </c>
      <c r="B2" s="4" t="s">
        <v>45</v>
      </c>
      <c r="C2" s="4" t="s">
        <v>50</v>
      </c>
      <c r="D2" s="5">
        <v>9.0636103120440303E-7</v>
      </c>
      <c r="F2" t="s">
        <v>11</v>
      </c>
      <c r="G2">
        <v>10.534413793103401</v>
      </c>
      <c r="H2">
        <v>0.38134644140778901</v>
      </c>
      <c r="I2">
        <v>9.609</v>
      </c>
      <c r="J2">
        <v>0.79177678846921296</v>
      </c>
    </row>
    <row r="3" spans="1:10" x14ac:dyDescent="0.25">
      <c r="A3" s="3" t="s">
        <v>14</v>
      </c>
      <c r="B3" s="4" t="s">
        <v>56</v>
      </c>
      <c r="C3" s="4" t="s">
        <v>68</v>
      </c>
      <c r="D3" s="5">
        <v>5.1081856412914304E-4</v>
      </c>
      <c r="F3" t="s">
        <v>14</v>
      </c>
      <c r="G3">
        <v>6.8385862068965499</v>
      </c>
      <c r="H3">
        <v>0.27344554397035098</v>
      </c>
      <c r="I3">
        <v>6.4405000000000001</v>
      </c>
      <c r="J3">
        <v>0.51113421882629995</v>
      </c>
    </row>
    <row r="4" spans="1:10" x14ac:dyDescent="0.25">
      <c r="A4" s="3" t="s">
        <v>15</v>
      </c>
      <c r="B4" s="4" t="s">
        <v>57</v>
      </c>
      <c r="C4" s="4" t="s">
        <v>78</v>
      </c>
      <c r="D4" s="5">
        <v>8.7321831702842799E-31</v>
      </c>
      <c r="F4" t="s">
        <v>15</v>
      </c>
      <c r="G4">
        <v>2.98803448275862</v>
      </c>
      <c r="H4">
        <v>0.191603847776496</v>
      </c>
      <c r="I4">
        <v>1.8028</v>
      </c>
      <c r="J4">
        <v>0.19964302625194399</v>
      </c>
    </row>
    <row r="5" spans="1:10" x14ac:dyDescent="0.25">
      <c r="A5" s="3" t="s">
        <v>12</v>
      </c>
      <c r="B5" s="4" t="s">
        <v>58</v>
      </c>
      <c r="C5" s="4" t="s">
        <v>51</v>
      </c>
      <c r="D5" s="5">
        <v>4.3217940621635601E-6</v>
      </c>
      <c r="F5" t="s">
        <v>12</v>
      </c>
      <c r="G5">
        <v>3.35</v>
      </c>
      <c r="H5">
        <v>0.213583707243788</v>
      </c>
      <c r="I5">
        <v>2.8107000000000002</v>
      </c>
      <c r="J5">
        <v>0.50958862042726705</v>
      </c>
    </row>
    <row r="6" spans="1:10" x14ac:dyDescent="0.25">
      <c r="A6" s="6" t="s">
        <v>13</v>
      </c>
      <c r="B6" s="7" t="s">
        <v>59</v>
      </c>
      <c r="C6" s="7" t="s">
        <v>69</v>
      </c>
      <c r="D6" s="8">
        <v>2.4365248042794199E-19</v>
      </c>
      <c r="F6" t="s">
        <v>13</v>
      </c>
      <c r="G6">
        <v>2.4128965517241401</v>
      </c>
      <c r="H6">
        <v>0.23293382641360799</v>
      </c>
      <c r="I6">
        <v>3.4628999999999999</v>
      </c>
      <c r="J6">
        <v>0.33354277500587598</v>
      </c>
    </row>
    <row r="7" spans="1:10" x14ac:dyDescent="0.25">
      <c r="A7" s="9" t="s">
        <v>21</v>
      </c>
      <c r="B7" s="10" t="s">
        <v>60</v>
      </c>
      <c r="C7" s="10" t="s">
        <v>70</v>
      </c>
      <c r="D7" s="11">
        <v>3.9692157026954798E-2</v>
      </c>
      <c r="F7" t="s">
        <v>21</v>
      </c>
      <c r="G7">
        <v>2.56820689655172</v>
      </c>
      <c r="H7">
        <v>0.17953896897139199</v>
      </c>
      <c r="I7">
        <v>2.4272999999999998</v>
      </c>
      <c r="J7">
        <v>0.31559513020149199</v>
      </c>
    </row>
    <row r="8" spans="1:10" x14ac:dyDescent="0.25">
      <c r="A8" s="12" t="s">
        <v>16</v>
      </c>
      <c r="B8" s="13" t="s">
        <v>46</v>
      </c>
      <c r="C8" s="13" t="s">
        <v>55</v>
      </c>
      <c r="D8" s="14">
        <v>1.4449995814530101E-3</v>
      </c>
      <c r="F8" t="s">
        <v>16</v>
      </c>
      <c r="G8">
        <v>6.6825517241379302</v>
      </c>
      <c r="H8">
        <v>0.21289645139075999</v>
      </c>
      <c r="I8">
        <v>7.5260999999999996</v>
      </c>
      <c r="J8">
        <v>1.3017131510383599</v>
      </c>
    </row>
    <row r="9" spans="1:10" x14ac:dyDescent="0.25">
      <c r="A9" s="3" t="s">
        <v>17</v>
      </c>
      <c r="B9" s="4" t="s">
        <v>47</v>
      </c>
      <c r="C9" s="4" t="s">
        <v>52</v>
      </c>
      <c r="D9" s="5">
        <v>2.7663091231876299E-14</v>
      </c>
      <c r="F9" t="s">
        <v>17</v>
      </c>
      <c r="G9">
        <v>0.93424137931034501</v>
      </c>
      <c r="H9">
        <v>0.158365232289255</v>
      </c>
      <c r="I9">
        <v>2.4374333333333298</v>
      </c>
      <c r="J9">
        <v>0.62430329075744495</v>
      </c>
    </row>
    <row r="10" spans="1:10" x14ac:dyDescent="0.25">
      <c r="A10" s="15" t="s">
        <v>4</v>
      </c>
      <c r="B10" s="16" t="s">
        <v>48</v>
      </c>
      <c r="C10" s="16" t="s">
        <v>53</v>
      </c>
      <c r="D10" s="17">
        <v>0.21112842831845899</v>
      </c>
      <c r="F10" t="s">
        <v>4</v>
      </c>
      <c r="G10">
        <v>0.62220689655172401</v>
      </c>
      <c r="H10">
        <v>4.4845273130704501E-2</v>
      </c>
      <c r="I10">
        <v>0.638133333333333</v>
      </c>
      <c r="J10">
        <v>5.1729224270987903E-2</v>
      </c>
    </row>
    <row r="11" spans="1:10" x14ac:dyDescent="0.25">
      <c r="A11" s="18" t="s">
        <v>5</v>
      </c>
      <c r="B11" s="19" t="s">
        <v>49</v>
      </c>
      <c r="C11" s="19" t="s">
        <v>54</v>
      </c>
      <c r="D11" s="20">
        <v>7.1839598966331103E-12</v>
      </c>
      <c r="F11" t="s">
        <v>5</v>
      </c>
      <c r="G11">
        <v>0.458586206896552</v>
      </c>
      <c r="H11">
        <v>2.9190895402235201E-2</v>
      </c>
      <c r="I11">
        <v>0.55916666666666703</v>
      </c>
      <c r="J11">
        <v>5.25108089584541E-2</v>
      </c>
    </row>
    <row r="12" spans="1:10" x14ac:dyDescent="0.25">
      <c r="A12" s="15" t="s">
        <v>6</v>
      </c>
      <c r="B12" s="16" t="s">
        <v>61</v>
      </c>
      <c r="C12" s="16" t="s">
        <v>71</v>
      </c>
      <c r="D12" s="17">
        <v>0.185</v>
      </c>
      <c r="F12" t="s">
        <v>6</v>
      </c>
      <c r="G12">
        <v>7.2672068965517198</v>
      </c>
      <c r="H12">
        <v>0.29941340022860202</v>
      </c>
      <c r="I12">
        <v>7.0151666666666701</v>
      </c>
      <c r="J12">
        <v>0.97299201128425905</v>
      </c>
    </row>
    <row r="13" spans="1:10" x14ac:dyDescent="0.25">
      <c r="A13" s="21" t="s">
        <v>7</v>
      </c>
      <c r="B13" s="22" t="s">
        <v>62</v>
      </c>
      <c r="C13" s="22" t="s">
        <v>72</v>
      </c>
      <c r="D13" s="23">
        <v>3.4458554768745498E-12</v>
      </c>
      <c r="F13" t="s">
        <v>7</v>
      </c>
      <c r="G13">
        <v>1.1915517241379301</v>
      </c>
      <c r="H13">
        <v>0.106845879059144</v>
      </c>
      <c r="I13">
        <v>0.628066666666667</v>
      </c>
      <c r="J13">
        <v>0.174000383141341</v>
      </c>
    </row>
    <row r="14" spans="1:10" x14ac:dyDescent="0.25">
      <c r="A14" s="21" t="s">
        <v>34</v>
      </c>
      <c r="B14" s="22" t="s">
        <v>63</v>
      </c>
      <c r="C14" s="22" t="s">
        <v>73</v>
      </c>
      <c r="D14" s="23">
        <v>0</v>
      </c>
      <c r="F14" t="s">
        <v>34</v>
      </c>
      <c r="G14">
        <v>0.66813917012499202</v>
      </c>
      <c r="H14">
        <v>5.30231732368509E-2</v>
      </c>
      <c r="I14">
        <v>0.94469646632942605</v>
      </c>
      <c r="J14">
        <v>0.127419986879413</v>
      </c>
    </row>
    <row r="15" spans="1:10" x14ac:dyDescent="0.25">
      <c r="A15" s="24" t="s">
        <v>18</v>
      </c>
      <c r="B15" s="25" t="s">
        <v>64</v>
      </c>
      <c r="C15" s="25" t="s">
        <v>74</v>
      </c>
      <c r="D15" s="26">
        <v>1.4444911645395299E-2</v>
      </c>
      <c r="F15" t="s">
        <v>18</v>
      </c>
      <c r="G15">
        <v>2.9175517241379301</v>
      </c>
      <c r="H15">
        <v>0.34345768986741898</v>
      </c>
      <c r="I15">
        <v>2.6775333333333302</v>
      </c>
      <c r="J15">
        <v>0.386424256157823</v>
      </c>
    </row>
    <row r="16" spans="1:10" x14ac:dyDescent="0.25">
      <c r="A16" s="27" t="s">
        <v>19</v>
      </c>
      <c r="B16" s="28" t="s">
        <v>65</v>
      </c>
      <c r="C16" s="28" t="s">
        <v>75</v>
      </c>
      <c r="D16" s="29">
        <v>2.7145132309469799E-5</v>
      </c>
      <c r="F16" t="s">
        <v>19</v>
      </c>
      <c r="G16">
        <v>1.5012758620689699</v>
      </c>
      <c r="H16">
        <v>0.22547440408292799</v>
      </c>
      <c r="I16">
        <v>1.22813333333333</v>
      </c>
      <c r="J16">
        <v>0.23414668749390399</v>
      </c>
    </row>
    <row r="17" spans="1:10" x14ac:dyDescent="0.25">
      <c r="A17" s="24" t="s">
        <v>20</v>
      </c>
      <c r="B17" s="25" t="s">
        <v>66</v>
      </c>
      <c r="C17" s="25" t="s">
        <v>76</v>
      </c>
      <c r="D17" s="26">
        <v>0.59943005927181203</v>
      </c>
      <c r="F17" t="s">
        <v>20</v>
      </c>
      <c r="G17">
        <v>1.3443103448275899</v>
      </c>
      <c r="H17">
        <v>0.17557051970408499</v>
      </c>
      <c r="I17">
        <v>1.37086666666667</v>
      </c>
      <c r="J17">
        <v>0.20960993878340201</v>
      </c>
    </row>
    <row r="18" spans="1:10" x14ac:dyDescent="0.25">
      <c r="A18" s="30" t="s">
        <v>41</v>
      </c>
      <c r="B18" s="31" t="s">
        <v>67</v>
      </c>
      <c r="C18" s="31" t="s">
        <v>77</v>
      </c>
      <c r="D18" s="32">
        <v>4.8294252916089201E-4</v>
      </c>
      <c r="F18" t="s">
        <v>41</v>
      </c>
      <c r="G18">
        <v>0.39817241379310297</v>
      </c>
      <c r="H18">
        <v>4.2534917559843198E-2</v>
      </c>
      <c r="I18">
        <v>0.35016666666666701</v>
      </c>
      <c r="J18">
        <v>5.60123652193983E-2</v>
      </c>
    </row>
  </sheetData>
  <phoneticPr fontId="19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"/>
  <sheetViews>
    <sheetView workbookViewId="0">
      <selection activeCell="A23" sqref="A23"/>
    </sheetView>
  </sheetViews>
  <sheetFormatPr defaultRowHeight="15" x14ac:dyDescent="0.25"/>
  <cols>
    <col min="11" max="11" width="9.5703125" bestFit="1" customWidth="1"/>
    <col min="19" max="19" width="10.28515625" bestFit="1" customWidth="1"/>
  </cols>
  <sheetData>
    <row r="1" spans="1:23" x14ac:dyDescent="0.25">
      <c r="B1" t="s">
        <v>0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J1" t="s">
        <v>0</v>
      </c>
      <c r="K1" t="s">
        <v>1</v>
      </c>
      <c r="L1" t="s">
        <v>43</v>
      </c>
      <c r="N1" t="s">
        <v>2</v>
      </c>
      <c r="O1" t="s">
        <v>44</v>
      </c>
      <c r="Q1" t="s">
        <v>3</v>
      </c>
    </row>
    <row r="2" spans="1:23" x14ac:dyDescent="0.25">
      <c r="A2">
        <v>1</v>
      </c>
      <c r="B2" t="s">
        <v>11</v>
      </c>
      <c r="C2">
        <v>10.534413793103401</v>
      </c>
      <c r="D2">
        <v>0.38134644140778901</v>
      </c>
      <c r="E2">
        <v>9.609</v>
      </c>
      <c r="F2">
        <v>0.79177678846921296</v>
      </c>
      <c r="G2" s="1">
        <v>9.0636103120440303E-7</v>
      </c>
      <c r="I2">
        <v>1</v>
      </c>
      <c r="J2" t="s">
        <v>11</v>
      </c>
      <c r="K2" s="2">
        <v>10.53</v>
      </c>
      <c r="L2">
        <v>0.38</v>
      </c>
      <c r="M2" t="str">
        <f>CONCATENATE(K2, " ± ",L2)</f>
        <v>10.53 ± 0.38</v>
      </c>
      <c r="N2">
        <v>9.61</v>
      </c>
      <c r="O2">
        <v>0.79</v>
      </c>
      <c r="P2" t="str">
        <f>CONCATENATE(N2, " ± ",O2)</f>
        <v>9.61 ± 0.79</v>
      </c>
      <c r="Q2" s="1">
        <v>9.0636103120440303E-7</v>
      </c>
      <c r="S2" s="35">
        <v>9.0636103120440303E-7</v>
      </c>
      <c r="U2" s="35">
        <f>ROUND(S2,3)</f>
        <v>0</v>
      </c>
      <c r="V2" s="35">
        <v>0</v>
      </c>
      <c r="W2" t="s">
        <v>80</v>
      </c>
    </row>
    <row r="3" spans="1:23" x14ac:dyDescent="0.25">
      <c r="A3">
        <v>2</v>
      </c>
      <c r="B3" t="s">
        <v>14</v>
      </c>
      <c r="C3">
        <v>6.8385862068965499</v>
      </c>
      <c r="D3">
        <v>0.27344554397035098</v>
      </c>
      <c r="E3">
        <v>6.4405000000000001</v>
      </c>
      <c r="F3">
        <v>0.51113421882629995</v>
      </c>
      <c r="G3" s="1">
        <v>4.3217940621635601E-6</v>
      </c>
      <c r="I3">
        <v>2</v>
      </c>
      <c r="J3" t="s">
        <v>14</v>
      </c>
      <c r="K3" s="2">
        <v>6.84</v>
      </c>
      <c r="L3">
        <v>0.27</v>
      </c>
      <c r="M3" t="str">
        <f t="shared" ref="M3:M18" si="0">CONCATENATE(K3, " ± ",L3)</f>
        <v>6.84 ± 0.27</v>
      </c>
      <c r="N3">
        <v>6.44</v>
      </c>
      <c r="O3">
        <v>0.51</v>
      </c>
      <c r="P3" t="str">
        <f t="shared" ref="P3:P18" si="1">CONCATENATE(N3, " ± ",O3)</f>
        <v>6.44 ± 0.51</v>
      </c>
      <c r="Q3">
        <v>5.1081856412914304E-4</v>
      </c>
      <c r="S3" s="35">
        <v>5.1081856412914304E-4</v>
      </c>
      <c r="U3" s="35">
        <f t="shared" ref="U3:U18" si="2">ROUND(S3,3)</f>
        <v>1E-3</v>
      </c>
      <c r="V3" s="35">
        <v>1E-3</v>
      </c>
      <c r="W3" t="s">
        <v>81</v>
      </c>
    </row>
    <row r="4" spans="1:23" x14ac:dyDescent="0.25">
      <c r="A4">
        <v>3</v>
      </c>
      <c r="B4" t="s">
        <v>15</v>
      </c>
      <c r="C4">
        <v>2.98803448275862</v>
      </c>
      <c r="D4">
        <v>0.191603847776496</v>
      </c>
      <c r="E4">
        <v>1.8028</v>
      </c>
      <c r="F4">
        <v>0.19964302625194399</v>
      </c>
      <c r="G4" s="1">
        <v>2.4365248042794199E-19</v>
      </c>
      <c r="I4">
        <v>3</v>
      </c>
      <c r="J4" t="s">
        <v>15</v>
      </c>
      <c r="K4" s="2">
        <v>2.99</v>
      </c>
      <c r="L4">
        <v>0.19</v>
      </c>
      <c r="M4" t="str">
        <f t="shared" si="0"/>
        <v>2.99 ± 0.19</v>
      </c>
      <c r="N4">
        <v>1.8</v>
      </c>
      <c r="O4">
        <v>0.2</v>
      </c>
      <c r="P4" t="str">
        <f t="shared" si="1"/>
        <v>1.8 ± 0.2</v>
      </c>
      <c r="Q4" s="1">
        <v>8.7321831702842799E-31</v>
      </c>
      <c r="S4" s="35">
        <v>8.7321831702842799E-31</v>
      </c>
      <c r="U4" s="35">
        <f t="shared" si="2"/>
        <v>0</v>
      </c>
      <c r="V4" s="35">
        <v>0</v>
      </c>
      <c r="W4" t="s">
        <v>80</v>
      </c>
    </row>
    <row r="5" spans="1:23" x14ac:dyDescent="0.25">
      <c r="A5">
        <v>4</v>
      </c>
      <c r="B5" t="s">
        <v>12</v>
      </c>
      <c r="C5">
        <v>3.35</v>
      </c>
      <c r="D5">
        <v>0.213583707243788</v>
      </c>
      <c r="E5">
        <v>2.8107000000000002</v>
      </c>
      <c r="F5">
        <v>0.50958862042726705</v>
      </c>
      <c r="G5">
        <v>3.9692157026954798E-2</v>
      </c>
      <c r="I5">
        <v>4</v>
      </c>
      <c r="J5" t="s">
        <v>12</v>
      </c>
      <c r="K5" s="2">
        <v>3.35</v>
      </c>
      <c r="L5">
        <v>0.21</v>
      </c>
      <c r="M5" t="str">
        <f t="shared" si="0"/>
        <v>3.35 ± 0.21</v>
      </c>
      <c r="N5">
        <v>2.81</v>
      </c>
      <c r="O5">
        <v>0.51</v>
      </c>
      <c r="P5" t="str">
        <f t="shared" si="1"/>
        <v>2.81 ± 0.51</v>
      </c>
      <c r="Q5" s="1">
        <v>4.3217940621635601E-6</v>
      </c>
      <c r="S5" s="35">
        <v>4.3217940621635601E-6</v>
      </c>
      <c r="U5" s="35">
        <f t="shared" si="2"/>
        <v>0</v>
      </c>
      <c r="V5" s="35">
        <v>0</v>
      </c>
      <c r="W5" t="s">
        <v>80</v>
      </c>
    </row>
    <row r="6" spans="1:23" x14ac:dyDescent="0.25">
      <c r="A6">
        <v>5</v>
      </c>
      <c r="B6" t="s">
        <v>13</v>
      </c>
      <c r="C6">
        <v>2.4128965517241401</v>
      </c>
      <c r="D6">
        <v>0.23293382641360799</v>
      </c>
      <c r="E6">
        <v>3.4628999999999999</v>
      </c>
      <c r="F6">
        <v>0.33354277500587598</v>
      </c>
      <c r="G6">
        <v>5.1081856412914304E-4</v>
      </c>
      <c r="I6">
        <v>5</v>
      </c>
      <c r="J6" t="s">
        <v>13</v>
      </c>
      <c r="K6" s="2">
        <v>2.41</v>
      </c>
      <c r="L6">
        <v>0.23</v>
      </c>
      <c r="M6" t="str">
        <f t="shared" si="0"/>
        <v>2.41 ± 0.23</v>
      </c>
      <c r="N6">
        <v>3.46</v>
      </c>
      <c r="O6">
        <v>0.33</v>
      </c>
      <c r="P6" t="str">
        <f t="shared" si="1"/>
        <v>3.46 ± 0.33</v>
      </c>
      <c r="Q6" s="1">
        <v>2.4365248042794199E-19</v>
      </c>
      <c r="S6" s="35">
        <v>2.4365248042794199E-19</v>
      </c>
      <c r="U6" s="35">
        <f t="shared" si="2"/>
        <v>0</v>
      </c>
      <c r="V6" s="35">
        <v>0</v>
      </c>
      <c r="W6" t="s">
        <v>80</v>
      </c>
    </row>
    <row r="7" spans="1:23" x14ac:dyDescent="0.25">
      <c r="A7">
        <v>6</v>
      </c>
      <c r="B7" t="s">
        <v>21</v>
      </c>
      <c r="C7">
        <v>2.56820689655172</v>
      </c>
      <c r="D7">
        <v>0.17953896897139199</v>
      </c>
      <c r="E7">
        <v>2.4272999999999998</v>
      </c>
      <c r="F7">
        <v>0.31559513020149199</v>
      </c>
      <c r="G7" s="1">
        <v>8.7321831702842799E-31</v>
      </c>
      <c r="I7">
        <v>6</v>
      </c>
      <c r="J7" t="s">
        <v>21</v>
      </c>
      <c r="K7" s="2">
        <v>2.57</v>
      </c>
      <c r="L7">
        <v>0.18</v>
      </c>
      <c r="M7" t="str">
        <f t="shared" si="0"/>
        <v>2.57 ± 0.18</v>
      </c>
      <c r="N7">
        <v>2.4300000000000002</v>
      </c>
      <c r="O7">
        <v>0.32</v>
      </c>
      <c r="P7" t="str">
        <f t="shared" si="1"/>
        <v>2.43 ± 0.32</v>
      </c>
      <c r="Q7">
        <v>3.9692157026954798E-2</v>
      </c>
      <c r="S7" s="35">
        <v>3.9692157026954798E-2</v>
      </c>
      <c r="U7" s="35">
        <f t="shared" si="2"/>
        <v>0.04</v>
      </c>
      <c r="V7" s="35">
        <v>0.04</v>
      </c>
      <c r="W7" t="s">
        <v>82</v>
      </c>
    </row>
    <row r="8" spans="1:23" x14ac:dyDescent="0.25">
      <c r="A8">
        <v>7</v>
      </c>
      <c r="B8" t="s">
        <v>16</v>
      </c>
      <c r="C8">
        <v>6.6825517241379302</v>
      </c>
      <c r="D8">
        <v>0.21289645139075999</v>
      </c>
      <c r="E8">
        <v>7.5260999999999996</v>
      </c>
      <c r="F8">
        <v>1.3017131510383599</v>
      </c>
      <c r="G8">
        <v>1.4449995814530101E-3</v>
      </c>
      <c r="I8">
        <v>7</v>
      </c>
      <c r="J8" t="s">
        <v>16</v>
      </c>
      <c r="K8" s="2">
        <v>6.68</v>
      </c>
      <c r="L8">
        <v>0.21</v>
      </c>
      <c r="M8" t="str">
        <f t="shared" si="0"/>
        <v>6.68 ± 0.21</v>
      </c>
      <c r="N8">
        <v>7.53</v>
      </c>
      <c r="O8">
        <v>1.3</v>
      </c>
      <c r="P8" t="str">
        <f t="shared" si="1"/>
        <v>7.53 ± 1.3</v>
      </c>
      <c r="Q8">
        <v>1.4449995814530101E-3</v>
      </c>
      <c r="S8" s="35">
        <v>1.4449995814530101E-3</v>
      </c>
      <c r="U8" s="35">
        <f t="shared" si="2"/>
        <v>1E-3</v>
      </c>
      <c r="V8" s="35">
        <v>1E-3</v>
      </c>
    </row>
    <row r="9" spans="1:23" x14ac:dyDescent="0.25">
      <c r="A9">
        <v>8</v>
      </c>
      <c r="B9" t="s">
        <v>17</v>
      </c>
      <c r="C9">
        <v>0.93424137931034501</v>
      </c>
      <c r="D9">
        <v>0.158365232289255</v>
      </c>
      <c r="E9">
        <v>2.4374333333333298</v>
      </c>
      <c r="F9">
        <v>0.62430329075744495</v>
      </c>
      <c r="G9" s="1">
        <v>2.7663091231876299E-14</v>
      </c>
      <c r="I9">
        <v>8</v>
      </c>
      <c r="J9" t="s">
        <v>17</v>
      </c>
      <c r="K9" s="2">
        <v>0.93</v>
      </c>
      <c r="L9">
        <v>0.16</v>
      </c>
      <c r="M9" t="str">
        <f t="shared" si="0"/>
        <v>0.93 ± 0.16</v>
      </c>
      <c r="N9">
        <v>2.44</v>
      </c>
      <c r="O9">
        <v>0.62</v>
      </c>
      <c r="P9" t="str">
        <f t="shared" si="1"/>
        <v>2.44 ± 0.62</v>
      </c>
      <c r="Q9" s="1">
        <v>2.7663091231876299E-14</v>
      </c>
      <c r="S9" s="35">
        <v>2.7663091231876299E-14</v>
      </c>
      <c r="U9" s="35">
        <f t="shared" si="2"/>
        <v>0</v>
      </c>
      <c r="V9" s="35">
        <v>0</v>
      </c>
    </row>
    <row r="10" spans="1:23" x14ac:dyDescent="0.25">
      <c r="A10">
        <v>9</v>
      </c>
      <c r="B10" t="s">
        <v>4</v>
      </c>
      <c r="C10">
        <v>0.62220689655172401</v>
      </c>
      <c r="D10">
        <v>4.4845273130704501E-2</v>
      </c>
      <c r="E10">
        <v>0.638133333333333</v>
      </c>
      <c r="F10">
        <v>5.1729224270987903E-2</v>
      </c>
      <c r="G10">
        <v>0.21112842831845899</v>
      </c>
      <c r="I10">
        <v>9</v>
      </c>
      <c r="J10" t="s">
        <v>4</v>
      </c>
      <c r="K10" s="2">
        <v>0.62</v>
      </c>
      <c r="L10">
        <v>0.04</v>
      </c>
      <c r="M10" t="str">
        <f t="shared" si="0"/>
        <v>0.62 ± 0.04</v>
      </c>
      <c r="N10">
        <v>0.64</v>
      </c>
      <c r="O10">
        <v>0.05</v>
      </c>
      <c r="P10" t="str">
        <f t="shared" si="1"/>
        <v>0.64 ± 0.05</v>
      </c>
      <c r="Q10">
        <v>0.21112842831845899</v>
      </c>
      <c r="S10" s="35">
        <v>0.21112842831845899</v>
      </c>
      <c r="U10" s="35">
        <f t="shared" si="2"/>
        <v>0.21099999999999999</v>
      </c>
      <c r="V10" s="35">
        <v>0.21099999999999999</v>
      </c>
    </row>
    <row r="11" spans="1:23" x14ac:dyDescent="0.25">
      <c r="A11">
        <v>10</v>
      </c>
      <c r="B11" t="s">
        <v>5</v>
      </c>
      <c r="C11">
        <v>0.458586206896552</v>
      </c>
      <c r="D11">
        <v>2.9190895402235201E-2</v>
      </c>
      <c r="E11">
        <v>0.55916666666666703</v>
      </c>
      <c r="F11">
        <v>5.25108089584541E-2</v>
      </c>
      <c r="G11" s="1">
        <v>7.1839598966331103E-12</v>
      </c>
      <c r="I11">
        <v>10</v>
      </c>
      <c r="J11" t="s">
        <v>5</v>
      </c>
      <c r="K11" s="2">
        <v>0.46</v>
      </c>
      <c r="L11">
        <v>0.03</v>
      </c>
      <c r="M11" t="str">
        <f t="shared" si="0"/>
        <v>0.46 ± 0.03</v>
      </c>
      <c r="N11">
        <v>0.56000000000000005</v>
      </c>
      <c r="O11">
        <v>0.05</v>
      </c>
      <c r="P11" t="str">
        <f t="shared" si="1"/>
        <v>0.56 ± 0.05</v>
      </c>
      <c r="Q11" s="1">
        <v>7.1839598966331103E-12</v>
      </c>
      <c r="S11" s="35">
        <v>7.1839598966331103E-12</v>
      </c>
      <c r="U11" s="35">
        <f t="shared" si="2"/>
        <v>0</v>
      </c>
      <c r="V11" s="35">
        <v>0</v>
      </c>
    </row>
    <row r="12" spans="1:23" x14ac:dyDescent="0.25">
      <c r="A12">
        <v>11</v>
      </c>
      <c r="B12" t="s">
        <v>6</v>
      </c>
      <c r="C12">
        <v>7.2672068965517198</v>
      </c>
      <c r="D12">
        <v>0.29941340022860202</v>
      </c>
      <c r="E12">
        <v>7.0151666666666701</v>
      </c>
      <c r="F12">
        <v>0.97299201128425905</v>
      </c>
      <c r="G12">
        <v>1.4444911645395299E-2</v>
      </c>
      <c r="I12">
        <v>11</v>
      </c>
      <c r="J12" t="s">
        <v>6</v>
      </c>
      <c r="K12" s="2">
        <v>7.27</v>
      </c>
      <c r="L12">
        <v>0.3</v>
      </c>
      <c r="M12" t="str">
        <f t="shared" si="0"/>
        <v>7.27 ± 0.3</v>
      </c>
      <c r="N12">
        <v>7.02</v>
      </c>
      <c r="O12">
        <v>0.97</v>
      </c>
      <c r="P12" t="str">
        <f t="shared" si="1"/>
        <v>7.02 ± 0.97</v>
      </c>
      <c r="Q12">
        <v>0.18450137945252501</v>
      </c>
      <c r="S12" s="35">
        <v>0.18450137945252501</v>
      </c>
      <c r="U12" s="35">
        <f t="shared" si="2"/>
        <v>0.185</v>
      </c>
      <c r="V12" s="35">
        <v>0.185</v>
      </c>
    </row>
    <row r="13" spans="1:23" x14ac:dyDescent="0.25">
      <c r="A13">
        <v>12</v>
      </c>
      <c r="B13" t="s">
        <v>7</v>
      </c>
      <c r="C13">
        <v>1.1915517241379301</v>
      </c>
      <c r="D13">
        <v>0.106845879059144</v>
      </c>
      <c r="E13">
        <v>0.628066666666667</v>
      </c>
      <c r="F13">
        <v>0.174000383141341</v>
      </c>
      <c r="G13" s="1">
        <v>2.7145132309469799E-5</v>
      </c>
      <c r="I13">
        <v>12</v>
      </c>
      <c r="J13" t="s">
        <v>7</v>
      </c>
      <c r="K13" s="2">
        <v>1.19</v>
      </c>
      <c r="L13">
        <v>0.11</v>
      </c>
      <c r="M13" t="str">
        <f t="shared" si="0"/>
        <v>1.19 ± 0.11</v>
      </c>
      <c r="N13">
        <v>0.63</v>
      </c>
      <c r="O13">
        <v>0.17</v>
      </c>
      <c r="P13" t="str">
        <f t="shared" si="1"/>
        <v>0.63 ± 0.17</v>
      </c>
      <c r="Q13" s="1">
        <v>7.03908451103266E-20</v>
      </c>
      <c r="S13" s="35">
        <v>7.03908451103266E-20</v>
      </c>
      <c r="U13" s="35">
        <f t="shared" si="2"/>
        <v>0</v>
      </c>
      <c r="V13" s="35">
        <v>0</v>
      </c>
    </row>
    <row r="14" spans="1:23" x14ac:dyDescent="0.25">
      <c r="A14">
        <v>13</v>
      </c>
      <c r="B14" t="s">
        <v>34</v>
      </c>
      <c r="C14">
        <v>0.66813917012499202</v>
      </c>
      <c r="D14">
        <v>5.30231732368509E-2</v>
      </c>
      <c r="E14">
        <v>0.94469646632942605</v>
      </c>
      <c r="F14">
        <v>0.127419986879413</v>
      </c>
      <c r="G14">
        <v>0.59943005927181203</v>
      </c>
      <c r="I14">
        <v>13</v>
      </c>
      <c r="J14" t="s">
        <v>34</v>
      </c>
      <c r="K14" s="2">
        <v>0.67</v>
      </c>
      <c r="L14">
        <v>0.05</v>
      </c>
      <c r="M14" t="str">
        <f t="shared" si="0"/>
        <v>0.67 ± 0.05</v>
      </c>
      <c r="N14">
        <v>0.94</v>
      </c>
      <c r="O14">
        <v>0.13</v>
      </c>
      <c r="P14" t="str">
        <f t="shared" si="1"/>
        <v>0.94 ± 0.13</v>
      </c>
      <c r="Q14" s="1">
        <v>1.8377957669459299E-13</v>
      </c>
      <c r="S14" s="35">
        <v>1.8377957669459299E-13</v>
      </c>
      <c r="U14" s="35">
        <f t="shared" si="2"/>
        <v>0</v>
      </c>
      <c r="V14" s="35">
        <v>0</v>
      </c>
    </row>
    <row r="15" spans="1:23" x14ac:dyDescent="0.25">
      <c r="A15">
        <v>14</v>
      </c>
      <c r="B15" t="s">
        <v>18</v>
      </c>
      <c r="C15">
        <v>2.9175517241379301</v>
      </c>
      <c r="D15">
        <v>0.34345768986741898</v>
      </c>
      <c r="E15">
        <v>2.6775333333333302</v>
      </c>
      <c r="F15">
        <v>0.386424256157823</v>
      </c>
      <c r="G15">
        <v>4.8294252916089201E-4</v>
      </c>
      <c r="I15">
        <v>14</v>
      </c>
      <c r="J15" t="s">
        <v>18</v>
      </c>
      <c r="K15" s="2">
        <v>2.92</v>
      </c>
      <c r="L15">
        <v>0.34</v>
      </c>
      <c r="M15" t="str">
        <f t="shared" si="0"/>
        <v>2.92 ± 0.34</v>
      </c>
      <c r="N15">
        <v>2.68</v>
      </c>
      <c r="O15">
        <v>0.39</v>
      </c>
      <c r="P15" t="str">
        <f t="shared" si="1"/>
        <v>2.68 ± 0.39</v>
      </c>
      <c r="Q15">
        <v>1.4444911645395299E-2</v>
      </c>
      <c r="S15" s="35">
        <v>1.4444911645395299E-2</v>
      </c>
      <c r="U15" s="35">
        <f t="shared" si="2"/>
        <v>1.4E-2</v>
      </c>
      <c r="V15" s="35">
        <v>1.4E-2</v>
      </c>
    </row>
    <row r="16" spans="1:23" x14ac:dyDescent="0.25">
      <c r="A16">
        <v>15</v>
      </c>
      <c r="B16" t="s">
        <v>19</v>
      </c>
      <c r="C16">
        <v>1.5012758620689699</v>
      </c>
      <c r="D16">
        <v>0.22547440408292799</v>
      </c>
      <c r="E16">
        <v>1.22813333333333</v>
      </c>
      <c r="F16">
        <v>0.23414668749390399</v>
      </c>
      <c r="G16">
        <v>0.18450137945252501</v>
      </c>
      <c r="I16">
        <v>15</v>
      </c>
      <c r="J16" t="s">
        <v>19</v>
      </c>
      <c r="K16" s="2">
        <v>1.5</v>
      </c>
      <c r="L16">
        <v>0.23</v>
      </c>
      <c r="M16" t="str">
        <f t="shared" si="0"/>
        <v>1.5 ± 0.23</v>
      </c>
      <c r="N16">
        <v>1.23</v>
      </c>
      <c r="O16">
        <v>0.23</v>
      </c>
      <c r="P16" t="str">
        <f t="shared" si="1"/>
        <v>1.23 ± 0.23</v>
      </c>
      <c r="Q16" s="1">
        <v>2.7145132309469799E-5</v>
      </c>
      <c r="S16" s="35">
        <v>2.7145132309469799E-5</v>
      </c>
      <c r="U16" s="35">
        <f t="shared" si="2"/>
        <v>0</v>
      </c>
      <c r="V16" s="35">
        <v>0</v>
      </c>
    </row>
    <row r="17" spans="1:22" x14ac:dyDescent="0.25">
      <c r="A17">
        <v>16</v>
      </c>
      <c r="B17" t="s">
        <v>20</v>
      </c>
      <c r="C17">
        <v>1.3443103448275899</v>
      </c>
      <c r="D17">
        <v>0.17557051970408499</v>
      </c>
      <c r="E17">
        <v>1.37086666666667</v>
      </c>
      <c r="F17">
        <v>0.20960993878340201</v>
      </c>
      <c r="G17" s="1">
        <v>7.03908451103266E-20</v>
      </c>
      <c r="I17">
        <v>16</v>
      </c>
      <c r="J17" t="s">
        <v>20</v>
      </c>
      <c r="K17" s="2">
        <v>1.34</v>
      </c>
      <c r="L17">
        <v>0.18</v>
      </c>
      <c r="M17" t="str">
        <f t="shared" si="0"/>
        <v>1.34 ± 0.18</v>
      </c>
      <c r="N17">
        <v>1.37</v>
      </c>
      <c r="O17">
        <v>0.21</v>
      </c>
      <c r="P17" t="str">
        <f t="shared" si="1"/>
        <v>1.37 ± 0.21</v>
      </c>
      <c r="Q17">
        <v>0.59943005927181203</v>
      </c>
      <c r="S17" s="35">
        <v>0.59943005927181203</v>
      </c>
      <c r="U17" s="35">
        <f t="shared" si="2"/>
        <v>0.59899999999999998</v>
      </c>
      <c r="V17" s="35">
        <v>0.59899999999999998</v>
      </c>
    </row>
    <row r="18" spans="1:22" x14ac:dyDescent="0.25">
      <c r="A18">
        <v>17</v>
      </c>
      <c r="B18" t="s">
        <v>41</v>
      </c>
      <c r="C18">
        <v>0.39817241379310297</v>
      </c>
      <c r="D18">
        <v>4.2534917559843198E-2</v>
      </c>
      <c r="E18">
        <v>0.35016666666666701</v>
      </c>
      <c r="F18">
        <v>5.60123652193983E-2</v>
      </c>
      <c r="G18" s="1">
        <v>1.8377957669459299E-13</v>
      </c>
      <c r="I18">
        <v>17</v>
      </c>
      <c r="J18" t="s">
        <v>41</v>
      </c>
      <c r="K18" s="2">
        <v>0.4</v>
      </c>
      <c r="L18">
        <v>0.04</v>
      </c>
      <c r="M18" t="str">
        <f t="shared" si="0"/>
        <v>0.4 ± 0.04</v>
      </c>
      <c r="N18">
        <v>0.35</v>
      </c>
      <c r="O18">
        <v>0.06</v>
      </c>
      <c r="P18" t="str">
        <f t="shared" si="1"/>
        <v>0.35 ± 0.06</v>
      </c>
      <c r="Q18">
        <v>4.8294252916089201E-4</v>
      </c>
      <c r="S18" s="35">
        <v>4.8294252916089201E-4</v>
      </c>
      <c r="U18" s="35">
        <f t="shared" si="2"/>
        <v>0</v>
      </c>
      <c r="V18" s="35">
        <v>0</v>
      </c>
    </row>
    <row r="19" spans="1:22" x14ac:dyDescent="0.25">
      <c r="G19" s="1"/>
      <c r="L19" s="2"/>
      <c r="O19" s="2"/>
      <c r="Q19" s="1"/>
    </row>
    <row r="20" spans="1:22" x14ac:dyDescent="0.25">
      <c r="K20" s="2">
        <f>ROUND(K2,2)</f>
        <v>10.53</v>
      </c>
      <c r="L20" s="2">
        <f t="shared" ref="L20:O20" si="3">ROUND(L2,2)</f>
        <v>0.38</v>
      </c>
      <c r="M20" s="2"/>
      <c r="N20" s="2">
        <f t="shared" si="3"/>
        <v>9.61</v>
      </c>
      <c r="O20" s="2">
        <f t="shared" si="3"/>
        <v>0.79</v>
      </c>
      <c r="P20" s="2"/>
      <c r="Q20" s="2"/>
    </row>
    <row r="21" spans="1:22" x14ac:dyDescent="0.25">
      <c r="C21">
        <f>ROUND(C2,2)</f>
        <v>10.53</v>
      </c>
      <c r="D21">
        <f t="shared" ref="D21:F21" si="4">ROUND(D2,2)</f>
        <v>0.38</v>
      </c>
      <c r="E21">
        <f t="shared" si="4"/>
        <v>9.61</v>
      </c>
      <c r="F21">
        <f t="shared" si="4"/>
        <v>0.79</v>
      </c>
      <c r="K21" s="2">
        <f t="shared" ref="K21:O36" si="5">ROUND(K3,2)</f>
        <v>6.84</v>
      </c>
      <c r="L21" s="2">
        <f t="shared" si="5"/>
        <v>0.27</v>
      </c>
      <c r="M21" s="2"/>
      <c r="N21" s="2">
        <f t="shared" si="5"/>
        <v>6.44</v>
      </c>
      <c r="O21" s="2">
        <f t="shared" si="5"/>
        <v>0.51</v>
      </c>
      <c r="P21" s="2"/>
      <c r="Q21" s="2"/>
      <c r="T21" s="35" t="s">
        <v>79</v>
      </c>
      <c r="U21" t="s">
        <v>80</v>
      </c>
    </row>
    <row r="22" spans="1:22" x14ac:dyDescent="0.25">
      <c r="C22">
        <f t="shared" ref="C22:F38" si="6">ROUND(C3,2)</f>
        <v>6.84</v>
      </c>
      <c r="D22">
        <f t="shared" si="6"/>
        <v>0.27</v>
      </c>
      <c r="E22">
        <f t="shared" si="6"/>
        <v>6.44</v>
      </c>
      <c r="F22">
        <f t="shared" si="6"/>
        <v>0.51</v>
      </c>
      <c r="K22" s="2">
        <f t="shared" si="5"/>
        <v>2.99</v>
      </c>
      <c r="L22" s="2">
        <f t="shared" si="5"/>
        <v>0.19</v>
      </c>
      <c r="M22" s="2"/>
      <c r="N22" s="2">
        <f t="shared" si="5"/>
        <v>1.8</v>
      </c>
      <c r="O22" s="2">
        <f t="shared" si="5"/>
        <v>0.2</v>
      </c>
      <c r="P22" s="2"/>
      <c r="Q22" s="2"/>
      <c r="T22" s="35">
        <v>1E-3</v>
      </c>
    </row>
    <row r="23" spans="1:22" x14ac:dyDescent="0.25">
      <c r="C23">
        <f t="shared" si="6"/>
        <v>2.99</v>
      </c>
      <c r="D23">
        <f t="shared" si="6"/>
        <v>0.19</v>
      </c>
      <c r="E23">
        <f t="shared" si="6"/>
        <v>1.8</v>
      </c>
      <c r="F23">
        <f t="shared" si="6"/>
        <v>0.2</v>
      </c>
      <c r="K23" s="2">
        <f t="shared" si="5"/>
        <v>3.35</v>
      </c>
      <c r="L23" s="2">
        <f t="shared" si="5"/>
        <v>0.21</v>
      </c>
      <c r="M23" s="2"/>
      <c r="N23" s="2">
        <f t="shared" si="5"/>
        <v>2.81</v>
      </c>
      <c r="O23" s="2">
        <f t="shared" si="5"/>
        <v>0.51</v>
      </c>
      <c r="P23" s="2"/>
      <c r="Q23" s="2"/>
      <c r="T23" s="35">
        <v>0</v>
      </c>
    </row>
    <row r="24" spans="1:22" x14ac:dyDescent="0.25">
      <c r="C24">
        <f t="shared" si="6"/>
        <v>3.35</v>
      </c>
      <c r="D24">
        <f t="shared" si="6"/>
        <v>0.21</v>
      </c>
      <c r="E24">
        <f t="shared" si="6"/>
        <v>2.81</v>
      </c>
      <c r="F24">
        <f t="shared" si="6"/>
        <v>0.51</v>
      </c>
      <c r="K24" s="2">
        <f t="shared" si="5"/>
        <v>2.41</v>
      </c>
      <c r="L24" s="2">
        <f t="shared" si="5"/>
        <v>0.23</v>
      </c>
      <c r="M24" s="2"/>
      <c r="N24" s="2">
        <f t="shared" si="5"/>
        <v>3.46</v>
      </c>
      <c r="O24" s="2">
        <f t="shared" si="5"/>
        <v>0.33</v>
      </c>
      <c r="P24" s="2"/>
      <c r="Q24" s="2"/>
      <c r="T24" s="35">
        <v>0</v>
      </c>
    </row>
    <row r="25" spans="1:22" x14ac:dyDescent="0.25">
      <c r="C25">
        <f t="shared" si="6"/>
        <v>2.41</v>
      </c>
      <c r="D25">
        <f t="shared" si="6"/>
        <v>0.23</v>
      </c>
      <c r="E25">
        <f t="shared" si="6"/>
        <v>3.46</v>
      </c>
      <c r="F25">
        <f t="shared" si="6"/>
        <v>0.33</v>
      </c>
      <c r="K25" s="2">
        <f t="shared" si="5"/>
        <v>2.57</v>
      </c>
      <c r="L25" s="2">
        <f t="shared" si="5"/>
        <v>0.18</v>
      </c>
      <c r="M25" s="2"/>
      <c r="N25" s="2">
        <f t="shared" si="5"/>
        <v>2.4300000000000002</v>
      </c>
      <c r="O25" s="2">
        <f t="shared" si="5"/>
        <v>0.32</v>
      </c>
      <c r="P25" s="2"/>
      <c r="Q25" s="2"/>
      <c r="T25" s="35">
        <v>0</v>
      </c>
    </row>
    <row r="26" spans="1:22" x14ac:dyDescent="0.25">
      <c r="C26">
        <f t="shared" si="6"/>
        <v>2.57</v>
      </c>
      <c r="D26">
        <f t="shared" si="6"/>
        <v>0.18</v>
      </c>
      <c r="E26">
        <f t="shared" si="6"/>
        <v>2.4300000000000002</v>
      </c>
      <c r="F26">
        <f t="shared" si="6"/>
        <v>0.32</v>
      </c>
      <c r="K26" s="2">
        <f t="shared" si="5"/>
        <v>6.68</v>
      </c>
      <c r="L26" s="2">
        <f t="shared" si="5"/>
        <v>0.21</v>
      </c>
      <c r="M26" s="2"/>
      <c r="N26" s="2">
        <f t="shared" si="5"/>
        <v>7.53</v>
      </c>
      <c r="O26" s="2">
        <f t="shared" si="5"/>
        <v>1.3</v>
      </c>
      <c r="P26" s="2"/>
      <c r="Q26" s="2"/>
      <c r="T26" s="35">
        <v>0.04</v>
      </c>
    </row>
    <row r="27" spans="1:22" x14ac:dyDescent="0.25">
      <c r="C27">
        <f t="shared" si="6"/>
        <v>6.68</v>
      </c>
      <c r="D27">
        <f t="shared" si="6"/>
        <v>0.21</v>
      </c>
      <c r="E27">
        <f t="shared" si="6"/>
        <v>7.53</v>
      </c>
      <c r="F27">
        <f t="shared" si="6"/>
        <v>1.3</v>
      </c>
      <c r="K27" s="2">
        <f t="shared" si="5"/>
        <v>0.93</v>
      </c>
      <c r="L27" s="2">
        <f t="shared" si="5"/>
        <v>0.16</v>
      </c>
      <c r="M27" s="2"/>
      <c r="N27" s="2">
        <f t="shared" si="5"/>
        <v>2.44</v>
      </c>
      <c r="O27" s="2">
        <f t="shared" si="5"/>
        <v>0.62</v>
      </c>
      <c r="P27" s="2"/>
      <c r="Q27" s="2"/>
      <c r="T27" s="35">
        <v>1E-3</v>
      </c>
    </row>
    <row r="28" spans="1:22" x14ac:dyDescent="0.25">
      <c r="C28">
        <f t="shared" si="6"/>
        <v>0.93</v>
      </c>
      <c r="D28">
        <f t="shared" si="6"/>
        <v>0.16</v>
      </c>
      <c r="E28">
        <f t="shared" si="6"/>
        <v>2.44</v>
      </c>
      <c r="F28">
        <f t="shared" si="6"/>
        <v>0.62</v>
      </c>
      <c r="K28" s="2">
        <f t="shared" si="5"/>
        <v>0.62</v>
      </c>
      <c r="L28" s="2">
        <f t="shared" si="5"/>
        <v>0.04</v>
      </c>
      <c r="M28" s="2"/>
      <c r="N28" s="2">
        <f t="shared" si="5"/>
        <v>0.64</v>
      </c>
      <c r="O28" s="2">
        <f t="shared" si="5"/>
        <v>0.05</v>
      </c>
      <c r="P28" s="2"/>
      <c r="Q28" s="2"/>
      <c r="T28" s="35">
        <v>0</v>
      </c>
    </row>
    <row r="29" spans="1:22" x14ac:dyDescent="0.25">
      <c r="C29">
        <f t="shared" si="6"/>
        <v>0.62</v>
      </c>
      <c r="D29">
        <f t="shared" si="6"/>
        <v>0.04</v>
      </c>
      <c r="E29">
        <f t="shared" si="6"/>
        <v>0.64</v>
      </c>
      <c r="F29">
        <f t="shared" si="6"/>
        <v>0.05</v>
      </c>
      <c r="K29" s="2">
        <f t="shared" si="5"/>
        <v>0.46</v>
      </c>
      <c r="L29" s="2">
        <f t="shared" si="5"/>
        <v>0.03</v>
      </c>
      <c r="M29" s="2"/>
      <c r="N29" s="2">
        <f t="shared" si="5"/>
        <v>0.56000000000000005</v>
      </c>
      <c r="O29" s="2">
        <f t="shared" si="5"/>
        <v>0.05</v>
      </c>
      <c r="P29" s="2"/>
      <c r="Q29" s="2"/>
      <c r="T29" s="35">
        <v>0.21099999999999999</v>
      </c>
    </row>
    <row r="30" spans="1:22" x14ac:dyDescent="0.25">
      <c r="C30">
        <f t="shared" si="6"/>
        <v>0.46</v>
      </c>
      <c r="D30">
        <f t="shared" si="6"/>
        <v>0.03</v>
      </c>
      <c r="E30">
        <f t="shared" si="6"/>
        <v>0.56000000000000005</v>
      </c>
      <c r="F30">
        <f t="shared" si="6"/>
        <v>0.05</v>
      </c>
      <c r="K30" s="2">
        <f t="shared" si="5"/>
        <v>7.27</v>
      </c>
      <c r="L30" s="2">
        <f t="shared" si="5"/>
        <v>0.3</v>
      </c>
      <c r="M30" s="2"/>
      <c r="N30" s="2">
        <f t="shared" si="5"/>
        <v>7.02</v>
      </c>
      <c r="O30" s="2">
        <f t="shared" si="5"/>
        <v>0.97</v>
      </c>
      <c r="P30" s="2"/>
      <c r="Q30" s="2"/>
      <c r="T30" s="35">
        <v>0</v>
      </c>
    </row>
    <row r="31" spans="1:22" x14ac:dyDescent="0.25">
      <c r="C31">
        <f t="shared" si="6"/>
        <v>7.27</v>
      </c>
      <c r="D31">
        <f t="shared" si="6"/>
        <v>0.3</v>
      </c>
      <c r="E31">
        <f t="shared" si="6"/>
        <v>7.02</v>
      </c>
      <c r="F31">
        <f t="shared" si="6"/>
        <v>0.97</v>
      </c>
      <c r="K31" s="2">
        <f t="shared" si="5"/>
        <v>1.19</v>
      </c>
      <c r="L31" s="2">
        <f t="shared" si="5"/>
        <v>0.11</v>
      </c>
      <c r="M31" s="2"/>
      <c r="N31" s="2">
        <f t="shared" si="5"/>
        <v>0.63</v>
      </c>
      <c r="O31" s="2">
        <f t="shared" si="5"/>
        <v>0.17</v>
      </c>
      <c r="P31" s="2"/>
      <c r="Q31" s="2"/>
      <c r="T31" s="35">
        <v>0.185</v>
      </c>
    </row>
    <row r="32" spans="1:22" x14ac:dyDescent="0.25">
      <c r="C32">
        <f t="shared" si="6"/>
        <v>1.19</v>
      </c>
      <c r="D32">
        <f t="shared" si="6"/>
        <v>0.11</v>
      </c>
      <c r="E32">
        <f t="shared" si="6"/>
        <v>0.63</v>
      </c>
      <c r="F32">
        <f t="shared" si="6"/>
        <v>0.17</v>
      </c>
      <c r="K32" s="2">
        <f t="shared" si="5"/>
        <v>0.67</v>
      </c>
      <c r="L32" s="2">
        <f t="shared" si="5"/>
        <v>0.05</v>
      </c>
      <c r="M32" s="2"/>
      <c r="N32" s="2">
        <f t="shared" si="5"/>
        <v>0.94</v>
      </c>
      <c r="O32" s="2">
        <f t="shared" si="5"/>
        <v>0.13</v>
      </c>
      <c r="P32" s="2"/>
      <c r="Q32" s="2"/>
      <c r="T32" s="35">
        <v>0</v>
      </c>
    </row>
    <row r="33" spans="3:20" x14ac:dyDescent="0.25">
      <c r="C33">
        <f t="shared" si="6"/>
        <v>0.67</v>
      </c>
      <c r="D33">
        <f t="shared" si="6"/>
        <v>0.05</v>
      </c>
      <c r="E33">
        <f t="shared" si="6"/>
        <v>0.94</v>
      </c>
      <c r="F33">
        <f t="shared" si="6"/>
        <v>0.13</v>
      </c>
      <c r="K33" s="2">
        <f t="shared" si="5"/>
        <v>2.92</v>
      </c>
      <c r="L33" s="2">
        <f t="shared" si="5"/>
        <v>0.34</v>
      </c>
      <c r="M33" s="2"/>
      <c r="N33" s="2">
        <f t="shared" si="5"/>
        <v>2.68</v>
      </c>
      <c r="O33" s="2">
        <f t="shared" si="5"/>
        <v>0.39</v>
      </c>
      <c r="P33" s="2"/>
      <c r="Q33" s="2"/>
      <c r="T33" s="35">
        <v>0</v>
      </c>
    </row>
    <row r="34" spans="3:20" x14ac:dyDescent="0.25">
      <c r="C34">
        <f t="shared" si="6"/>
        <v>2.92</v>
      </c>
      <c r="D34">
        <f t="shared" si="6"/>
        <v>0.34</v>
      </c>
      <c r="E34">
        <f t="shared" si="6"/>
        <v>2.68</v>
      </c>
      <c r="F34">
        <f t="shared" si="6"/>
        <v>0.39</v>
      </c>
      <c r="K34" s="2">
        <f t="shared" si="5"/>
        <v>1.5</v>
      </c>
      <c r="L34" s="2">
        <f t="shared" si="5"/>
        <v>0.23</v>
      </c>
      <c r="M34" s="2"/>
      <c r="N34" s="2">
        <f t="shared" si="5"/>
        <v>1.23</v>
      </c>
      <c r="O34" s="2">
        <f t="shared" si="5"/>
        <v>0.23</v>
      </c>
      <c r="P34" s="2"/>
      <c r="Q34" s="2"/>
      <c r="T34" s="35">
        <v>1.4E-2</v>
      </c>
    </row>
    <row r="35" spans="3:20" x14ac:dyDescent="0.25">
      <c r="C35">
        <f t="shared" si="6"/>
        <v>1.5</v>
      </c>
      <c r="D35">
        <f t="shared" si="6"/>
        <v>0.23</v>
      </c>
      <c r="E35">
        <f t="shared" si="6"/>
        <v>1.23</v>
      </c>
      <c r="F35">
        <f t="shared" si="6"/>
        <v>0.23</v>
      </c>
      <c r="K35" s="2">
        <f t="shared" si="5"/>
        <v>1.34</v>
      </c>
      <c r="L35" s="2">
        <f t="shared" si="5"/>
        <v>0.18</v>
      </c>
      <c r="M35" s="2"/>
      <c r="N35" s="2">
        <f t="shared" si="5"/>
        <v>1.37</v>
      </c>
      <c r="O35" s="2">
        <f t="shared" si="5"/>
        <v>0.21</v>
      </c>
      <c r="P35" s="2"/>
      <c r="Q35" s="2"/>
      <c r="T35" s="35">
        <v>0</v>
      </c>
    </row>
    <row r="36" spans="3:20" x14ac:dyDescent="0.25">
      <c r="C36">
        <f t="shared" si="6"/>
        <v>1.34</v>
      </c>
      <c r="D36">
        <f t="shared" si="6"/>
        <v>0.18</v>
      </c>
      <c r="E36">
        <f t="shared" si="6"/>
        <v>1.37</v>
      </c>
      <c r="F36">
        <f t="shared" si="6"/>
        <v>0.21</v>
      </c>
      <c r="K36" s="2">
        <f t="shared" si="5"/>
        <v>0.4</v>
      </c>
      <c r="L36" s="2">
        <f t="shared" si="5"/>
        <v>0.04</v>
      </c>
      <c r="M36" s="2"/>
      <c r="N36" s="2">
        <f t="shared" si="5"/>
        <v>0.35</v>
      </c>
      <c r="O36" s="2">
        <f t="shared" si="5"/>
        <v>0.06</v>
      </c>
      <c r="P36" s="2"/>
      <c r="Q36" s="2"/>
      <c r="T36" s="35">
        <v>0.59899999999999998</v>
      </c>
    </row>
    <row r="37" spans="3:20" x14ac:dyDescent="0.25">
      <c r="C37">
        <f t="shared" si="6"/>
        <v>0.4</v>
      </c>
      <c r="D37">
        <f t="shared" si="6"/>
        <v>0.04</v>
      </c>
      <c r="E37">
        <f t="shared" si="6"/>
        <v>0.35</v>
      </c>
      <c r="F37">
        <f t="shared" si="6"/>
        <v>0.06</v>
      </c>
      <c r="K37" s="2"/>
      <c r="T37" s="35">
        <v>0</v>
      </c>
    </row>
    <row r="38" spans="3:20" x14ac:dyDescent="0.25">
      <c r="C38">
        <f t="shared" si="6"/>
        <v>0</v>
      </c>
      <c r="D38">
        <f t="shared" si="6"/>
        <v>0</v>
      </c>
      <c r="E38">
        <f t="shared" si="6"/>
        <v>0</v>
      </c>
      <c r="F38">
        <f t="shared" si="6"/>
        <v>0</v>
      </c>
      <c r="K38" s="2"/>
    </row>
    <row r="39" spans="3:20" x14ac:dyDescent="0.25">
      <c r="K39" s="2"/>
    </row>
    <row r="40" spans="3:20" x14ac:dyDescent="0.25">
      <c r="K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12F6-85D3-47E9-A3C1-739891C8698D}">
  <dimension ref="A1:A18"/>
  <sheetViews>
    <sheetView workbookViewId="0">
      <selection sqref="A1:A1048576"/>
    </sheetView>
  </sheetViews>
  <sheetFormatPr defaultRowHeight="15" x14ac:dyDescent="0.25"/>
  <cols>
    <col min="1" max="1" width="14" bestFit="1" customWidth="1"/>
  </cols>
  <sheetData>
    <row r="1" spans="1:1" ht="15.75" x14ac:dyDescent="0.25">
      <c r="A1" s="34" t="s">
        <v>22</v>
      </c>
    </row>
    <row r="2" spans="1:1" x14ac:dyDescent="0.25">
      <c r="A2" s="4" t="s">
        <v>23</v>
      </c>
    </row>
    <row r="3" spans="1:1" x14ac:dyDescent="0.25">
      <c r="A3" s="4" t="s">
        <v>40</v>
      </c>
    </row>
    <row r="4" spans="1:1" x14ac:dyDescent="0.25">
      <c r="A4" s="4" t="s">
        <v>39</v>
      </c>
    </row>
    <row r="5" spans="1:1" x14ac:dyDescent="0.25">
      <c r="A5" s="4" t="s">
        <v>25</v>
      </c>
    </row>
    <row r="6" spans="1:1" x14ac:dyDescent="0.25">
      <c r="A6" s="7" t="s">
        <v>26</v>
      </c>
    </row>
    <row r="7" spans="1:1" x14ac:dyDescent="0.25">
      <c r="A7" s="10" t="s">
        <v>27</v>
      </c>
    </row>
    <row r="8" spans="1:1" x14ac:dyDescent="0.25">
      <c r="A8" s="13" t="s">
        <v>29</v>
      </c>
    </row>
    <row r="9" spans="1:1" x14ac:dyDescent="0.25">
      <c r="A9" s="4" t="s">
        <v>28</v>
      </c>
    </row>
    <row r="10" spans="1:1" x14ac:dyDescent="0.25">
      <c r="A10" s="16" t="s">
        <v>30</v>
      </c>
    </row>
    <row r="11" spans="1:1" x14ac:dyDescent="0.25">
      <c r="A11" s="19" t="s">
        <v>31</v>
      </c>
    </row>
    <row r="12" spans="1:1" x14ac:dyDescent="0.25">
      <c r="A12" s="16" t="s">
        <v>32</v>
      </c>
    </row>
    <row r="13" spans="1:1" x14ac:dyDescent="0.25">
      <c r="A13" s="22" t="s">
        <v>33</v>
      </c>
    </row>
    <row r="14" spans="1:1" x14ac:dyDescent="0.25">
      <c r="A14" s="22" t="s">
        <v>35</v>
      </c>
    </row>
    <row r="15" spans="1:1" x14ac:dyDescent="0.25">
      <c r="A15" s="25" t="s">
        <v>24</v>
      </c>
    </row>
    <row r="16" spans="1:1" x14ac:dyDescent="0.25">
      <c r="A16" s="28" t="s">
        <v>36</v>
      </c>
    </row>
    <row r="17" spans="1:1" x14ac:dyDescent="0.25">
      <c r="A17" s="25" t="s">
        <v>37</v>
      </c>
    </row>
    <row r="18" spans="1:1" x14ac:dyDescent="0.25">
      <c r="A18" s="3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Final_se</vt:lpstr>
      <vt:lpstr>trait_table_4-19-23_growth_room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DeTemple, Joseph M [GENGM]</dc:creator>
  <cp:lastModifiedBy>DeTemple, Joseph M [AGRON]</cp:lastModifiedBy>
  <dcterms:created xsi:type="dcterms:W3CDTF">2023-04-20T18:51:16Z</dcterms:created>
  <dcterms:modified xsi:type="dcterms:W3CDTF">2024-04-01T14:32:20Z</dcterms:modified>
</cp:coreProperties>
</file>