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1.xml" ContentType="application/vnd.openxmlformats-officedocument.spreadsheetml.query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G:\Mi unidad\03_Producción\02_Informes\01_COVID19\01_Datos\"/>
    </mc:Choice>
  </mc:AlternateContent>
  <xr:revisionPtr revIDLastSave="0" documentId="13_ncr:1_{BE20F09E-7FF7-40E6-9F01-7A90D3A14FA1}" xr6:coauthVersionLast="45" xr6:coauthVersionMax="45" xr10:uidLastSave="{00000000-0000-0000-0000-000000000000}"/>
  <bookViews>
    <workbookView xWindow="-120" yWindow="-120" windowWidth="38640" windowHeight="15840" activeTab="1" xr2:uid="{EB062AA4-DE1C-4F9F-9DE5-8737DCD4E185}"/>
  </bookViews>
  <sheets>
    <sheet name="01_Nacional" sheetId="1" r:id="rId1"/>
    <sheet name="02_Mundo" sheetId="2" r:id="rId2"/>
    <sheet name="03_Tiempo" sheetId="5" r:id="rId3"/>
    <sheet name="04_Fuentes" sheetId="6" r:id="rId4"/>
  </sheets>
  <definedNames>
    <definedName name="DatosExternos_1" localSheetId="3" hidden="1">'04_Fuentes'!$A$1:$B$36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B7" i="5" l="1"/>
  <c r="B8" i="5"/>
  <c r="B9" i="5" s="1"/>
  <c r="D9" i="5" s="1"/>
  <c r="C7" i="5"/>
  <c r="C8" i="5"/>
  <c r="D7" i="5"/>
  <c r="D8" i="5"/>
  <c r="E7" i="5"/>
  <c r="F7" i="5" s="1"/>
  <c r="E8" i="5"/>
  <c r="F8" i="5" s="1"/>
  <c r="E9" i="5"/>
  <c r="F9" i="5"/>
  <c r="G7" i="5"/>
  <c r="G8" i="5"/>
  <c r="G9" i="5"/>
  <c r="H9" i="5" s="1"/>
  <c r="H7" i="5"/>
  <c r="H8" i="5"/>
  <c r="G4" i="5"/>
  <c r="H4" i="5" s="1"/>
  <c r="G5" i="5"/>
  <c r="H5" i="5" s="1"/>
  <c r="E2" i="5"/>
  <c r="E3" i="5"/>
  <c r="E4" i="5"/>
  <c r="F4" i="5" s="1"/>
  <c r="E5" i="5"/>
  <c r="F5" i="5" s="1"/>
  <c r="E6" i="5"/>
  <c r="D2" i="5"/>
  <c r="A2" i="5" s="1"/>
  <c r="D3" i="5"/>
  <c r="F3" i="5" s="1"/>
  <c r="D4" i="5"/>
  <c r="D5" i="5"/>
  <c r="A5" i="5" s="1"/>
  <c r="D6" i="5"/>
  <c r="G6" i="5" s="1"/>
  <c r="H6" i="5" s="1"/>
  <c r="B2" i="5"/>
  <c r="B3" i="5"/>
  <c r="B4" i="5" s="1"/>
  <c r="B5" i="5" s="1"/>
  <c r="B6" i="5" s="1"/>
  <c r="C2" i="5"/>
  <c r="G3" i="5" l="1"/>
  <c r="H3" i="5" s="1"/>
  <c r="A6" i="5"/>
  <c r="F6" i="5"/>
  <c r="G2" i="5"/>
  <c r="H2" i="5" s="1"/>
  <c r="F2" i="5"/>
  <c r="A4" i="5"/>
  <c r="A3" i="5"/>
  <c r="A8" i="5"/>
  <c r="A7" i="5"/>
  <c r="A9" i="5"/>
  <c r="B10" i="5"/>
  <c r="C9" i="5"/>
  <c r="C4" i="5"/>
  <c r="C3" i="5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2" i="1"/>
  <c r="B11" i="5" l="1"/>
  <c r="C10" i="5"/>
  <c r="D10" i="5"/>
  <c r="E10" i="5"/>
  <c r="C6" i="5"/>
  <c r="C5" i="5"/>
  <c r="A224" i="2"/>
  <c r="C224" i="2"/>
  <c r="A10" i="5" l="1"/>
  <c r="F10" i="5"/>
  <c r="G10" i="5"/>
  <c r="H10" i="5" s="1"/>
  <c r="B12" i="5"/>
  <c r="D11" i="5"/>
  <c r="C11" i="5"/>
  <c r="E11" i="5"/>
  <c r="E3" i="2"/>
  <c r="C3" i="2" s="1"/>
  <c r="E2" i="2"/>
  <c r="C2" i="2" s="1"/>
  <c r="E4" i="2"/>
  <c r="C4" i="2" s="1"/>
  <c r="E5" i="2"/>
  <c r="C5" i="2" s="1"/>
  <c r="E6" i="2"/>
  <c r="C6" i="2" s="1"/>
  <c r="E7" i="2"/>
  <c r="C7" i="2" s="1"/>
  <c r="E8" i="2"/>
  <c r="C8" i="2" s="1"/>
  <c r="E9" i="2"/>
  <c r="C9" i="2" s="1"/>
  <c r="E10" i="2"/>
  <c r="E11" i="2"/>
  <c r="C11" i="2" s="1"/>
  <c r="E12" i="2"/>
  <c r="C12" i="2" s="1"/>
  <c r="E13" i="2"/>
  <c r="C13" i="2" s="1"/>
  <c r="C14" i="2"/>
  <c r="E15" i="2"/>
  <c r="C15" i="2" s="1"/>
  <c r="E16" i="2"/>
  <c r="C16" i="2" s="1"/>
  <c r="E17" i="2"/>
  <c r="C17" i="2" s="1"/>
  <c r="E18" i="2"/>
  <c r="C18" i="2" s="1"/>
  <c r="E19" i="2"/>
  <c r="C19" i="2" s="1"/>
  <c r="E20" i="2"/>
  <c r="C20" i="2" s="1"/>
  <c r="E21" i="2"/>
  <c r="C21" i="2" s="1"/>
  <c r="E22" i="2"/>
  <c r="C22" i="2" s="1"/>
  <c r="E23" i="2"/>
  <c r="C23" i="2" s="1"/>
  <c r="E24" i="2"/>
  <c r="C24" i="2" s="1"/>
  <c r="E25" i="2"/>
  <c r="C25" i="2" s="1"/>
  <c r="E26" i="2"/>
  <c r="C26" i="2" s="1"/>
  <c r="E27" i="2"/>
  <c r="C27" i="2" s="1"/>
  <c r="E28" i="2"/>
  <c r="C28" i="2" s="1"/>
  <c r="E29" i="2"/>
  <c r="C29" i="2" s="1"/>
  <c r="E30" i="2"/>
  <c r="C30" i="2" s="1"/>
  <c r="E31" i="2"/>
  <c r="C31" i="2" s="1"/>
  <c r="E32" i="2"/>
  <c r="C32" i="2" s="1"/>
  <c r="C33" i="2"/>
  <c r="E34" i="2"/>
  <c r="C34" i="2" s="1"/>
  <c r="E35" i="2"/>
  <c r="C35" i="2" s="1"/>
  <c r="E36" i="2"/>
  <c r="C36" i="2" s="1"/>
  <c r="E37" i="2"/>
  <c r="C37" i="2" s="1"/>
  <c r="E38" i="2"/>
  <c r="C38" i="2" s="1"/>
  <c r="E39" i="2"/>
  <c r="C39" i="2" s="1"/>
  <c r="E40" i="2"/>
  <c r="C40" i="2" s="1"/>
  <c r="E41" i="2"/>
  <c r="C41" i="2" s="1"/>
  <c r="E42" i="2"/>
  <c r="C42" i="2" s="1"/>
  <c r="E43" i="2"/>
  <c r="C43" i="2" s="1"/>
  <c r="E44" i="2"/>
  <c r="C44" i="2" s="1"/>
  <c r="E45" i="2"/>
  <c r="C45" i="2" s="1"/>
  <c r="E46" i="2"/>
  <c r="C46" i="2" s="1"/>
  <c r="C47" i="2"/>
  <c r="E48" i="2"/>
  <c r="C48" i="2" s="1"/>
  <c r="E49" i="2"/>
  <c r="C49" i="2" s="1"/>
  <c r="E50" i="2"/>
  <c r="C50" i="2" s="1"/>
  <c r="E51" i="2"/>
  <c r="C51" i="2" s="1"/>
  <c r="C52" i="2"/>
  <c r="E53" i="2"/>
  <c r="C53" i="2" s="1"/>
  <c r="E55" i="2"/>
  <c r="C55" i="2" s="1"/>
  <c r="E56" i="2"/>
  <c r="C56" i="2" s="1"/>
  <c r="E57" i="2"/>
  <c r="C57" i="2" s="1"/>
  <c r="E58" i="2"/>
  <c r="C58" i="2" s="1"/>
  <c r="C59" i="2"/>
  <c r="E60" i="2"/>
  <c r="C60" i="2" s="1"/>
  <c r="E61" i="2"/>
  <c r="C61" i="2" s="1"/>
  <c r="E62" i="2"/>
  <c r="C62" i="2" s="1"/>
  <c r="E63" i="2"/>
  <c r="C63" i="2" s="1"/>
  <c r="E64" i="2"/>
  <c r="C64" i="2" s="1"/>
  <c r="E65" i="2"/>
  <c r="C65" i="2" s="1"/>
  <c r="E66" i="2"/>
  <c r="C66" i="2" s="1"/>
  <c r="E67" i="2"/>
  <c r="C67" i="2" s="1"/>
  <c r="E68" i="2"/>
  <c r="C68" i="2" s="1"/>
  <c r="E69" i="2"/>
  <c r="C69" i="2" s="1"/>
  <c r="E70" i="2"/>
  <c r="C70" i="2" s="1"/>
  <c r="E71" i="2"/>
  <c r="C71" i="2" s="1"/>
  <c r="E72" i="2"/>
  <c r="C72" i="2" s="1"/>
  <c r="E73" i="2"/>
  <c r="C73" i="2" s="1"/>
  <c r="E74" i="2"/>
  <c r="C74" i="2" s="1"/>
  <c r="E75" i="2"/>
  <c r="C75" i="2" s="1"/>
  <c r="E76" i="2"/>
  <c r="C76" i="2" s="1"/>
  <c r="E77" i="2"/>
  <c r="C77" i="2" s="1"/>
  <c r="E78" i="2"/>
  <c r="C78" i="2" s="1"/>
  <c r="E79" i="2"/>
  <c r="C79" i="2" s="1"/>
  <c r="E80" i="2"/>
  <c r="C80" i="2" s="1"/>
  <c r="E81" i="2"/>
  <c r="C81" i="2" s="1"/>
  <c r="E82" i="2"/>
  <c r="C82" i="2" s="1"/>
  <c r="E83" i="2"/>
  <c r="C83" i="2" s="1"/>
  <c r="E84" i="2"/>
  <c r="C84" i="2" s="1"/>
  <c r="E85" i="2"/>
  <c r="C85" i="2" s="1"/>
  <c r="E86" i="2"/>
  <c r="C86" i="2" s="1"/>
  <c r="E87" i="2"/>
  <c r="C87" i="2" s="1"/>
  <c r="E89" i="2"/>
  <c r="C89" i="2" s="1"/>
  <c r="C90" i="2"/>
  <c r="E91" i="2"/>
  <c r="C91" i="2" s="1"/>
  <c r="E92" i="2"/>
  <c r="C92" i="2" s="1"/>
  <c r="E93" i="2"/>
  <c r="C93" i="2" s="1"/>
  <c r="E94" i="2"/>
  <c r="C94" i="2" s="1"/>
  <c r="E95" i="2"/>
  <c r="C95" i="2" s="1"/>
  <c r="E96" i="2"/>
  <c r="C96" i="2" s="1"/>
  <c r="E97" i="2"/>
  <c r="C97" i="2" s="1"/>
  <c r="E98" i="2"/>
  <c r="C98" i="2" s="1"/>
  <c r="E99" i="2"/>
  <c r="C99" i="2" s="1"/>
  <c r="E100" i="2"/>
  <c r="C100" i="2" s="1"/>
  <c r="E101" i="2"/>
  <c r="C101" i="2" s="1"/>
  <c r="E102" i="2"/>
  <c r="C102" i="2" s="1"/>
  <c r="E103" i="2"/>
  <c r="C103" i="2" s="1"/>
  <c r="E104" i="2"/>
  <c r="C104" i="2" s="1"/>
  <c r="E105" i="2"/>
  <c r="C105" i="2" s="1"/>
  <c r="E106" i="2"/>
  <c r="C106" i="2" s="1"/>
  <c r="E107" i="2"/>
  <c r="C107" i="2" s="1"/>
  <c r="C108" i="2"/>
  <c r="E109" i="2"/>
  <c r="C109" i="2" s="1"/>
  <c r="E110" i="2"/>
  <c r="C110" i="2" s="1"/>
  <c r="C111" i="2"/>
  <c r="C112" i="2"/>
  <c r="E113" i="2"/>
  <c r="C113" i="2" s="1"/>
  <c r="E114" i="2"/>
  <c r="C114" i="2" s="1"/>
  <c r="E115" i="2"/>
  <c r="C115" i="2" s="1"/>
  <c r="E116" i="2"/>
  <c r="C116" i="2" s="1"/>
  <c r="E117" i="2"/>
  <c r="C117" i="2" s="1"/>
  <c r="E118" i="2"/>
  <c r="C118" i="2" s="1"/>
  <c r="E119" i="2"/>
  <c r="C119" i="2" s="1"/>
  <c r="E120" i="2"/>
  <c r="C120" i="2" s="1"/>
  <c r="E121" i="2"/>
  <c r="C121" i="2" s="1"/>
  <c r="E122" i="2"/>
  <c r="C122" i="2" s="1"/>
  <c r="E123" i="2"/>
  <c r="C123" i="2" s="1"/>
  <c r="E124" i="2"/>
  <c r="C124" i="2" s="1"/>
  <c r="E125" i="2"/>
  <c r="C125" i="2" s="1"/>
  <c r="E126" i="2"/>
  <c r="C126" i="2" s="1"/>
  <c r="E127" i="2"/>
  <c r="C127" i="2" s="1"/>
  <c r="E128" i="2"/>
  <c r="C128" i="2" s="1"/>
  <c r="E129" i="2"/>
  <c r="C129" i="2" s="1"/>
  <c r="E130" i="2"/>
  <c r="C130" i="2" s="1"/>
  <c r="E131" i="2"/>
  <c r="C131" i="2" s="1"/>
  <c r="E132" i="2"/>
  <c r="C132" i="2" s="1"/>
  <c r="E133" i="2"/>
  <c r="C133" i="2" s="1"/>
  <c r="E134" i="2"/>
  <c r="C134" i="2" s="1"/>
  <c r="E135" i="2"/>
  <c r="C135" i="2" s="1"/>
  <c r="E136" i="2"/>
  <c r="C136" i="2" s="1"/>
  <c r="E137" i="2"/>
  <c r="C137" i="2" s="1"/>
  <c r="E138" i="2"/>
  <c r="C138" i="2" s="1"/>
  <c r="C140" i="2"/>
  <c r="E141" i="2"/>
  <c r="C141" i="2" s="1"/>
  <c r="E142" i="2"/>
  <c r="C142" i="2" s="1"/>
  <c r="E143" i="2"/>
  <c r="C143" i="2" s="1"/>
  <c r="E144" i="2"/>
  <c r="C144" i="2" s="1"/>
  <c r="E145" i="2"/>
  <c r="C145" i="2" s="1"/>
  <c r="E146" i="2"/>
  <c r="C146" i="2" s="1"/>
  <c r="E147" i="2"/>
  <c r="C147" i="2" s="1"/>
  <c r="E148" i="2"/>
  <c r="C148" i="2" s="1"/>
  <c r="E149" i="2"/>
  <c r="C149" i="2" s="1"/>
  <c r="E150" i="2"/>
  <c r="C150" i="2" s="1"/>
  <c r="E151" i="2"/>
  <c r="C151" i="2" s="1"/>
  <c r="E152" i="2"/>
  <c r="C152" i="2" s="1"/>
  <c r="E153" i="2"/>
  <c r="C153" i="2" s="1"/>
  <c r="E154" i="2"/>
  <c r="C154" i="2" s="1"/>
  <c r="E155" i="2"/>
  <c r="C155" i="2" s="1"/>
  <c r="E156" i="2"/>
  <c r="C156" i="2" s="1"/>
  <c r="E157" i="2"/>
  <c r="C157" i="2" s="1"/>
  <c r="E158" i="2"/>
  <c r="C158" i="2" s="1"/>
  <c r="E159" i="2"/>
  <c r="C159" i="2" s="1"/>
  <c r="E160" i="2"/>
  <c r="C160" i="2" s="1"/>
  <c r="E161" i="2"/>
  <c r="C161" i="2" s="1"/>
  <c r="E162" i="2"/>
  <c r="C162" i="2" s="1"/>
  <c r="E163" i="2"/>
  <c r="C163" i="2" s="1"/>
  <c r="E164" i="2"/>
  <c r="C164" i="2" s="1"/>
  <c r="E165" i="2"/>
  <c r="C165" i="2" s="1"/>
  <c r="E166" i="2"/>
  <c r="C166" i="2" s="1"/>
  <c r="E167" i="2"/>
  <c r="C167" i="2" s="1"/>
  <c r="E168" i="2"/>
  <c r="C168" i="2" s="1"/>
  <c r="E169" i="2"/>
  <c r="C169" i="2" s="1"/>
  <c r="E170" i="2"/>
  <c r="C170" i="2" s="1"/>
  <c r="E171" i="2"/>
  <c r="C171" i="2" s="1"/>
  <c r="E172" i="2"/>
  <c r="C172" i="2" s="1"/>
  <c r="E173" i="2"/>
  <c r="C173" i="2" s="1"/>
  <c r="E174" i="2"/>
  <c r="C174" i="2" s="1"/>
  <c r="E175" i="2"/>
  <c r="C175" i="2" s="1"/>
  <c r="E176" i="2"/>
  <c r="C176" i="2" s="1"/>
  <c r="C177" i="2"/>
  <c r="E178" i="2"/>
  <c r="C178" i="2" s="1"/>
  <c r="E179" i="2"/>
  <c r="C179" i="2" s="1"/>
  <c r="E180" i="2"/>
  <c r="C180" i="2" s="1"/>
  <c r="E181" i="2"/>
  <c r="C181" i="2" s="1"/>
  <c r="E182" i="2"/>
  <c r="C182" i="2" s="1"/>
  <c r="E183" i="2"/>
  <c r="C183" i="2" s="1"/>
  <c r="E184" i="2"/>
  <c r="C184" i="2" s="1"/>
  <c r="E185" i="2"/>
  <c r="C185" i="2" s="1"/>
  <c r="E186" i="2"/>
  <c r="C186" i="2" s="1"/>
  <c r="E187" i="2"/>
  <c r="C187" i="2" s="1"/>
  <c r="E188" i="2"/>
  <c r="C188" i="2" s="1"/>
  <c r="E189" i="2"/>
  <c r="C189" i="2" s="1"/>
  <c r="E190" i="2"/>
  <c r="C190" i="2" s="1"/>
  <c r="E191" i="2"/>
  <c r="C191" i="2" s="1"/>
  <c r="E192" i="2"/>
  <c r="C192" i="2" s="1"/>
  <c r="E193" i="2"/>
  <c r="C193" i="2" s="1"/>
  <c r="E194" i="2"/>
  <c r="C194" i="2" s="1"/>
  <c r="E195" i="2"/>
  <c r="C195" i="2" s="1"/>
  <c r="E197" i="2"/>
  <c r="C197" i="2" s="1"/>
  <c r="E198" i="2"/>
  <c r="C198" i="2" s="1"/>
  <c r="E199" i="2"/>
  <c r="C199" i="2" s="1"/>
  <c r="E200" i="2"/>
  <c r="C200" i="2" s="1"/>
  <c r="E201" i="2"/>
  <c r="C201" i="2" s="1"/>
  <c r="E202" i="2"/>
  <c r="C202" i="2" s="1"/>
  <c r="E203" i="2"/>
  <c r="C203" i="2" s="1"/>
  <c r="E204" i="2"/>
  <c r="C204" i="2" s="1"/>
  <c r="E205" i="2"/>
  <c r="C205" i="2" s="1"/>
  <c r="E206" i="2"/>
  <c r="C206" i="2" s="1"/>
  <c r="E207" i="2"/>
  <c r="C207" i="2" s="1"/>
  <c r="E208" i="2"/>
  <c r="C208" i="2" s="1"/>
  <c r="E209" i="2"/>
  <c r="C209" i="2" s="1"/>
  <c r="E210" i="2"/>
  <c r="C210" i="2" s="1"/>
  <c r="E211" i="2"/>
  <c r="C211" i="2" s="1"/>
  <c r="E212" i="2"/>
  <c r="C212" i="2" s="1"/>
  <c r="E213" i="2"/>
  <c r="C213" i="2" s="1"/>
  <c r="E214" i="2"/>
  <c r="C214" i="2" s="1"/>
  <c r="E215" i="2"/>
  <c r="C215" i="2" s="1"/>
  <c r="E216" i="2"/>
  <c r="C216" i="2" s="1"/>
  <c r="C217" i="2"/>
  <c r="E218" i="2"/>
  <c r="C218" i="2" s="1"/>
  <c r="E219" i="2"/>
  <c r="C219" i="2" s="1"/>
  <c r="C221" i="2"/>
  <c r="E222" i="2"/>
  <c r="C222" i="2" s="1"/>
  <c r="E223" i="2"/>
  <c r="C223" i="2" s="1"/>
  <c r="E196" i="2"/>
  <c r="C196" i="2" s="1"/>
  <c r="E139" i="2"/>
  <c r="C139" i="2" s="1"/>
  <c r="E54" i="2"/>
  <c r="C54" i="2" s="1"/>
  <c r="E88" i="2"/>
  <c r="C88" i="2" s="1"/>
  <c r="E220" i="2"/>
  <c r="C220" i="2" s="1"/>
  <c r="A220" i="2"/>
  <c r="A88" i="2"/>
  <c r="A54" i="2"/>
  <c r="A139" i="2"/>
  <c r="A10" i="2"/>
  <c r="A2" i="2"/>
  <c r="A6" i="2"/>
  <c r="A3" i="2"/>
  <c r="A5" i="2"/>
  <c r="A211" i="2"/>
  <c r="A8" i="2"/>
  <c r="A9" i="2"/>
  <c r="A7" i="2"/>
  <c r="A11" i="2"/>
  <c r="A12" i="2"/>
  <c r="A13" i="2"/>
  <c r="A32" i="2"/>
  <c r="A19" i="2"/>
  <c r="A21" i="2"/>
  <c r="A31" i="2"/>
  <c r="A16" i="2"/>
  <c r="A30" i="2"/>
  <c r="A15" i="2"/>
  <c r="A25" i="2"/>
  <c r="A18" i="2"/>
  <c r="A20" i="2"/>
  <c r="A22" i="2"/>
  <c r="A24" i="2"/>
  <c r="A27" i="2"/>
  <c r="A17" i="2"/>
  <c r="A23" i="2"/>
  <c r="A26" i="2"/>
  <c r="A38" i="2"/>
  <c r="A36" i="2"/>
  <c r="A194" i="2"/>
  <c r="A40" i="2"/>
  <c r="A41" i="2"/>
  <c r="A47" i="2"/>
  <c r="A35" i="2"/>
  <c r="A42" i="2"/>
  <c r="A43" i="2"/>
  <c r="A33" i="2"/>
  <c r="A46" i="2"/>
  <c r="A49" i="2"/>
  <c r="A50" i="2"/>
  <c r="A37" i="2"/>
  <c r="A51" i="2"/>
  <c r="A74" i="2"/>
  <c r="A55" i="2"/>
  <c r="A56" i="2"/>
  <c r="A53" i="2"/>
  <c r="A57" i="2"/>
  <c r="A4" i="2"/>
  <c r="A58" i="2"/>
  <c r="A62" i="2"/>
  <c r="A184" i="2"/>
  <c r="A63" i="2"/>
  <c r="A65" i="2"/>
  <c r="A68" i="2"/>
  <c r="A67" i="2"/>
  <c r="A69" i="2"/>
  <c r="A66" i="2"/>
  <c r="A132" i="2"/>
  <c r="A71" i="2"/>
  <c r="A212" i="2"/>
  <c r="A73" i="2"/>
  <c r="A75" i="2"/>
  <c r="A76" i="2"/>
  <c r="A82" i="2"/>
  <c r="A83" i="2"/>
  <c r="A61" i="2"/>
  <c r="A77" i="2"/>
  <c r="A79" i="2"/>
  <c r="A78" i="2"/>
  <c r="A81" i="2"/>
  <c r="A80" i="2"/>
  <c r="A84" i="2"/>
  <c r="A87" i="2"/>
  <c r="A90" i="2"/>
  <c r="A89" i="2"/>
  <c r="A86" i="2"/>
  <c r="A48" i="2"/>
  <c r="A85" i="2"/>
  <c r="A91" i="2"/>
  <c r="A94" i="2"/>
  <c r="A98" i="2"/>
  <c r="A93" i="2"/>
  <c r="A97" i="2"/>
  <c r="A96" i="2"/>
  <c r="A92" i="2"/>
  <c r="A99" i="2"/>
  <c r="A100" i="2"/>
  <c r="A101" i="2"/>
  <c r="A103" i="2"/>
  <c r="A102" i="2"/>
  <c r="A104" i="2"/>
  <c r="A105" i="2"/>
  <c r="A34" i="2"/>
  <c r="A106" i="2"/>
  <c r="A110" i="2"/>
  <c r="A114" i="2"/>
  <c r="A116" i="2"/>
  <c r="A117" i="2"/>
  <c r="A118" i="2"/>
  <c r="A185" i="2"/>
  <c r="A115" i="2"/>
  <c r="A119" i="2"/>
  <c r="A120" i="2"/>
  <c r="A113" i="2"/>
  <c r="A121" i="2"/>
  <c r="A188" i="2"/>
  <c r="A137" i="2"/>
  <c r="A134" i="2"/>
  <c r="A133" i="2"/>
  <c r="A122" i="2"/>
  <c r="A125" i="2"/>
  <c r="A131" i="2"/>
  <c r="A128" i="2"/>
  <c r="A150" i="2"/>
  <c r="A126" i="2"/>
  <c r="A127" i="2"/>
  <c r="A136" i="2"/>
  <c r="A135" i="2"/>
  <c r="A151" i="2"/>
  <c r="A138" i="2"/>
  <c r="A129" i="2"/>
  <c r="A130" i="2"/>
  <c r="A123" i="2"/>
  <c r="A124" i="2"/>
  <c r="A141" i="2"/>
  <c r="A145" i="2"/>
  <c r="A148" i="2"/>
  <c r="A149" i="2"/>
  <c r="A147" i="2"/>
  <c r="A144" i="2"/>
  <c r="A152" i="2"/>
  <c r="A143" i="2"/>
  <c r="A142" i="2"/>
  <c r="A146" i="2"/>
  <c r="A153" i="2"/>
  <c r="A154" i="2"/>
  <c r="A156" i="2"/>
  <c r="A159" i="2"/>
  <c r="A160" i="2"/>
  <c r="A155" i="2"/>
  <c r="A157" i="2"/>
  <c r="A161" i="2"/>
  <c r="A163" i="2"/>
  <c r="A107" i="2"/>
  <c r="A162" i="2"/>
  <c r="A158" i="2"/>
  <c r="A219" i="2"/>
  <c r="A70" i="2"/>
  <c r="A164" i="2"/>
  <c r="A165" i="2"/>
  <c r="A167" i="2"/>
  <c r="A182" i="2"/>
  <c r="A171" i="2"/>
  <c r="A191" i="2"/>
  <c r="A172" i="2"/>
  <c r="A176" i="2"/>
  <c r="A179" i="2"/>
  <c r="A175" i="2"/>
  <c r="A60" i="2"/>
  <c r="A169" i="2"/>
  <c r="A180" i="2"/>
  <c r="A173" i="2"/>
  <c r="A183" i="2"/>
  <c r="A190" i="2"/>
  <c r="A170" i="2"/>
  <c r="A192" i="2"/>
  <c r="A178" i="2"/>
  <c r="A193" i="2"/>
  <c r="A64" i="2"/>
  <c r="A174" i="2"/>
  <c r="A207" i="2"/>
  <c r="A39" i="2"/>
  <c r="A201" i="2"/>
  <c r="A199" i="2"/>
  <c r="A197" i="2"/>
  <c r="A206" i="2"/>
  <c r="A200" i="2"/>
  <c r="A202" i="2"/>
  <c r="A203" i="2"/>
  <c r="A204" i="2"/>
  <c r="A205" i="2"/>
  <c r="A208" i="2"/>
  <c r="A198" i="2"/>
  <c r="A209" i="2"/>
  <c r="A210" i="2"/>
  <c r="A214" i="2"/>
  <c r="A215" i="2"/>
  <c r="A28" i="2"/>
  <c r="A218" i="2"/>
  <c r="A216" i="2"/>
  <c r="A168" i="2"/>
  <c r="A109" i="2"/>
  <c r="A181" i="2"/>
  <c r="A222" i="2"/>
  <c r="A223" i="2"/>
  <c r="A11" i="5" l="1"/>
  <c r="F11" i="5"/>
  <c r="G11" i="5"/>
  <c r="H11" i="5" s="1"/>
  <c r="C12" i="5"/>
  <c r="B13" i="5"/>
  <c r="D12" i="5"/>
  <c r="E12" i="5"/>
  <c r="C10" i="2"/>
  <c r="J18" i="2"/>
  <c r="J130" i="2"/>
  <c r="J27" i="2"/>
  <c r="J51" i="2"/>
  <c r="J83" i="2"/>
  <c r="J107" i="2"/>
  <c r="J131" i="2"/>
  <c r="J79" i="2"/>
  <c r="J127" i="2"/>
  <c r="J75" i="2"/>
  <c r="J4" i="2"/>
  <c r="J12" i="2"/>
  <c r="J20" i="2"/>
  <c r="J28" i="2"/>
  <c r="J36" i="2"/>
  <c r="J44" i="2"/>
  <c r="J52" i="2"/>
  <c r="J60" i="2"/>
  <c r="J68" i="2"/>
  <c r="J76" i="2"/>
  <c r="J84" i="2"/>
  <c r="J92" i="2"/>
  <c r="J100" i="2"/>
  <c r="J108" i="2"/>
  <c r="J116" i="2"/>
  <c r="J124" i="2"/>
  <c r="J132" i="2"/>
  <c r="J22" i="2"/>
  <c r="J46" i="2"/>
  <c r="J62" i="2"/>
  <c r="J86" i="2"/>
  <c r="J110" i="2"/>
  <c r="J23" i="2"/>
  <c r="J39" i="2"/>
  <c r="J87" i="2"/>
  <c r="J5" i="2"/>
  <c r="J13" i="2"/>
  <c r="J21" i="2"/>
  <c r="J29" i="2"/>
  <c r="J37" i="2"/>
  <c r="J45" i="2"/>
  <c r="J53" i="2"/>
  <c r="J61" i="2"/>
  <c r="J69" i="2"/>
  <c r="J77" i="2"/>
  <c r="J85" i="2"/>
  <c r="J93" i="2"/>
  <c r="J101" i="2"/>
  <c r="J109" i="2"/>
  <c r="J117" i="2"/>
  <c r="J125" i="2"/>
  <c r="J14" i="2"/>
  <c r="J30" i="2"/>
  <c r="J38" i="2"/>
  <c r="J70" i="2"/>
  <c r="J94" i="2"/>
  <c r="J118" i="2"/>
  <c r="J15" i="2"/>
  <c r="J47" i="2"/>
  <c r="J95" i="2"/>
  <c r="J6" i="2"/>
  <c r="J54" i="2"/>
  <c r="J78" i="2"/>
  <c r="J102" i="2"/>
  <c r="J126" i="2"/>
  <c r="J31" i="2"/>
  <c r="J71" i="2"/>
  <c r="J119" i="2"/>
  <c r="J7" i="2"/>
  <c r="J8" i="2"/>
  <c r="J16" i="2"/>
  <c r="J24" i="2"/>
  <c r="J32" i="2"/>
  <c r="J40" i="2"/>
  <c r="J48" i="2"/>
  <c r="J56" i="2"/>
  <c r="J64" i="2"/>
  <c r="J72" i="2"/>
  <c r="J80" i="2"/>
  <c r="J88" i="2"/>
  <c r="J96" i="2"/>
  <c r="J104" i="2"/>
  <c r="J112" i="2"/>
  <c r="J120" i="2"/>
  <c r="J128" i="2"/>
  <c r="J2" i="2"/>
  <c r="J26" i="2"/>
  <c r="J50" i="2"/>
  <c r="J66" i="2"/>
  <c r="J82" i="2"/>
  <c r="J90" i="2"/>
  <c r="J106" i="2"/>
  <c r="J122" i="2"/>
  <c r="J11" i="2"/>
  <c r="J43" i="2"/>
  <c r="J67" i="2"/>
  <c r="J91" i="2"/>
  <c r="J123" i="2"/>
  <c r="J55" i="2"/>
  <c r="J103" i="2"/>
  <c r="J9" i="2"/>
  <c r="J17" i="2"/>
  <c r="J25" i="2"/>
  <c r="J33" i="2"/>
  <c r="J41" i="2"/>
  <c r="J49" i="2"/>
  <c r="J57" i="2"/>
  <c r="J65" i="2"/>
  <c r="J73" i="2"/>
  <c r="J81" i="2"/>
  <c r="J89" i="2"/>
  <c r="J97" i="2"/>
  <c r="J105" i="2"/>
  <c r="J113" i="2"/>
  <c r="J121" i="2"/>
  <c r="J129" i="2"/>
  <c r="J10" i="2"/>
  <c r="J34" i="2"/>
  <c r="J42" i="2"/>
  <c r="J58" i="2"/>
  <c r="J74" i="2"/>
  <c r="J98" i="2"/>
  <c r="J114" i="2"/>
  <c r="J3" i="2"/>
  <c r="J19" i="2"/>
  <c r="J35" i="2"/>
  <c r="J59" i="2"/>
  <c r="J99" i="2"/>
  <c r="J115" i="2"/>
  <c r="J63" i="2"/>
  <c r="J111" i="2"/>
  <c r="P2" i="2"/>
  <c r="M122" i="2"/>
  <c r="M113" i="2"/>
  <c r="M118" i="2"/>
  <c r="M176" i="2"/>
  <c r="M168" i="2"/>
  <c r="M147" i="2"/>
  <c r="M162" i="2"/>
  <c r="M144" i="2"/>
  <c r="M137" i="2"/>
  <c r="M127" i="2"/>
  <c r="M107" i="2"/>
  <c r="M104" i="2"/>
  <c r="M94" i="2"/>
  <c r="M80" i="2"/>
  <c r="M73" i="2"/>
  <c r="M63" i="2"/>
  <c r="M56" i="2"/>
  <c r="M49" i="2"/>
  <c r="M37" i="2"/>
  <c r="M36" i="2"/>
  <c r="M24" i="2"/>
  <c r="M20" i="2"/>
  <c r="M123" i="2"/>
  <c r="O181" i="2"/>
  <c r="O182" i="2"/>
  <c r="O167" i="2"/>
  <c r="O179" i="2"/>
  <c r="O170" i="2"/>
  <c r="O160" i="2"/>
  <c r="O158" i="2"/>
  <c r="O100" i="2"/>
  <c r="O135" i="2"/>
  <c r="O126" i="2"/>
  <c r="O116" i="2"/>
  <c r="O110" i="2"/>
  <c r="O91" i="2"/>
  <c r="O85" i="2"/>
  <c r="O77" i="2"/>
  <c r="O64" i="2"/>
  <c r="O57" i="2"/>
  <c r="O50" i="2"/>
  <c r="O35" i="2"/>
  <c r="O30" i="2"/>
  <c r="O25" i="2"/>
  <c r="O17" i="2"/>
  <c r="O3" i="2"/>
  <c r="P156" i="2"/>
  <c r="P115" i="2"/>
  <c r="P23" i="2"/>
  <c r="P180" i="2"/>
  <c r="P173" i="2"/>
  <c r="P32" i="2"/>
  <c r="P159" i="2"/>
  <c r="P178" i="2"/>
  <c r="P136" i="2"/>
  <c r="P112" i="2"/>
  <c r="P106" i="2"/>
  <c r="P114" i="2"/>
  <c r="P105" i="2"/>
  <c r="P86" i="2"/>
  <c r="P83" i="2"/>
  <c r="P69" i="2"/>
  <c r="P59" i="2"/>
  <c r="P52" i="2"/>
  <c r="P75" i="2"/>
  <c r="P164" i="2"/>
  <c r="P27" i="2"/>
  <c r="P26" i="2"/>
  <c r="P7" i="2"/>
  <c r="M150" i="2"/>
  <c r="M67" i="2"/>
  <c r="M70" i="2"/>
  <c r="M175" i="2"/>
  <c r="M165" i="2"/>
  <c r="M102" i="2"/>
  <c r="M154" i="2"/>
  <c r="M143" i="2"/>
  <c r="M134" i="2"/>
  <c r="M131" i="2"/>
  <c r="M108" i="2"/>
  <c r="M103" i="2"/>
  <c r="M90" i="2"/>
  <c r="M82" i="2"/>
  <c r="M76" i="2"/>
  <c r="M66" i="2"/>
  <c r="M54" i="2"/>
  <c r="M44" i="2"/>
  <c r="M38" i="2"/>
  <c r="M92" i="2"/>
  <c r="M28" i="2"/>
  <c r="M12" i="2"/>
  <c r="M5" i="2"/>
  <c r="O155" i="2"/>
  <c r="O93" i="2"/>
  <c r="O163" i="2"/>
  <c r="O177" i="2"/>
  <c r="O169" i="2"/>
  <c r="O157" i="2"/>
  <c r="O149" i="2"/>
  <c r="O145" i="2"/>
  <c r="O140" i="2"/>
  <c r="O125" i="2"/>
  <c r="O117" i="2"/>
  <c r="O109" i="2"/>
  <c r="O95" i="2"/>
  <c r="O84" i="2"/>
  <c r="O74" i="2"/>
  <c r="O45" i="2"/>
  <c r="O161" i="2"/>
  <c r="O46" i="2"/>
  <c r="O41" i="2"/>
  <c r="O31" i="2"/>
  <c r="O21" i="2"/>
  <c r="O19" i="2"/>
  <c r="O9" i="2"/>
  <c r="P181" i="2"/>
  <c r="P182" i="2"/>
  <c r="P167" i="2"/>
  <c r="P179" i="2"/>
  <c r="P170" i="2"/>
  <c r="P160" i="2"/>
  <c r="P158" i="2"/>
  <c r="P100" i="2"/>
  <c r="P135" i="2"/>
  <c r="P126" i="2"/>
  <c r="P116" i="2"/>
  <c r="P110" i="2"/>
  <c r="P91" i="2"/>
  <c r="P85" i="2"/>
  <c r="P77" i="2"/>
  <c r="P64" i="2"/>
  <c r="P57" i="2"/>
  <c r="P50" i="2"/>
  <c r="P35" i="2"/>
  <c r="P30" i="2"/>
  <c r="P25" i="2"/>
  <c r="P17" i="2"/>
  <c r="P3" i="2"/>
  <c r="M13" i="2"/>
  <c r="M141" i="2"/>
  <c r="M47" i="2"/>
  <c r="M62" i="2"/>
  <c r="M166" i="2"/>
  <c r="M55" i="2"/>
  <c r="M148" i="2"/>
  <c r="M142" i="2"/>
  <c r="M133" i="2"/>
  <c r="M128" i="2"/>
  <c r="M111" i="2"/>
  <c r="M101" i="2"/>
  <c r="M89" i="2"/>
  <c r="M81" i="2"/>
  <c r="M72" i="2"/>
  <c r="M61" i="2"/>
  <c r="M68" i="2"/>
  <c r="M43" i="2"/>
  <c r="M39" i="2"/>
  <c r="M40" i="2"/>
  <c r="M15" i="2"/>
  <c r="M11" i="2"/>
  <c r="M51" i="2"/>
  <c r="O122" i="2"/>
  <c r="O113" i="2"/>
  <c r="O118" i="2"/>
  <c r="O176" i="2"/>
  <c r="O168" i="2"/>
  <c r="O147" i="2"/>
  <c r="O162" i="2"/>
  <c r="O144" i="2"/>
  <c r="O137" i="2"/>
  <c r="O127" i="2"/>
  <c r="O107" i="2"/>
  <c r="O104" i="2"/>
  <c r="O94" i="2"/>
  <c r="O80" i="2"/>
  <c r="O73" i="2"/>
  <c r="O63" i="2"/>
  <c r="O56" i="2"/>
  <c r="O49" i="2"/>
  <c r="O37" i="2"/>
  <c r="O36" i="2"/>
  <c r="O24" i="2"/>
  <c r="O20" i="2"/>
  <c r="O123" i="2"/>
  <c r="P155" i="2"/>
  <c r="P93" i="2"/>
  <c r="P163" i="2"/>
  <c r="P177" i="2"/>
  <c r="P169" i="2"/>
  <c r="P157" i="2"/>
  <c r="P149" i="2"/>
  <c r="P145" i="2"/>
  <c r="P140" i="2"/>
  <c r="P125" i="2"/>
  <c r="P117" i="2"/>
  <c r="P109" i="2"/>
  <c r="P95" i="2"/>
  <c r="P84" i="2"/>
  <c r="P74" i="2"/>
  <c r="P45" i="2"/>
  <c r="P161" i="2"/>
  <c r="P46" i="2"/>
  <c r="P41" i="2"/>
  <c r="P31" i="2"/>
  <c r="P21" i="2"/>
  <c r="P19" i="2"/>
  <c r="P9" i="2"/>
  <c r="M29" i="2"/>
  <c r="M99" i="2"/>
  <c r="M186" i="2"/>
  <c r="M6" i="2"/>
  <c r="M172" i="2"/>
  <c r="M184" i="2"/>
  <c r="M146" i="2"/>
  <c r="M139" i="2"/>
  <c r="M132" i="2"/>
  <c r="M130" i="2"/>
  <c r="M121" i="2"/>
  <c r="M98" i="2"/>
  <c r="M87" i="2"/>
  <c r="M78" i="2"/>
  <c r="M65" i="2"/>
  <c r="M60" i="2"/>
  <c r="M151" i="2"/>
  <c r="M42" i="2"/>
  <c r="M34" i="2"/>
  <c r="M16" i="2"/>
  <c r="M14" i="2"/>
  <c r="M10" i="2"/>
  <c r="M4" i="2"/>
  <c r="O150" i="2"/>
  <c r="O67" i="2"/>
  <c r="O70" i="2"/>
  <c r="O175" i="2"/>
  <c r="O165" i="2"/>
  <c r="O102" i="2"/>
  <c r="O154" i="2"/>
  <c r="O143" i="2"/>
  <c r="O134" i="2"/>
  <c r="O131" i="2"/>
  <c r="O108" i="2"/>
  <c r="O103" i="2"/>
  <c r="O90" i="2"/>
  <c r="O82" i="2"/>
  <c r="O76" i="2"/>
  <c r="O66" i="2"/>
  <c r="O54" i="2"/>
  <c r="O44" i="2"/>
  <c r="O38" i="2"/>
  <c r="O92" i="2"/>
  <c r="O28" i="2"/>
  <c r="O12" i="2"/>
  <c r="O5" i="2"/>
  <c r="P122" i="2"/>
  <c r="P113" i="2"/>
  <c r="P118" i="2"/>
  <c r="P176" i="2"/>
  <c r="P168" i="2"/>
  <c r="P147" i="2"/>
  <c r="P162" i="2"/>
  <c r="P144" i="2"/>
  <c r="P137" i="2"/>
  <c r="P127" i="2"/>
  <c r="P107" i="2"/>
  <c r="P104" i="2"/>
  <c r="P94" i="2"/>
  <c r="P80" i="2"/>
  <c r="P73" i="2"/>
  <c r="P63" i="2"/>
  <c r="P56" i="2"/>
  <c r="P49" i="2"/>
  <c r="P37" i="2"/>
  <c r="P36" i="2"/>
  <c r="P24" i="2"/>
  <c r="P20" i="2"/>
  <c r="P123" i="2"/>
  <c r="M183" i="2"/>
  <c r="M120" i="2"/>
  <c r="M96" i="2"/>
  <c r="M185" i="2"/>
  <c r="M174" i="2"/>
  <c r="M171" i="2"/>
  <c r="M153" i="2"/>
  <c r="M152" i="2"/>
  <c r="M138" i="2"/>
  <c r="M129" i="2"/>
  <c r="M124" i="2"/>
  <c r="M119" i="2"/>
  <c r="M97" i="2"/>
  <c r="M88" i="2"/>
  <c r="M79" i="2"/>
  <c r="M71" i="2"/>
  <c r="M58" i="2"/>
  <c r="M53" i="2"/>
  <c r="M48" i="2"/>
  <c r="M33" i="2"/>
  <c r="M18" i="2"/>
  <c r="M22" i="2"/>
  <c r="M8" i="2"/>
  <c r="M2" i="2"/>
  <c r="O13" i="2"/>
  <c r="O141" i="2"/>
  <c r="O47" i="2"/>
  <c r="O62" i="2"/>
  <c r="O166" i="2"/>
  <c r="O55" i="2"/>
  <c r="O148" i="2"/>
  <c r="O142" i="2"/>
  <c r="O133" i="2"/>
  <c r="O128" i="2"/>
  <c r="O111" i="2"/>
  <c r="O101" i="2"/>
  <c r="O89" i="2"/>
  <c r="O81" i="2"/>
  <c r="O72" i="2"/>
  <c r="O61" i="2"/>
  <c r="O68" i="2"/>
  <c r="O43" i="2"/>
  <c r="O39" i="2"/>
  <c r="O40" i="2"/>
  <c r="O15" i="2"/>
  <c r="O11" i="2"/>
  <c r="O51" i="2"/>
  <c r="P150" i="2"/>
  <c r="P67" i="2"/>
  <c r="P70" i="2"/>
  <c r="P175" i="2"/>
  <c r="P165" i="2"/>
  <c r="P102" i="2"/>
  <c r="P154" i="2"/>
  <c r="P143" i="2"/>
  <c r="P134" i="2"/>
  <c r="P131" i="2"/>
  <c r="P108" i="2"/>
  <c r="P103" i="2"/>
  <c r="P90" i="2"/>
  <c r="P82" i="2"/>
  <c r="P76" i="2"/>
  <c r="P66" i="2"/>
  <c r="P54" i="2"/>
  <c r="P44" i="2"/>
  <c r="P38" i="2"/>
  <c r="P92" i="2"/>
  <c r="P28" i="2"/>
  <c r="P12" i="2"/>
  <c r="P5" i="2"/>
  <c r="M156" i="2"/>
  <c r="M115" i="2"/>
  <c r="M23" i="2"/>
  <c r="M180" i="2"/>
  <c r="M173" i="2"/>
  <c r="M32" i="2"/>
  <c r="M159" i="2"/>
  <c r="M178" i="2"/>
  <c r="M136" i="2"/>
  <c r="M112" i="2"/>
  <c r="M106" i="2"/>
  <c r="M114" i="2"/>
  <c r="M105" i="2"/>
  <c r="M86" i="2"/>
  <c r="M83" i="2"/>
  <c r="M69" i="2"/>
  <c r="M59" i="2"/>
  <c r="M52" i="2"/>
  <c r="M75" i="2"/>
  <c r="M164" i="2"/>
  <c r="M27" i="2"/>
  <c r="M26" i="2"/>
  <c r="M7" i="2"/>
  <c r="N2" i="2"/>
  <c r="O29" i="2"/>
  <c r="O99" i="2"/>
  <c r="O186" i="2"/>
  <c r="O6" i="2"/>
  <c r="O172" i="2"/>
  <c r="O184" i="2"/>
  <c r="O146" i="2"/>
  <c r="O139" i="2"/>
  <c r="O132" i="2"/>
  <c r="O130" i="2"/>
  <c r="O121" i="2"/>
  <c r="O98" i="2"/>
  <c r="O87" i="2"/>
  <c r="O78" i="2"/>
  <c r="O65" i="2"/>
  <c r="O60" i="2"/>
  <c r="O151" i="2"/>
  <c r="O42" i="2"/>
  <c r="O34" i="2"/>
  <c r="O16" i="2"/>
  <c r="O14" i="2"/>
  <c r="O10" i="2"/>
  <c r="O4" i="2"/>
  <c r="P13" i="2"/>
  <c r="P141" i="2"/>
  <c r="P47" i="2"/>
  <c r="P62" i="2"/>
  <c r="P166" i="2"/>
  <c r="P55" i="2"/>
  <c r="P148" i="2"/>
  <c r="P142" i="2"/>
  <c r="P133" i="2"/>
  <c r="P128" i="2"/>
  <c r="P111" i="2"/>
  <c r="P101" i="2"/>
  <c r="P89" i="2"/>
  <c r="P81" i="2"/>
  <c r="P72" i="2"/>
  <c r="P61" i="2"/>
  <c r="P68" i="2"/>
  <c r="P43" i="2"/>
  <c r="P39" i="2"/>
  <c r="P40" i="2"/>
  <c r="P15" i="2"/>
  <c r="P11" i="2"/>
  <c r="P51" i="2"/>
  <c r="M181" i="2"/>
  <c r="M182" i="2"/>
  <c r="M167" i="2"/>
  <c r="M179" i="2"/>
  <c r="M170" i="2"/>
  <c r="M160" i="2"/>
  <c r="M158" i="2"/>
  <c r="M100" i="2"/>
  <c r="M135" i="2"/>
  <c r="M126" i="2"/>
  <c r="M116" i="2"/>
  <c r="M110" i="2"/>
  <c r="M91" i="2"/>
  <c r="M85" i="2"/>
  <c r="M77" i="2"/>
  <c r="M64" i="2"/>
  <c r="M57" i="2"/>
  <c r="M50" i="2"/>
  <c r="M35" i="2"/>
  <c r="M30" i="2"/>
  <c r="M25" i="2"/>
  <c r="M17" i="2"/>
  <c r="M3" i="2"/>
  <c r="O183" i="2"/>
  <c r="O120" i="2"/>
  <c r="O96" i="2"/>
  <c r="O185" i="2"/>
  <c r="O174" i="2"/>
  <c r="O171" i="2"/>
  <c r="O153" i="2"/>
  <c r="O152" i="2"/>
  <c r="O138" i="2"/>
  <c r="O129" i="2"/>
  <c r="O124" i="2"/>
  <c r="O119" i="2"/>
  <c r="O97" i="2"/>
  <c r="O88" i="2"/>
  <c r="O79" i="2"/>
  <c r="O71" i="2"/>
  <c r="O58" i="2"/>
  <c r="O53" i="2"/>
  <c r="O48" i="2"/>
  <c r="O33" i="2"/>
  <c r="O18" i="2"/>
  <c r="O22" i="2"/>
  <c r="O8" i="2"/>
  <c r="O2" i="2"/>
  <c r="P29" i="2"/>
  <c r="P99" i="2"/>
  <c r="P186" i="2"/>
  <c r="P6" i="2"/>
  <c r="P172" i="2"/>
  <c r="P184" i="2"/>
  <c r="P146" i="2"/>
  <c r="P139" i="2"/>
  <c r="P132" i="2"/>
  <c r="P130" i="2"/>
  <c r="P121" i="2"/>
  <c r="P98" i="2"/>
  <c r="P87" i="2"/>
  <c r="P78" i="2"/>
  <c r="P65" i="2"/>
  <c r="P60" i="2"/>
  <c r="P151" i="2"/>
  <c r="P42" i="2"/>
  <c r="P34" i="2"/>
  <c r="P16" i="2"/>
  <c r="P14" i="2"/>
  <c r="P10" i="2"/>
  <c r="P4" i="2"/>
  <c r="M155" i="2"/>
  <c r="M93" i="2"/>
  <c r="M163" i="2"/>
  <c r="M177" i="2"/>
  <c r="M169" i="2"/>
  <c r="M157" i="2"/>
  <c r="M149" i="2"/>
  <c r="M145" i="2"/>
  <c r="M140" i="2"/>
  <c r="M125" i="2"/>
  <c r="M117" i="2"/>
  <c r="M109" i="2"/>
  <c r="M95" i="2"/>
  <c r="M84" i="2"/>
  <c r="M74" i="2"/>
  <c r="M45" i="2"/>
  <c r="M161" i="2"/>
  <c r="M46" i="2"/>
  <c r="M41" i="2"/>
  <c r="M31" i="2"/>
  <c r="M21" i="2"/>
  <c r="M19" i="2"/>
  <c r="M9" i="2"/>
  <c r="O156" i="2"/>
  <c r="O115" i="2"/>
  <c r="O23" i="2"/>
  <c r="O180" i="2"/>
  <c r="O173" i="2"/>
  <c r="O32" i="2"/>
  <c r="O159" i="2"/>
  <c r="O178" i="2"/>
  <c r="O136" i="2"/>
  <c r="O112" i="2"/>
  <c r="O106" i="2"/>
  <c r="O114" i="2"/>
  <c r="O105" i="2"/>
  <c r="O86" i="2"/>
  <c r="O83" i="2"/>
  <c r="O69" i="2"/>
  <c r="O59" i="2"/>
  <c r="O52" i="2"/>
  <c r="O75" i="2"/>
  <c r="O164" i="2"/>
  <c r="O27" i="2"/>
  <c r="O26" i="2"/>
  <c r="O7" i="2"/>
  <c r="P183" i="2"/>
  <c r="P120" i="2"/>
  <c r="P96" i="2"/>
  <c r="P185" i="2"/>
  <c r="P174" i="2"/>
  <c r="P171" i="2"/>
  <c r="P153" i="2"/>
  <c r="P152" i="2"/>
  <c r="P138" i="2"/>
  <c r="P129" i="2"/>
  <c r="P124" i="2"/>
  <c r="P119" i="2"/>
  <c r="P97" i="2"/>
  <c r="P88" i="2"/>
  <c r="P79" i="2"/>
  <c r="P71" i="2"/>
  <c r="P58" i="2"/>
  <c r="P53" i="2"/>
  <c r="P48" i="2"/>
  <c r="P33" i="2"/>
  <c r="P18" i="2"/>
  <c r="P22" i="2"/>
  <c r="P8" i="2"/>
  <c r="A20" i="1"/>
  <c r="A2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" i="1"/>
  <c r="N70" i="2"/>
  <c r="N49" i="2"/>
  <c r="N18" i="2"/>
  <c r="N81" i="2"/>
  <c r="N91" i="2"/>
  <c r="N147" i="2"/>
  <c r="N168" i="2"/>
  <c r="N28" i="2"/>
  <c r="N120" i="2"/>
  <c r="N177" i="2"/>
  <c r="N73" i="2"/>
  <c r="N83" i="2"/>
  <c r="N160" i="2"/>
  <c r="N21" i="2"/>
  <c r="N135" i="2"/>
  <c r="N71" i="2"/>
  <c r="N157" i="2"/>
  <c r="N31" i="2"/>
  <c r="N90" i="2"/>
  <c r="N128" i="2"/>
  <c r="N141" i="2"/>
  <c r="N74" i="2"/>
  <c r="N173" i="2"/>
  <c r="N68" i="2"/>
  <c r="N67" i="2"/>
  <c r="N80" i="2"/>
  <c r="N10" i="2"/>
  <c r="N76" i="2"/>
  <c r="N44" i="2"/>
  <c r="N123" i="2"/>
  <c r="N118" i="2"/>
  <c r="N42" i="2"/>
  <c r="N86" i="2"/>
  <c r="N119" i="2"/>
  <c r="N105" i="2"/>
  <c r="N16" i="2"/>
  <c r="N114" i="2"/>
  <c r="N144" i="2"/>
  <c r="N36" i="2"/>
  <c r="N54" i="2"/>
  <c r="N40" i="2"/>
  <c r="N98" i="2"/>
  <c r="N62" i="2"/>
  <c r="N35" i="2"/>
  <c r="N96" i="2"/>
  <c r="N24" i="2"/>
  <c r="N64" i="2"/>
  <c r="N8" i="2"/>
  <c r="N9" i="2"/>
  <c r="N17" i="2"/>
  <c r="N124" i="2"/>
  <c r="N117" i="2"/>
  <c r="N52" i="2"/>
  <c r="N110" i="2"/>
  <c r="N22" i="2"/>
  <c r="N95" i="2"/>
  <c r="N163" i="2"/>
  <c r="N11" i="2"/>
  <c r="N106" i="2"/>
  <c r="N126" i="2"/>
  <c r="N109" i="2"/>
  <c r="N30" i="2"/>
  <c r="N92" i="2"/>
  <c r="N39" i="2"/>
  <c r="N115" i="2"/>
  <c r="N113" i="2"/>
  <c r="N186" i="2"/>
  <c r="N111" i="2"/>
  <c r="N45" i="2"/>
  <c r="N33" i="2"/>
  <c r="N175" i="2"/>
  <c r="N176" i="2"/>
  <c r="N182" i="2"/>
  <c r="N69" i="2"/>
  <c r="N58" i="2"/>
  <c r="N151" i="2"/>
  <c r="N29" i="2"/>
  <c r="N82" i="2"/>
  <c r="N162" i="2"/>
  <c r="N88" i="2"/>
  <c r="N38" i="2"/>
  <c r="N167" i="2"/>
  <c r="N164" i="2"/>
  <c r="N27" i="2"/>
  <c r="N184" i="2"/>
  <c r="N43" i="2"/>
  <c r="N137" i="2"/>
  <c r="N51" i="2"/>
  <c r="N79" i="2"/>
  <c r="N102" i="2"/>
  <c r="N94" i="2"/>
  <c r="N104" i="2"/>
  <c r="N66" i="2"/>
  <c r="N154" i="2"/>
  <c r="N127" i="2"/>
  <c r="N55" i="2"/>
  <c r="N183" i="2"/>
  <c r="N150" i="2"/>
  <c r="N107" i="2"/>
  <c r="N148" i="2"/>
  <c r="A12" i="5" l="1"/>
  <c r="F12" i="5"/>
  <c r="G12" i="5"/>
  <c r="H12" i="5" s="1"/>
  <c r="B14" i="5"/>
  <c r="C13" i="5"/>
  <c r="D13" i="5"/>
  <c r="E13" i="5"/>
  <c r="N32" i="2"/>
  <c r="N23" i="2"/>
  <c r="N158" i="2"/>
  <c r="N63" i="2"/>
  <c r="N145" i="2"/>
  <c r="N19" i="2"/>
  <c r="N101" i="2"/>
  <c r="N14" i="2"/>
  <c r="N140" i="2"/>
  <c r="N99" i="2"/>
  <c r="N46" i="2"/>
  <c r="N87" i="2"/>
  <c r="N185" i="2"/>
  <c r="N169" i="2"/>
  <c r="N7" i="2"/>
  <c r="N170" i="2"/>
  <c r="N103" i="2"/>
  <c r="N146" i="2"/>
  <c r="N166" i="2"/>
  <c r="N149" i="2"/>
  <c r="N37" i="2"/>
  <c r="N129" i="2"/>
  <c r="N53" i="2"/>
  <c r="N116" i="2"/>
  <c r="N153" i="2"/>
  <c r="N97" i="2"/>
  <c r="N181" i="2"/>
  <c r="N125" i="2"/>
  <c r="N20" i="2"/>
  <c r="N165" i="2"/>
  <c r="N112" i="2"/>
  <c r="N179" i="2"/>
  <c r="N108" i="2"/>
  <c r="N139" i="2"/>
  <c r="N142" i="2"/>
  <c r="N138" i="2"/>
  <c r="N47" i="2"/>
  <c r="N134" i="2"/>
  <c r="N65" i="2"/>
  <c r="N156" i="2"/>
  <c r="N75" i="2"/>
  <c r="N122" i="2"/>
  <c r="N89" i="2"/>
  <c r="N155" i="2"/>
  <c r="N136" i="2"/>
  <c r="N3" i="2"/>
  <c r="N48" i="2"/>
  <c r="N13" i="2"/>
  <c r="N143" i="2"/>
  <c r="N6" i="2"/>
  <c r="N57" i="2"/>
  <c r="N59" i="2"/>
  <c r="N152" i="2"/>
  <c r="N15" i="2"/>
  <c r="N180" i="2"/>
  <c r="N72" i="2"/>
  <c r="N174" i="2"/>
  <c r="N100" i="2"/>
  <c r="N25" i="2"/>
  <c r="N132" i="2"/>
  <c r="N78" i="2"/>
  <c r="N93" i="2"/>
  <c r="N56" i="2"/>
  <c r="N133" i="2"/>
  <c r="N171" i="2"/>
  <c r="N77" i="2"/>
  <c r="N34" i="2"/>
  <c r="N12" i="2"/>
  <c r="N50" i="2"/>
  <c r="N5" i="2"/>
  <c r="N60" i="2"/>
  <c r="N161" i="2"/>
  <c r="N61" i="2"/>
  <c r="N159" i="2"/>
  <c r="N41" i="2"/>
  <c r="N172" i="2"/>
  <c r="N178" i="2"/>
  <c r="N4" i="2"/>
  <c r="N84" i="2"/>
  <c r="N130" i="2"/>
  <c r="N26" i="2"/>
  <c r="N121" i="2"/>
  <c r="N85" i="2"/>
  <c r="N131" i="2"/>
  <c r="A13" i="5" l="1"/>
  <c r="F13" i="5"/>
  <c r="G13" i="5"/>
  <c r="H13" i="5" s="1"/>
  <c r="B15" i="5"/>
  <c r="C14" i="5"/>
  <c r="D14" i="5"/>
  <c r="E14" i="5"/>
  <c r="A14" i="5" l="1"/>
  <c r="F14" i="5"/>
  <c r="G14" i="5"/>
  <c r="H14" i="5" s="1"/>
  <c r="B16" i="5"/>
  <c r="C15" i="5"/>
  <c r="E15" i="5"/>
  <c r="D15" i="5"/>
  <c r="A15" i="5" l="1"/>
  <c r="F15" i="5"/>
  <c r="G15" i="5"/>
  <c r="H15" i="5" s="1"/>
  <c r="B17" i="5"/>
  <c r="C16" i="5"/>
  <c r="D16" i="5"/>
  <c r="E16" i="5"/>
  <c r="B18" i="5" l="1"/>
  <c r="C17" i="5"/>
  <c r="D17" i="5"/>
  <c r="E17" i="5"/>
  <c r="A16" i="5"/>
  <c r="F16" i="5"/>
  <c r="G16" i="5"/>
  <c r="H16" i="5" s="1"/>
  <c r="A17" i="5" l="1"/>
  <c r="F17" i="5"/>
  <c r="G17" i="5"/>
  <c r="H17" i="5" s="1"/>
  <c r="B19" i="5"/>
  <c r="C18" i="5"/>
  <c r="D18" i="5"/>
  <c r="E18" i="5"/>
  <c r="A18" i="5" l="1"/>
  <c r="F18" i="5"/>
  <c r="G18" i="5"/>
  <c r="H18" i="5" s="1"/>
  <c r="B20" i="5"/>
  <c r="D19" i="5"/>
  <c r="C19" i="5"/>
  <c r="E19" i="5"/>
  <c r="A19" i="5" l="1"/>
  <c r="F19" i="5"/>
  <c r="G19" i="5"/>
  <c r="H19" i="5" s="1"/>
  <c r="B21" i="5"/>
  <c r="C20" i="5"/>
  <c r="D20" i="5"/>
  <c r="E20" i="5"/>
  <c r="B22" i="5" l="1"/>
  <c r="C21" i="5"/>
  <c r="D21" i="5"/>
  <c r="E21" i="5"/>
  <c r="A20" i="5"/>
  <c r="F20" i="5"/>
  <c r="G20" i="5"/>
  <c r="H20" i="5" s="1"/>
  <c r="A21" i="5" l="1"/>
  <c r="F21" i="5"/>
  <c r="G21" i="5"/>
  <c r="H21" i="5" s="1"/>
  <c r="B23" i="5"/>
  <c r="C22" i="5"/>
  <c r="D22" i="5"/>
  <c r="E22" i="5"/>
  <c r="A22" i="5" l="1"/>
  <c r="F22" i="5"/>
  <c r="G22" i="5"/>
  <c r="H22" i="5" s="1"/>
  <c r="B24" i="5"/>
  <c r="C23" i="5"/>
  <c r="D23" i="5"/>
  <c r="E23" i="5"/>
  <c r="A23" i="5" l="1"/>
  <c r="F23" i="5"/>
  <c r="G23" i="5"/>
  <c r="H23" i="5" s="1"/>
  <c r="B25" i="5"/>
  <c r="C24" i="5"/>
  <c r="D24" i="5"/>
  <c r="E24" i="5"/>
  <c r="A24" i="5" l="1"/>
  <c r="F24" i="5"/>
  <c r="G24" i="5"/>
  <c r="H24" i="5" s="1"/>
  <c r="B26" i="5"/>
  <c r="C25" i="5"/>
  <c r="D25" i="5"/>
  <c r="E25" i="5"/>
  <c r="A25" i="5" l="1"/>
  <c r="F25" i="5"/>
  <c r="G25" i="5"/>
  <c r="H25" i="5" s="1"/>
  <c r="B27" i="5"/>
  <c r="C26" i="5"/>
  <c r="D26" i="5"/>
  <c r="E26" i="5"/>
  <c r="A26" i="5" l="1"/>
  <c r="F26" i="5"/>
  <c r="G26" i="5"/>
  <c r="H26" i="5" s="1"/>
  <c r="B28" i="5"/>
  <c r="D27" i="5"/>
  <c r="C27" i="5"/>
  <c r="E27" i="5"/>
  <c r="A27" i="5" l="1"/>
  <c r="F27" i="5"/>
  <c r="G27" i="5"/>
  <c r="H27" i="5" s="1"/>
  <c r="B29" i="5"/>
  <c r="D28" i="5"/>
  <c r="C28" i="5"/>
  <c r="E28" i="5"/>
  <c r="A28" i="5" l="1"/>
  <c r="F28" i="5"/>
  <c r="G28" i="5"/>
  <c r="H28" i="5" s="1"/>
  <c r="B30" i="5"/>
  <c r="C29" i="5"/>
  <c r="D29" i="5"/>
  <c r="E29" i="5"/>
  <c r="A29" i="5" l="1"/>
  <c r="F29" i="5"/>
  <c r="G29" i="5"/>
  <c r="H29" i="5" s="1"/>
  <c r="B31" i="5"/>
  <c r="D30" i="5"/>
  <c r="C30" i="5"/>
  <c r="E30" i="5"/>
  <c r="A30" i="5" l="1"/>
  <c r="F30" i="5"/>
  <c r="G30" i="5"/>
  <c r="H30" i="5" s="1"/>
  <c r="B32" i="5"/>
  <c r="C31" i="5"/>
  <c r="D31" i="5"/>
  <c r="E31" i="5"/>
  <c r="A31" i="5" l="1"/>
  <c r="F31" i="5"/>
  <c r="G31" i="5"/>
  <c r="H31" i="5" s="1"/>
  <c r="B33" i="5"/>
  <c r="C32" i="5"/>
  <c r="D32" i="5"/>
  <c r="E32" i="5"/>
  <c r="A32" i="5" l="1"/>
  <c r="F32" i="5"/>
  <c r="G32" i="5"/>
  <c r="H32" i="5" s="1"/>
  <c r="B34" i="5"/>
  <c r="C33" i="5"/>
  <c r="D33" i="5"/>
  <c r="E33" i="5"/>
  <c r="A33" i="5" l="1"/>
  <c r="F33" i="5"/>
  <c r="G33" i="5"/>
  <c r="H33" i="5" s="1"/>
  <c r="B35" i="5"/>
  <c r="C34" i="5"/>
  <c r="D34" i="5"/>
  <c r="E34" i="5"/>
  <c r="A34" i="5" l="1"/>
  <c r="F34" i="5"/>
  <c r="G34" i="5"/>
  <c r="H34" i="5" s="1"/>
  <c r="B36" i="5"/>
  <c r="C35" i="5"/>
  <c r="D35" i="5"/>
  <c r="E35" i="5"/>
  <c r="A35" i="5" l="1"/>
  <c r="F35" i="5"/>
  <c r="G35" i="5"/>
  <c r="H35" i="5" s="1"/>
  <c r="B37" i="5"/>
  <c r="C36" i="5"/>
  <c r="D36" i="5"/>
  <c r="E36" i="5"/>
  <c r="B38" i="5" l="1"/>
  <c r="C37" i="5"/>
  <c r="D37" i="5"/>
  <c r="E37" i="5"/>
  <c r="A36" i="5"/>
  <c r="F36" i="5"/>
  <c r="G36" i="5"/>
  <c r="H36" i="5" s="1"/>
  <c r="A37" i="5" l="1"/>
  <c r="F37" i="5"/>
  <c r="G37" i="5"/>
  <c r="H37" i="5" s="1"/>
  <c r="B39" i="5"/>
  <c r="C38" i="5"/>
  <c r="D38" i="5"/>
  <c r="E38" i="5"/>
  <c r="A38" i="5" l="1"/>
  <c r="F38" i="5"/>
  <c r="G38" i="5"/>
  <c r="H38" i="5" s="1"/>
  <c r="B40" i="5"/>
  <c r="C39" i="5"/>
  <c r="E39" i="5"/>
  <c r="D39" i="5"/>
  <c r="A39" i="5" l="1"/>
  <c r="F39" i="5"/>
  <c r="G39" i="5"/>
  <c r="H39" i="5" s="1"/>
  <c r="B41" i="5"/>
  <c r="C40" i="5"/>
  <c r="E40" i="5"/>
  <c r="D40" i="5"/>
  <c r="A40" i="5" l="1"/>
  <c r="F40" i="5"/>
  <c r="G40" i="5"/>
  <c r="H40" i="5" s="1"/>
  <c r="B42" i="5"/>
  <c r="C41" i="5"/>
  <c r="D41" i="5"/>
  <c r="E41" i="5"/>
  <c r="B43" i="5" l="1"/>
  <c r="C42" i="5"/>
  <c r="D42" i="5"/>
  <c r="E42" i="5"/>
  <c r="A41" i="5"/>
  <c r="F41" i="5"/>
  <c r="G41" i="5"/>
  <c r="H41" i="5" s="1"/>
  <c r="A42" i="5" l="1"/>
  <c r="F42" i="5"/>
  <c r="G42" i="5"/>
  <c r="H42" i="5" s="1"/>
  <c r="B44" i="5"/>
  <c r="D43" i="5"/>
  <c r="C43" i="5"/>
  <c r="E43" i="5"/>
  <c r="A43" i="5" l="1"/>
  <c r="F43" i="5"/>
  <c r="G43" i="5"/>
  <c r="H43" i="5" s="1"/>
  <c r="B45" i="5"/>
  <c r="C44" i="5"/>
  <c r="D44" i="5"/>
  <c r="E44" i="5"/>
  <c r="A44" i="5" l="1"/>
  <c r="F44" i="5"/>
  <c r="G44" i="5"/>
  <c r="H44" i="5" s="1"/>
  <c r="B46" i="5"/>
  <c r="C45" i="5"/>
  <c r="D45" i="5"/>
  <c r="E45" i="5"/>
  <c r="A45" i="5" l="1"/>
  <c r="F45" i="5"/>
  <c r="G45" i="5"/>
  <c r="H45" i="5" s="1"/>
  <c r="B47" i="5"/>
  <c r="C46" i="5"/>
  <c r="D46" i="5"/>
  <c r="E46" i="5"/>
  <c r="A46" i="5" l="1"/>
  <c r="F46" i="5"/>
  <c r="G46" i="5"/>
  <c r="H46" i="5" s="1"/>
  <c r="B48" i="5"/>
  <c r="C47" i="5"/>
  <c r="E47" i="5"/>
  <c r="D47" i="5"/>
  <c r="A47" i="5" l="1"/>
  <c r="F47" i="5"/>
  <c r="G47" i="5"/>
  <c r="H47" i="5" s="1"/>
  <c r="B49" i="5"/>
  <c r="C48" i="5"/>
  <c r="D48" i="5"/>
  <c r="E48" i="5"/>
  <c r="A48" i="5" l="1"/>
  <c r="F48" i="5"/>
  <c r="G48" i="5"/>
  <c r="H48" i="5" s="1"/>
  <c r="B50" i="5"/>
  <c r="C49" i="5"/>
  <c r="D49" i="5"/>
  <c r="E49" i="5"/>
  <c r="A49" i="5" l="1"/>
  <c r="F49" i="5"/>
  <c r="G49" i="5"/>
  <c r="H49" i="5" s="1"/>
  <c r="B51" i="5"/>
  <c r="C50" i="5"/>
  <c r="D50" i="5"/>
  <c r="E50" i="5"/>
  <c r="A50" i="5" l="1"/>
  <c r="F50" i="5"/>
  <c r="G50" i="5"/>
  <c r="H50" i="5" s="1"/>
  <c r="B52" i="5"/>
  <c r="D51" i="5"/>
  <c r="C51" i="5"/>
  <c r="E51" i="5"/>
  <c r="A51" i="5" l="1"/>
  <c r="F51" i="5"/>
  <c r="G51" i="5"/>
  <c r="H51" i="5" s="1"/>
  <c r="B53" i="5"/>
  <c r="D52" i="5"/>
  <c r="C52" i="5"/>
  <c r="E52" i="5"/>
  <c r="A52" i="5" l="1"/>
  <c r="F52" i="5"/>
  <c r="G52" i="5"/>
  <c r="H52" i="5" s="1"/>
  <c r="B54" i="5"/>
  <c r="C53" i="5"/>
  <c r="D53" i="5"/>
  <c r="E53" i="5"/>
  <c r="A53" i="5" l="1"/>
  <c r="F53" i="5"/>
  <c r="G53" i="5"/>
  <c r="H53" i="5" s="1"/>
  <c r="B55" i="5"/>
  <c r="C54" i="5"/>
  <c r="D54" i="5"/>
  <c r="E54" i="5"/>
  <c r="A54" i="5" l="1"/>
  <c r="F54" i="5"/>
  <c r="G54" i="5"/>
  <c r="H54" i="5" s="1"/>
  <c r="B56" i="5"/>
  <c r="C55" i="5"/>
  <c r="D55" i="5"/>
  <c r="E55" i="5"/>
  <c r="A55" i="5" l="1"/>
  <c r="F55" i="5"/>
  <c r="G55" i="5"/>
  <c r="H55" i="5" s="1"/>
  <c r="B57" i="5"/>
  <c r="C56" i="5"/>
  <c r="E56" i="5"/>
  <c r="D56" i="5"/>
  <c r="B58" i="5" l="1"/>
  <c r="C57" i="5"/>
  <c r="D57" i="5"/>
  <c r="E57" i="5"/>
  <c r="A56" i="5"/>
  <c r="F56" i="5"/>
  <c r="G56" i="5"/>
  <c r="H56" i="5" s="1"/>
  <c r="A57" i="5" l="1"/>
  <c r="F57" i="5"/>
  <c r="G57" i="5"/>
  <c r="H57" i="5" s="1"/>
  <c r="B59" i="5"/>
  <c r="C58" i="5"/>
  <c r="D58" i="5"/>
  <c r="E58" i="5"/>
  <c r="A58" i="5" l="1"/>
  <c r="F58" i="5"/>
  <c r="G58" i="5"/>
  <c r="H58" i="5" s="1"/>
  <c r="B60" i="5"/>
  <c r="D59" i="5"/>
  <c r="C59" i="5"/>
  <c r="E59" i="5"/>
  <c r="A59" i="5" l="1"/>
  <c r="F59" i="5"/>
  <c r="G59" i="5"/>
  <c r="H59" i="5" s="1"/>
  <c r="B61" i="5"/>
  <c r="D60" i="5"/>
  <c r="C60" i="5"/>
  <c r="E60" i="5"/>
  <c r="A60" i="5" l="1"/>
  <c r="F60" i="5"/>
  <c r="G60" i="5"/>
  <c r="H60" i="5" s="1"/>
  <c r="B62" i="5"/>
  <c r="C61" i="5"/>
  <c r="E61" i="5"/>
  <c r="D61" i="5"/>
  <c r="A61" i="5" l="1"/>
  <c r="F61" i="5"/>
  <c r="G61" i="5"/>
  <c r="H61" i="5" s="1"/>
  <c r="B63" i="5"/>
  <c r="D62" i="5"/>
  <c r="C62" i="5"/>
  <c r="E62" i="5"/>
  <c r="A62" i="5" l="1"/>
  <c r="F62" i="5"/>
  <c r="G62" i="5"/>
  <c r="H62" i="5" s="1"/>
  <c r="B64" i="5"/>
  <c r="C63" i="5"/>
  <c r="D63" i="5"/>
  <c r="E63" i="5"/>
  <c r="A63" i="5" l="1"/>
  <c r="F63" i="5"/>
  <c r="G63" i="5"/>
  <c r="H63" i="5" s="1"/>
  <c r="B65" i="5"/>
  <c r="C64" i="5"/>
  <c r="D64" i="5"/>
  <c r="E64" i="5"/>
  <c r="A64" i="5" l="1"/>
  <c r="F64" i="5"/>
  <c r="G64" i="5"/>
  <c r="H64" i="5" s="1"/>
  <c r="B66" i="5"/>
  <c r="C65" i="5"/>
  <c r="D65" i="5"/>
  <c r="E65" i="5"/>
  <c r="A65" i="5" l="1"/>
  <c r="F65" i="5"/>
  <c r="G65" i="5"/>
  <c r="H65" i="5" s="1"/>
  <c r="B67" i="5"/>
  <c r="C66" i="5"/>
  <c r="D66" i="5"/>
  <c r="E66" i="5"/>
  <c r="A66" i="5" l="1"/>
  <c r="F66" i="5"/>
  <c r="G66" i="5"/>
  <c r="H66" i="5" s="1"/>
  <c r="B68" i="5"/>
  <c r="C67" i="5"/>
  <c r="D67" i="5"/>
  <c r="E67" i="5"/>
  <c r="A67" i="5" l="1"/>
  <c r="F67" i="5"/>
  <c r="G67" i="5"/>
  <c r="H67" i="5" s="1"/>
  <c r="B69" i="5"/>
  <c r="D68" i="5"/>
  <c r="C68" i="5"/>
  <c r="E68" i="5"/>
  <c r="A68" i="5" l="1"/>
  <c r="F68" i="5"/>
  <c r="G68" i="5"/>
  <c r="H68" i="5" s="1"/>
  <c r="B70" i="5"/>
  <c r="C69" i="5"/>
  <c r="E69" i="5"/>
  <c r="D69" i="5"/>
  <c r="A69" i="5" l="1"/>
  <c r="F69" i="5"/>
  <c r="G69" i="5"/>
  <c r="H69" i="5" s="1"/>
  <c r="B71" i="5"/>
  <c r="C70" i="5"/>
  <c r="E70" i="5"/>
  <c r="D70" i="5"/>
  <c r="A70" i="5" l="1"/>
  <c r="F70" i="5"/>
  <c r="G70" i="5"/>
  <c r="H70" i="5" s="1"/>
  <c r="B72" i="5"/>
  <c r="C71" i="5"/>
  <c r="D71" i="5"/>
  <c r="E71" i="5"/>
  <c r="A71" i="5" l="1"/>
  <c r="F71" i="5"/>
  <c r="G71" i="5"/>
  <c r="H71" i="5" s="1"/>
  <c r="B73" i="5"/>
  <c r="C72" i="5"/>
  <c r="D72" i="5"/>
  <c r="E72" i="5"/>
  <c r="A72" i="5" l="1"/>
  <c r="F72" i="5"/>
  <c r="G72" i="5"/>
  <c r="H72" i="5" s="1"/>
  <c r="B74" i="5"/>
  <c r="C73" i="5"/>
  <c r="D73" i="5"/>
  <c r="E73" i="5"/>
  <c r="A73" i="5" l="1"/>
  <c r="F73" i="5"/>
  <c r="G73" i="5"/>
  <c r="H73" i="5" s="1"/>
  <c r="B75" i="5"/>
  <c r="C74" i="5"/>
  <c r="D74" i="5"/>
  <c r="E74" i="5"/>
  <c r="A74" i="5" l="1"/>
  <c r="F74" i="5"/>
  <c r="G74" i="5"/>
  <c r="H74" i="5" s="1"/>
  <c r="B76" i="5"/>
  <c r="C75" i="5"/>
  <c r="D75" i="5"/>
  <c r="E75" i="5"/>
  <c r="A75" i="5" l="1"/>
  <c r="F75" i="5"/>
  <c r="G75" i="5"/>
  <c r="H75" i="5" s="1"/>
  <c r="B77" i="5"/>
  <c r="C76" i="5"/>
  <c r="E76" i="5"/>
  <c r="D76" i="5"/>
  <c r="A76" i="5" l="1"/>
  <c r="F76" i="5"/>
  <c r="G76" i="5"/>
  <c r="H76" i="5" s="1"/>
  <c r="B78" i="5"/>
  <c r="C77" i="5"/>
  <c r="E77" i="5"/>
  <c r="D77" i="5"/>
  <c r="A77" i="5" l="1"/>
  <c r="F77" i="5"/>
  <c r="G77" i="5"/>
  <c r="H77" i="5" s="1"/>
  <c r="B79" i="5"/>
  <c r="C78" i="5"/>
  <c r="E78" i="5"/>
  <c r="D78" i="5"/>
  <c r="A78" i="5" l="1"/>
  <c r="F78" i="5"/>
  <c r="G78" i="5"/>
  <c r="H78" i="5" s="1"/>
  <c r="B80" i="5"/>
  <c r="C79" i="5"/>
  <c r="E79" i="5"/>
  <c r="D79" i="5"/>
  <c r="A79" i="5" l="1"/>
  <c r="F79" i="5"/>
  <c r="G79" i="5"/>
  <c r="H79" i="5" s="1"/>
  <c r="B81" i="5"/>
  <c r="C80" i="5"/>
  <c r="D80" i="5"/>
  <c r="E80" i="5"/>
  <c r="A80" i="5" l="1"/>
  <c r="F80" i="5"/>
  <c r="G80" i="5"/>
  <c r="H80" i="5" s="1"/>
  <c r="B82" i="5"/>
  <c r="C81" i="5"/>
  <c r="D81" i="5"/>
  <c r="E81" i="5"/>
  <c r="A81" i="5" l="1"/>
  <c r="F81" i="5"/>
  <c r="G81" i="5"/>
  <c r="H81" i="5" s="1"/>
  <c r="B83" i="5"/>
  <c r="C82" i="5"/>
  <c r="D82" i="5"/>
  <c r="E82" i="5"/>
  <c r="A82" i="5" l="1"/>
  <c r="F82" i="5"/>
  <c r="G82" i="5"/>
  <c r="H82" i="5" s="1"/>
  <c r="B84" i="5"/>
  <c r="C83" i="5"/>
  <c r="D83" i="5"/>
  <c r="E83" i="5"/>
  <c r="A83" i="5" l="1"/>
  <c r="F83" i="5"/>
  <c r="G83" i="5"/>
  <c r="H83" i="5" s="1"/>
  <c r="B85" i="5"/>
  <c r="C84" i="5"/>
  <c r="E84" i="5"/>
  <c r="D84" i="5"/>
  <c r="A84" i="5" l="1"/>
  <c r="F84" i="5"/>
  <c r="G84" i="5"/>
  <c r="H84" i="5" s="1"/>
  <c r="B86" i="5"/>
  <c r="C85" i="5"/>
  <c r="E85" i="5"/>
  <c r="D85" i="5"/>
  <c r="A85" i="5" l="1"/>
  <c r="F85" i="5"/>
  <c r="G85" i="5"/>
  <c r="H85" i="5" s="1"/>
  <c r="B87" i="5"/>
  <c r="C86" i="5"/>
  <c r="E86" i="5"/>
  <c r="D86" i="5"/>
  <c r="A86" i="5" l="1"/>
  <c r="F86" i="5"/>
  <c r="G86" i="5"/>
  <c r="H86" i="5" s="1"/>
  <c r="B88" i="5"/>
  <c r="C87" i="5"/>
  <c r="D87" i="5"/>
  <c r="E87" i="5"/>
  <c r="A87" i="5" l="1"/>
  <c r="F87" i="5"/>
  <c r="G87" i="5"/>
  <c r="H87" i="5" s="1"/>
  <c r="B89" i="5"/>
  <c r="C88" i="5"/>
  <c r="D88" i="5"/>
  <c r="E88" i="5"/>
  <c r="A88" i="5" l="1"/>
  <c r="F88" i="5"/>
  <c r="G88" i="5"/>
  <c r="H88" i="5" s="1"/>
  <c r="B90" i="5"/>
  <c r="C89" i="5"/>
  <c r="D89" i="5"/>
  <c r="E89" i="5"/>
  <c r="A89" i="5" l="1"/>
  <c r="F89" i="5"/>
  <c r="G89" i="5"/>
  <c r="H89" i="5" s="1"/>
  <c r="B91" i="5"/>
  <c r="C90" i="5"/>
  <c r="D90" i="5"/>
  <c r="E90" i="5"/>
  <c r="A90" i="5" l="1"/>
  <c r="F90" i="5"/>
  <c r="G90" i="5"/>
  <c r="H90" i="5" s="1"/>
  <c r="B92" i="5"/>
  <c r="C91" i="5"/>
  <c r="D91" i="5"/>
  <c r="E91" i="5"/>
  <c r="A91" i="5" l="1"/>
  <c r="F91" i="5"/>
  <c r="G91" i="5"/>
  <c r="H91" i="5" s="1"/>
  <c r="B93" i="5"/>
  <c r="C92" i="5"/>
  <c r="D92" i="5"/>
  <c r="E92" i="5"/>
  <c r="A92" i="5" l="1"/>
  <c r="F92" i="5"/>
  <c r="G92" i="5"/>
  <c r="H92" i="5" s="1"/>
  <c r="B94" i="5"/>
  <c r="C93" i="5"/>
  <c r="E93" i="5"/>
  <c r="D93" i="5"/>
  <c r="A93" i="5" l="1"/>
  <c r="F93" i="5"/>
  <c r="G93" i="5"/>
  <c r="H93" i="5" s="1"/>
  <c r="B95" i="5"/>
  <c r="C94" i="5"/>
  <c r="E94" i="5"/>
  <c r="D94" i="5"/>
  <c r="A94" i="5" l="1"/>
  <c r="F94" i="5"/>
  <c r="G94" i="5"/>
  <c r="H94" i="5" s="1"/>
  <c r="B96" i="5"/>
  <c r="C95" i="5"/>
  <c r="D95" i="5"/>
  <c r="E95" i="5"/>
  <c r="A95" i="5" l="1"/>
  <c r="G95" i="5"/>
  <c r="H95" i="5" s="1"/>
  <c r="F95" i="5"/>
  <c r="B97" i="5"/>
  <c r="C96" i="5"/>
  <c r="E96" i="5"/>
  <c r="D96" i="5"/>
  <c r="A96" i="5" l="1"/>
  <c r="F96" i="5"/>
  <c r="G96" i="5"/>
  <c r="H96" i="5" s="1"/>
  <c r="B98" i="5"/>
  <c r="C97" i="5"/>
  <c r="D97" i="5"/>
  <c r="E97" i="5"/>
  <c r="A97" i="5" l="1"/>
  <c r="F97" i="5"/>
  <c r="G97" i="5"/>
  <c r="H97" i="5" s="1"/>
  <c r="B99" i="5"/>
  <c r="C98" i="5"/>
  <c r="D98" i="5"/>
  <c r="E98" i="5"/>
  <c r="A98" i="5" l="1"/>
  <c r="F98" i="5"/>
  <c r="G98" i="5"/>
  <c r="H98" i="5" s="1"/>
  <c r="B100" i="5"/>
  <c r="C99" i="5"/>
  <c r="E99" i="5"/>
  <c r="D99" i="5"/>
  <c r="A99" i="5" l="1"/>
  <c r="F99" i="5"/>
  <c r="G99" i="5"/>
  <c r="H99" i="5" s="1"/>
  <c r="B101" i="5"/>
  <c r="C100" i="5"/>
  <c r="D100" i="5"/>
  <c r="E100" i="5"/>
  <c r="A100" i="5" l="1"/>
  <c r="F100" i="5"/>
  <c r="G100" i="5"/>
  <c r="H100" i="5" s="1"/>
  <c r="B102" i="5"/>
  <c r="C101" i="5"/>
  <c r="E101" i="5"/>
  <c r="D101" i="5"/>
  <c r="A101" i="5" l="1"/>
  <c r="F101" i="5"/>
  <c r="G101" i="5"/>
  <c r="H101" i="5" s="1"/>
  <c r="B103" i="5"/>
  <c r="C102" i="5"/>
  <c r="E102" i="5"/>
  <c r="D102" i="5"/>
  <c r="A102" i="5" l="1"/>
  <c r="F102" i="5"/>
  <c r="G102" i="5"/>
  <c r="H102" i="5" s="1"/>
  <c r="B104" i="5"/>
  <c r="C103" i="5"/>
  <c r="D103" i="5"/>
  <c r="E103" i="5"/>
  <c r="A103" i="5" l="1"/>
  <c r="G103" i="5"/>
  <c r="H103" i="5" s="1"/>
  <c r="F103" i="5"/>
  <c r="B105" i="5"/>
  <c r="C104" i="5"/>
  <c r="D104" i="5"/>
  <c r="E104" i="5"/>
  <c r="A104" i="5" l="1"/>
  <c r="F104" i="5"/>
  <c r="G104" i="5"/>
  <c r="H104" i="5" s="1"/>
  <c r="B106" i="5"/>
  <c r="C105" i="5"/>
  <c r="D105" i="5"/>
  <c r="E105" i="5"/>
  <c r="A105" i="5" l="1"/>
  <c r="F105" i="5"/>
  <c r="G105" i="5"/>
  <c r="H105" i="5" s="1"/>
  <c r="B107" i="5"/>
  <c r="C106" i="5"/>
  <c r="D106" i="5"/>
  <c r="E106" i="5"/>
  <c r="A106" i="5" l="1"/>
  <c r="F106" i="5"/>
  <c r="G106" i="5"/>
  <c r="H106" i="5" s="1"/>
  <c r="B108" i="5"/>
  <c r="C107" i="5"/>
  <c r="D107" i="5"/>
  <c r="E107" i="5"/>
  <c r="A107" i="5" l="1"/>
  <c r="F107" i="5"/>
  <c r="G107" i="5"/>
  <c r="H107" i="5" s="1"/>
  <c r="B109" i="5"/>
  <c r="C108" i="5"/>
  <c r="E108" i="5"/>
  <c r="D108" i="5"/>
  <c r="A108" i="5" l="1"/>
  <c r="F108" i="5"/>
  <c r="G108" i="5"/>
  <c r="H108" i="5" s="1"/>
  <c r="B110" i="5"/>
  <c r="C109" i="5"/>
  <c r="E109" i="5"/>
  <c r="D109" i="5"/>
  <c r="A109" i="5" l="1"/>
  <c r="F109" i="5"/>
  <c r="G109" i="5"/>
  <c r="H109" i="5" s="1"/>
  <c r="B111" i="5"/>
  <c r="C110" i="5"/>
  <c r="E110" i="5"/>
  <c r="D110" i="5"/>
  <c r="A110" i="5" l="1"/>
  <c r="F110" i="5"/>
  <c r="G110" i="5"/>
  <c r="H110" i="5" s="1"/>
  <c r="B112" i="5"/>
  <c r="C111" i="5"/>
  <c r="E111" i="5"/>
  <c r="D111" i="5"/>
  <c r="A111" i="5" l="1"/>
  <c r="G111" i="5"/>
  <c r="H111" i="5" s="1"/>
  <c r="F111" i="5"/>
  <c r="B113" i="5"/>
  <c r="C112" i="5"/>
  <c r="D112" i="5"/>
  <c r="E112" i="5"/>
  <c r="A112" i="5" l="1"/>
  <c r="F112" i="5"/>
  <c r="G112" i="5"/>
  <c r="H112" i="5" s="1"/>
  <c r="B114" i="5"/>
  <c r="C113" i="5"/>
  <c r="D113" i="5"/>
  <c r="E113" i="5"/>
  <c r="A113" i="5" l="1"/>
  <c r="F113" i="5"/>
  <c r="G113" i="5"/>
  <c r="H113" i="5" s="1"/>
  <c r="B115" i="5"/>
  <c r="C114" i="5"/>
  <c r="D114" i="5"/>
  <c r="E114" i="5"/>
  <c r="A114" i="5" l="1"/>
  <c r="F114" i="5"/>
  <c r="G114" i="5"/>
  <c r="H114" i="5" s="1"/>
  <c r="B116" i="5"/>
  <c r="C115" i="5"/>
  <c r="D115" i="5"/>
  <c r="E115" i="5"/>
  <c r="A115" i="5" l="1"/>
  <c r="F115" i="5"/>
  <c r="G115" i="5"/>
  <c r="H115" i="5" s="1"/>
  <c r="B117" i="5"/>
  <c r="C116" i="5"/>
  <c r="E116" i="5"/>
  <c r="D116" i="5"/>
  <c r="A116" i="5" l="1"/>
  <c r="F116" i="5"/>
  <c r="G116" i="5"/>
  <c r="H116" i="5" s="1"/>
  <c r="B118" i="5"/>
  <c r="C117" i="5"/>
  <c r="E117" i="5"/>
  <c r="D117" i="5"/>
  <c r="A117" i="5" l="1"/>
  <c r="F117" i="5"/>
  <c r="G117" i="5"/>
  <c r="H117" i="5" s="1"/>
  <c r="B119" i="5"/>
  <c r="C118" i="5"/>
  <c r="E118" i="5"/>
  <c r="D118" i="5"/>
  <c r="A118" i="5" l="1"/>
  <c r="F118" i="5"/>
  <c r="G118" i="5"/>
  <c r="H118" i="5" s="1"/>
  <c r="C119" i="5"/>
  <c r="B120" i="5"/>
  <c r="D119" i="5"/>
  <c r="E119" i="5"/>
  <c r="A119" i="5" l="1"/>
  <c r="G119" i="5"/>
  <c r="H119" i="5" s="1"/>
  <c r="F119" i="5"/>
  <c r="B121" i="5"/>
  <c r="C120" i="5"/>
  <c r="D120" i="5"/>
  <c r="E120" i="5"/>
  <c r="A120" i="5" l="1"/>
  <c r="F120" i="5"/>
  <c r="G120" i="5"/>
  <c r="H120" i="5" s="1"/>
  <c r="B122" i="5"/>
  <c r="C121" i="5"/>
  <c r="D121" i="5"/>
  <c r="E121" i="5"/>
  <c r="A121" i="5" l="1"/>
  <c r="F121" i="5"/>
  <c r="G121" i="5"/>
  <c r="H121" i="5" s="1"/>
  <c r="B123" i="5"/>
  <c r="C122" i="5"/>
  <c r="D122" i="5"/>
  <c r="E122" i="5"/>
  <c r="A122" i="5" l="1"/>
  <c r="F122" i="5"/>
  <c r="G122" i="5"/>
  <c r="H122" i="5" s="1"/>
  <c r="B124" i="5"/>
  <c r="C123" i="5"/>
  <c r="D123" i="5"/>
  <c r="E123" i="5"/>
  <c r="A123" i="5" l="1"/>
  <c r="F123" i="5"/>
  <c r="G123" i="5"/>
  <c r="H123" i="5" s="1"/>
  <c r="B125" i="5"/>
  <c r="C124" i="5"/>
  <c r="D124" i="5"/>
  <c r="E124" i="5"/>
  <c r="A124" i="5" l="1"/>
  <c r="F124" i="5"/>
  <c r="G124" i="5"/>
  <c r="H124" i="5" s="1"/>
  <c r="B126" i="5"/>
  <c r="C125" i="5"/>
  <c r="E125" i="5"/>
  <c r="D125" i="5"/>
  <c r="A125" i="5" l="1"/>
  <c r="F125" i="5"/>
  <c r="G125" i="5"/>
  <c r="H125" i="5" s="1"/>
  <c r="B127" i="5"/>
  <c r="C126" i="5"/>
  <c r="E126" i="5"/>
  <c r="D126" i="5"/>
  <c r="A126" i="5" l="1"/>
  <c r="F126" i="5"/>
  <c r="G126" i="5"/>
  <c r="H126" i="5" s="1"/>
  <c r="B128" i="5"/>
  <c r="C127" i="5"/>
  <c r="D127" i="5"/>
  <c r="E127" i="5"/>
  <c r="A127" i="5" l="1"/>
  <c r="G127" i="5"/>
  <c r="H127" i="5" s="1"/>
  <c r="F127" i="5"/>
  <c r="B129" i="5"/>
  <c r="C128" i="5"/>
  <c r="E128" i="5"/>
  <c r="D128" i="5"/>
  <c r="A128" i="5" l="1"/>
  <c r="F128" i="5"/>
  <c r="G128" i="5"/>
  <c r="H128" i="5" s="1"/>
  <c r="B130" i="5"/>
  <c r="C129" i="5"/>
  <c r="D129" i="5"/>
  <c r="E129" i="5"/>
  <c r="A129" i="5" l="1"/>
  <c r="F129" i="5"/>
  <c r="G129" i="5"/>
  <c r="H129" i="5" s="1"/>
  <c r="B131" i="5"/>
  <c r="C130" i="5"/>
  <c r="D130" i="5"/>
  <c r="E130" i="5"/>
  <c r="A130" i="5" l="1"/>
  <c r="F130" i="5"/>
  <c r="G130" i="5"/>
  <c r="H130" i="5" s="1"/>
  <c r="B132" i="5"/>
  <c r="C131" i="5"/>
  <c r="E131" i="5"/>
  <c r="D131" i="5"/>
  <c r="A131" i="5" l="1"/>
  <c r="F131" i="5"/>
  <c r="G131" i="5"/>
  <c r="H131" i="5" s="1"/>
  <c r="B133" i="5"/>
  <c r="C132" i="5"/>
  <c r="D132" i="5"/>
  <c r="E132" i="5"/>
  <c r="A132" i="5" l="1"/>
  <c r="F132" i="5"/>
  <c r="G132" i="5"/>
  <c r="H132" i="5" s="1"/>
  <c r="B134" i="5"/>
  <c r="C133" i="5"/>
  <c r="E133" i="5"/>
  <c r="D133" i="5"/>
  <c r="A133" i="5" l="1"/>
  <c r="F133" i="5"/>
  <c r="G133" i="5"/>
  <c r="H133" i="5" s="1"/>
  <c r="B135" i="5"/>
  <c r="C134" i="5"/>
  <c r="E134" i="5"/>
  <c r="D134" i="5"/>
  <c r="A134" i="5" l="1"/>
  <c r="F134" i="5"/>
  <c r="G134" i="5"/>
  <c r="H134" i="5" s="1"/>
  <c r="B136" i="5"/>
  <c r="C135" i="5"/>
  <c r="D135" i="5"/>
  <c r="E135" i="5"/>
  <c r="A135" i="5" l="1"/>
  <c r="G135" i="5"/>
  <c r="H135" i="5" s="1"/>
  <c r="F135" i="5"/>
  <c r="B137" i="5"/>
  <c r="C136" i="5"/>
  <c r="D136" i="5"/>
  <c r="E136" i="5"/>
  <c r="A136" i="5" l="1"/>
  <c r="F136" i="5"/>
  <c r="G136" i="5"/>
  <c r="H136" i="5" s="1"/>
  <c r="B138" i="5"/>
  <c r="C137" i="5"/>
  <c r="D137" i="5"/>
  <c r="E137" i="5"/>
  <c r="A137" i="5" l="1"/>
  <c r="F137" i="5"/>
  <c r="G137" i="5"/>
  <c r="H137" i="5" s="1"/>
  <c r="B139" i="5"/>
  <c r="C138" i="5"/>
  <c r="D138" i="5"/>
  <c r="E138" i="5"/>
  <c r="A138" i="5" l="1"/>
  <c r="F138" i="5"/>
  <c r="G138" i="5"/>
  <c r="H138" i="5" s="1"/>
  <c r="B140" i="5"/>
  <c r="C139" i="5"/>
  <c r="D139" i="5"/>
  <c r="E139" i="5"/>
  <c r="A139" i="5" l="1"/>
  <c r="F139" i="5"/>
  <c r="G139" i="5"/>
  <c r="H139" i="5" s="1"/>
  <c r="B141" i="5"/>
  <c r="C140" i="5"/>
  <c r="E140" i="5"/>
  <c r="D140" i="5"/>
  <c r="A140" i="5" l="1"/>
  <c r="F140" i="5"/>
  <c r="G140" i="5"/>
  <c r="H140" i="5" s="1"/>
  <c r="B142" i="5"/>
  <c r="C141" i="5"/>
  <c r="E141" i="5"/>
  <c r="D141" i="5"/>
  <c r="A141" i="5" l="1"/>
  <c r="F141" i="5"/>
  <c r="G141" i="5"/>
  <c r="H141" i="5" s="1"/>
  <c r="B143" i="5"/>
  <c r="C142" i="5"/>
  <c r="E142" i="5"/>
  <c r="D142" i="5"/>
  <c r="A142" i="5" l="1"/>
  <c r="F142" i="5"/>
  <c r="G142" i="5"/>
  <c r="H142" i="5" s="1"/>
  <c r="B144" i="5"/>
  <c r="C143" i="5"/>
  <c r="E143" i="5"/>
  <c r="D143" i="5"/>
  <c r="A143" i="5" l="1"/>
  <c r="G143" i="5"/>
  <c r="H143" i="5" s="1"/>
  <c r="F143" i="5"/>
  <c r="B145" i="5"/>
  <c r="C144" i="5"/>
  <c r="D144" i="5"/>
  <c r="E144" i="5"/>
  <c r="A144" i="5" l="1"/>
  <c r="F144" i="5"/>
  <c r="G144" i="5"/>
  <c r="H144" i="5" s="1"/>
  <c r="B146" i="5"/>
  <c r="C145" i="5"/>
  <c r="D145" i="5"/>
  <c r="E145" i="5"/>
  <c r="A145" i="5" l="1"/>
  <c r="F145" i="5"/>
  <c r="G145" i="5"/>
  <c r="H145" i="5" s="1"/>
  <c r="B147" i="5"/>
  <c r="C146" i="5"/>
  <c r="D146" i="5"/>
  <c r="E146" i="5"/>
  <c r="A146" i="5" l="1"/>
  <c r="F146" i="5"/>
  <c r="G146" i="5"/>
  <c r="H146" i="5" s="1"/>
  <c r="B148" i="5"/>
  <c r="C147" i="5"/>
  <c r="D147" i="5"/>
  <c r="E147" i="5"/>
  <c r="A147" i="5" l="1"/>
  <c r="F147" i="5"/>
  <c r="G147" i="5"/>
  <c r="H147" i="5" s="1"/>
  <c r="B149" i="5"/>
  <c r="C148" i="5"/>
  <c r="E148" i="5"/>
  <c r="D148" i="5"/>
  <c r="A148" i="5" l="1"/>
  <c r="F148" i="5"/>
  <c r="G148" i="5"/>
  <c r="H148" i="5" s="1"/>
  <c r="B150" i="5"/>
  <c r="C149" i="5"/>
  <c r="E149" i="5"/>
  <c r="D149" i="5"/>
  <c r="A149" i="5" l="1"/>
  <c r="F149" i="5"/>
  <c r="G149" i="5"/>
  <c r="H149" i="5" s="1"/>
  <c r="B151" i="5"/>
  <c r="C150" i="5"/>
  <c r="E150" i="5"/>
  <c r="D150" i="5"/>
  <c r="A150" i="5" l="1"/>
  <c r="F150" i="5"/>
  <c r="G150" i="5"/>
  <c r="H150" i="5" s="1"/>
  <c r="B152" i="5"/>
  <c r="C151" i="5"/>
  <c r="D151" i="5"/>
  <c r="E151" i="5"/>
  <c r="A151" i="5" l="1"/>
  <c r="G151" i="5"/>
  <c r="H151" i="5" s="1"/>
  <c r="F151" i="5"/>
  <c r="B153" i="5"/>
  <c r="C152" i="5"/>
  <c r="D152" i="5"/>
  <c r="E152" i="5"/>
  <c r="A152" i="5" l="1"/>
  <c r="F152" i="5"/>
  <c r="G152" i="5"/>
  <c r="H152" i="5" s="1"/>
  <c r="B154" i="5"/>
  <c r="C153" i="5"/>
  <c r="D153" i="5"/>
  <c r="E153" i="5"/>
  <c r="A153" i="5" l="1"/>
  <c r="F153" i="5"/>
  <c r="G153" i="5"/>
  <c r="H153" i="5" s="1"/>
  <c r="B155" i="5"/>
  <c r="C154" i="5"/>
  <c r="D154" i="5"/>
  <c r="E154" i="5"/>
  <c r="A154" i="5" l="1"/>
  <c r="F154" i="5"/>
  <c r="G154" i="5"/>
  <c r="H154" i="5" s="1"/>
  <c r="B156" i="5"/>
  <c r="C155" i="5"/>
  <c r="D155" i="5"/>
  <c r="E155" i="5"/>
  <c r="A155" i="5" l="1"/>
  <c r="F155" i="5"/>
  <c r="G155" i="5"/>
  <c r="H155" i="5" s="1"/>
  <c r="B157" i="5"/>
  <c r="C156" i="5"/>
  <c r="D156" i="5"/>
  <c r="E156" i="5"/>
  <c r="A156" i="5" l="1"/>
  <c r="F156" i="5"/>
  <c r="G156" i="5"/>
  <c r="H156" i="5" s="1"/>
  <c r="B158" i="5"/>
  <c r="C157" i="5"/>
  <c r="E157" i="5"/>
  <c r="D157" i="5"/>
  <c r="A157" i="5" l="1"/>
  <c r="F157" i="5"/>
  <c r="G157" i="5"/>
  <c r="H157" i="5" s="1"/>
  <c r="B159" i="5"/>
  <c r="C158" i="5"/>
  <c r="E158" i="5"/>
  <c r="D158" i="5"/>
  <c r="A158" i="5" l="1"/>
  <c r="F158" i="5"/>
  <c r="G158" i="5"/>
  <c r="H158" i="5" s="1"/>
  <c r="B160" i="5"/>
  <c r="C159" i="5"/>
  <c r="D159" i="5"/>
  <c r="E159" i="5"/>
  <c r="A159" i="5" l="1"/>
  <c r="F159" i="5"/>
  <c r="G159" i="5"/>
  <c r="H159" i="5" s="1"/>
  <c r="B161" i="5"/>
  <c r="C160" i="5"/>
  <c r="E160" i="5"/>
  <c r="D160" i="5"/>
  <c r="A160" i="5" l="1"/>
  <c r="F160" i="5"/>
  <c r="G160" i="5"/>
  <c r="H160" i="5" s="1"/>
  <c r="B162" i="5"/>
  <c r="C161" i="5"/>
  <c r="D161" i="5"/>
  <c r="E161" i="5"/>
  <c r="A161" i="5" l="1"/>
  <c r="F161" i="5"/>
  <c r="G161" i="5"/>
  <c r="H161" i="5" s="1"/>
  <c r="B163" i="5"/>
  <c r="C162" i="5"/>
  <c r="D162" i="5"/>
  <c r="E162" i="5"/>
  <c r="A162" i="5" l="1"/>
  <c r="F162" i="5"/>
  <c r="G162" i="5"/>
  <c r="H162" i="5" s="1"/>
  <c r="B164" i="5"/>
  <c r="C163" i="5"/>
  <c r="E163" i="5"/>
  <c r="D163" i="5"/>
  <c r="A163" i="5" l="1"/>
  <c r="F163" i="5"/>
  <c r="G163" i="5"/>
  <c r="H163" i="5" s="1"/>
  <c r="B165" i="5"/>
  <c r="C164" i="5"/>
  <c r="D164" i="5"/>
  <c r="E164" i="5"/>
  <c r="A164" i="5" l="1"/>
  <c r="F164" i="5"/>
  <c r="G164" i="5"/>
  <c r="H164" i="5" s="1"/>
  <c r="B166" i="5"/>
  <c r="C165" i="5"/>
  <c r="E165" i="5"/>
  <c r="D165" i="5"/>
  <c r="A165" i="5" l="1"/>
  <c r="F165" i="5"/>
  <c r="G165" i="5"/>
  <c r="H165" i="5" s="1"/>
  <c r="C166" i="5"/>
  <c r="B167" i="5"/>
  <c r="E166" i="5"/>
  <c r="D166" i="5"/>
  <c r="B168" i="5" l="1"/>
  <c r="C167" i="5"/>
  <c r="D167" i="5"/>
  <c r="E167" i="5"/>
  <c r="A166" i="5"/>
  <c r="F166" i="5"/>
  <c r="G166" i="5"/>
  <c r="H166" i="5" s="1"/>
  <c r="A167" i="5" l="1"/>
  <c r="F167" i="5"/>
  <c r="G167" i="5"/>
  <c r="H167" i="5" s="1"/>
  <c r="B169" i="5"/>
  <c r="C168" i="5"/>
  <c r="D168" i="5"/>
  <c r="E168" i="5"/>
  <c r="A168" i="5" l="1"/>
  <c r="F168" i="5"/>
  <c r="G168" i="5"/>
  <c r="H168" i="5" s="1"/>
  <c r="B170" i="5"/>
  <c r="C169" i="5"/>
  <c r="D169" i="5"/>
  <c r="E169" i="5"/>
  <c r="A169" i="5" l="1"/>
  <c r="F169" i="5"/>
  <c r="G169" i="5"/>
  <c r="H169" i="5" s="1"/>
  <c r="B171" i="5"/>
  <c r="C170" i="5"/>
  <c r="D170" i="5"/>
  <c r="E170" i="5"/>
  <c r="A170" i="5" l="1"/>
  <c r="F170" i="5"/>
  <c r="G170" i="5"/>
  <c r="H170" i="5" s="1"/>
  <c r="B172" i="5"/>
  <c r="C171" i="5"/>
  <c r="D171" i="5"/>
  <c r="E171" i="5"/>
  <c r="A171" i="5" l="1"/>
  <c r="F171" i="5"/>
  <c r="G171" i="5"/>
  <c r="H171" i="5" s="1"/>
  <c r="B173" i="5"/>
  <c r="C172" i="5"/>
  <c r="E172" i="5"/>
  <c r="D172" i="5"/>
  <c r="A172" i="5" l="1"/>
  <c r="F172" i="5"/>
  <c r="G172" i="5"/>
  <c r="H172" i="5" s="1"/>
  <c r="B174" i="5"/>
  <c r="C173" i="5"/>
  <c r="E173" i="5"/>
  <c r="D173" i="5"/>
  <c r="A173" i="5" l="1"/>
  <c r="F173" i="5"/>
  <c r="G173" i="5"/>
  <c r="H173" i="5" s="1"/>
  <c r="B175" i="5"/>
  <c r="C174" i="5"/>
  <c r="E174" i="5"/>
  <c r="D174" i="5"/>
  <c r="A174" i="5" l="1"/>
  <c r="F174" i="5"/>
  <c r="G174" i="5"/>
  <c r="H174" i="5" s="1"/>
  <c r="B176" i="5"/>
  <c r="C175" i="5"/>
  <c r="E175" i="5"/>
  <c r="D175" i="5"/>
  <c r="A175" i="5" l="1"/>
  <c r="F175" i="5"/>
  <c r="G175" i="5"/>
  <c r="H175" i="5" s="1"/>
  <c r="B177" i="5"/>
  <c r="C176" i="5"/>
  <c r="D176" i="5"/>
  <c r="E176" i="5"/>
  <c r="A176" i="5" l="1"/>
  <c r="F176" i="5"/>
  <c r="G176" i="5"/>
  <c r="H176" i="5" s="1"/>
  <c r="C177" i="5"/>
  <c r="B178" i="5"/>
  <c r="D177" i="5"/>
  <c r="E177" i="5"/>
  <c r="A177" i="5" l="1"/>
  <c r="F177" i="5"/>
  <c r="G177" i="5"/>
  <c r="H177" i="5" s="1"/>
  <c r="B179" i="5"/>
  <c r="C178" i="5"/>
  <c r="D178" i="5"/>
  <c r="E178" i="5"/>
  <c r="A178" i="5" l="1"/>
  <c r="F178" i="5"/>
  <c r="G178" i="5"/>
  <c r="H178" i="5" s="1"/>
  <c r="B180" i="5"/>
  <c r="C179" i="5"/>
  <c r="D179" i="5"/>
  <c r="E179" i="5"/>
  <c r="A179" i="5" l="1"/>
  <c r="F179" i="5"/>
  <c r="G179" i="5"/>
  <c r="H179" i="5" s="1"/>
  <c r="B181" i="5"/>
  <c r="C180" i="5"/>
  <c r="E180" i="5"/>
  <c r="D180" i="5"/>
  <c r="A180" i="5" l="1"/>
  <c r="F180" i="5"/>
  <c r="G180" i="5"/>
  <c r="H180" i="5" s="1"/>
  <c r="B182" i="5"/>
  <c r="C181" i="5"/>
  <c r="E181" i="5"/>
  <c r="D181" i="5"/>
  <c r="A181" i="5" l="1"/>
  <c r="F181" i="5"/>
  <c r="G181" i="5"/>
  <c r="H181" i="5" s="1"/>
  <c r="B183" i="5"/>
  <c r="C182" i="5"/>
  <c r="E182" i="5"/>
  <c r="D182" i="5"/>
  <c r="A182" i="5" l="1"/>
  <c r="F182" i="5"/>
  <c r="G182" i="5"/>
  <c r="H182" i="5" s="1"/>
  <c r="B184" i="5"/>
  <c r="C183" i="5"/>
  <c r="D183" i="5"/>
  <c r="E183" i="5"/>
  <c r="A183" i="5" l="1"/>
  <c r="F183" i="5"/>
  <c r="G183" i="5"/>
  <c r="H183" i="5" s="1"/>
  <c r="B185" i="5"/>
  <c r="C184" i="5"/>
  <c r="D184" i="5"/>
  <c r="E184" i="5"/>
  <c r="A184" i="5" l="1"/>
  <c r="F184" i="5"/>
  <c r="G184" i="5"/>
  <c r="H184" i="5" s="1"/>
  <c r="B186" i="5"/>
  <c r="C185" i="5"/>
  <c r="D185" i="5"/>
  <c r="E185" i="5"/>
  <c r="A185" i="5" l="1"/>
  <c r="F185" i="5"/>
  <c r="G185" i="5"/>
  <c r="H185" i="5" s="1"/>
  <c r="B187" i="5"/>
  <c r="C186" i="5"/>
  <c r="D186" i="5"/>
  <c r="E186" i="5"/>
  <c r="A186" i="5" l="1"/>
  <c r="F186" i="5"/>
  <c r="G186" i="5"/>
  <c r="H186" i="5" s="1"/>
  <c r="C187" i="5"/>
  <c r="B188" i="5"/>
  <c r="D187" i="5"/>
  <c r="E187" i="5"/>
  <c r="A187" i="5" l="1"/>
  <c r="F187" i="5"/>
  <c r="G187" i="5"/>
  <c r="H187" i="5" s="1"/>
  <c r="B189" i="5"/>
  <c r="C188" i="5"/>
  <c r="D188" i="5"/>
  <c r="E188" i="5"/>
  <c r="A188" i="5" l="1"/>
  <c r="F188" i="5"/>
  <c r="G188" i="5"/>
  <c r="H188" i="5" s="1"/>
  <c r="B190" i="5"/>
  <c r="C189" i="5"/>
  <c r="E189" i="5"/>
  <c r="D189" i="5"/>
  <c r="A189" i="5" l="1"/>
  <c r="F189" i="5"/>
  <c r="G189" i="5"/>
  <c r="H189" i="5" s="1"/>
  <c r="B191" i="5"/>
  <c r="C190" i="5"/>
  <c r="E190" i="5"/>
  <c r="D190" i="5"/>
  <c r="A190" i="5" l="1"/>
  <c r="F190" i="5"/>
  <c r="G190" i="5"/>
  <c r="H190" i="5" s="1"/>
  <c r="B192" i="5"/>
  <c r="C191" i="5"/>
  <c r="D191" i="5"/>
  <c r="E191" i="5"/>
  <c r="A191" i="5" l="1"/>
  <c r="F191" i="5"/>
  <c r="G191" i="5"/>
  <c r="H191" i="5" s="1"/>
  <c r="B193" i="5"/>
  <c r="C192" i="5"/>
  <c r="E192" i="5"/>
  <c r="D192" i="5"/>
  <c r="A192" i="5" l="1"/>
  <c r="F192" i="5"/>
  <c r="G192" i="5"/>
  <c r="H192" i="5" s="1"/>
  <c r="B194" i="5"/>
  <c r="C193" i="5"/>
  <c r="D193" i="5"/>
  <c r="E193" i="5"/>
  <c r="A193" i="5" l="1"/>
  <c r="F193" i="5"/>
  <c r="G193" i="5"/>
  <c r="H193" i="5" s="1"/>
  <c r="B195" i="5"/>
  <c r="C194" i="5"/>
  <c r="D194" i="5"/>
  <c r="E194" i="5"/>
  <c r="A194" i="5" l="1"/>
  <c r="F194" i="5"/>
  <c r="G194" i="5"/>
  <c r="H194" i="5" s="1"/>
  <c r="B196" i="5"/>
  <c r="C195" i="5"/>
  <c r="E195" i="5"/>
  <c r="D195" i="5"/>
  <c r="A195" i="5" l="1"/>
  <c r="F195" i="5"/>
  <c r="G195" i="5"/>
  <c r="H195" i="5" s="1"/>
  <c r="B197" i="5"/>
  <c r="C196" i="5"/>
  <c r="D196" i="5"/>
  <c r="E196" i="5"/>
  <c r="A196" i="5" l="1"/>
  <c r="F196" i="5"/>
  <c r="G196" i="5"/>
  <c r="H196" i="5" s="1"/>
  <c r="B198" i="5"/>
  <c r="C197" i="5"/>
  <c r="E197" i="5"/>
  <c r="D197" i="5"/>
  <c r="A197" i="5" l="1"/>
  <c r="F197" i="5"/>
  <c r="G197" i="5"/>
  <c r="H197" i="5" s="1"/>
  <c r="C198" i="5"/>
  <c r="B199" i="5"/>
  <c r="E198" i="5"/>
  <c r="D198" i="5"/>
  <c r="B200" i="5" l="1"/>
  <c r="C199" i="5"/>
  <c r="D199" i="5"/>
  <c r="E199" i="5"/>
  <c r="A198" i="5"/>
  <c r="F198" i="5"/>
  <c r="G198" i="5"/>
  <c r="H198" i="5" s="1"/>
  <c r="A199" i="5" l="1"/>
  <c r="F199" i="5"/>
  <c r="G199" i="5"/>
  <c r="H199" i="5" s="1"/>
  <c r="B201" i="5"/>
  <c r="C200" i="5"/>
  <c r="D200" i="5"/>
  <c r="E200" i="5"/>
  <c r="A200" i="5" l="1"/>
  <c r="F200" i="5"/>
  <c r="G200" i="5"/>
  <c r="H200" i="5" s="1"/>
  <c r="B202" i="5"/>
  <c r="C201" i="5"/>
  <c r="D201" i="5"/>
  <c r="E201" i="5"/>
  <c r="A201" i="5" l="1"/>
  <c r="F201" i="5"/>
  <c r="G201" i="5"/>
  <c r="H201" i="5" s="1"/>
  <c r="B203" i="5"/>
  <c r="C202" i="5"/>
  <c r="D202" i="5"/>
  <c r="E202" i="5"/>
  <c r="A202" i="5" l="1"/>
  <c r="F202" i="5"/>
  <c r="G202" i="5"/>
  <c r="H202" i="5" s="1"/>
  <c r="C203" i="5"/>
  <c r="B204" i="5"/>
  <c r="D203" i="5"/>
  <c r="E203" i="5"/>
  <c r="A203" i="5" l="1"/>
  <c r="F203" i="5"/>
  <c r="G203" i="5"/>
  <c r="H203" i="5" s="1"/>
  <c r="B205" i="5"/>
  <c r="C204" i="5"/>
  <c r="E204" i="5"/>
  <c r="D204" i="5"/>
  <c r="B206" i="5" l="1"/>
  <c r="C205" i="5"/>
  <c r="E205" i="5"/>
  <c r="D205" i="5"/>
  <c r="A204" i="5"/>
  <c r="F204" i="5"/>
  <c r="G204" i="5"/>
  <c r="H204" i="5" s="1"/>
  <c r="A205" i="5" l="1"/>
  <c r="F205" i="5"/>
  <c r="G205" i="5"/>
  <c r="H205" i="5" s="1"/>
  <c r="B207" i="5"/>
  <c r="C206" i="5"/>
  <c r="E206" i="5"/>
  <c r="D206" i="5"/>
  <c r="B208" i="5" l="1"/>
  <c r="C207" i="5"/>
  <c r="E207" i="5"/>
  <c r="D207" i="5"/>
  <c r="A206" i="5"/>
  <c r="F206" i="5"/>
  <c r="G206" i="5"/>
  <c r="H206" i="5" s="1"/>
  <c r="A207" i="5" l="1"/>
  <c r="F207" i="5"/>
  <c r="G207" i="5"/>
  <c r="H207" i="5" s="1"/>
  <c r="B209" i="5"/>
  <c r="C208" i="5"/>
  <c r="D208" i="5"/>
  <c r="E208" i="5"/>
  <c r="A208" i="5" l="1"/>
  <c r="F208" i="5"/>
  <c r="G208" i="5"/>
  <c r="H208" i="5" s="1"/>
  <c r="C209" i="5"/>
  <c r="D209" i="5"/>
  <c r="B210" i="5"/>
  <c r="E209" i="5"/>
  <c r="B211" i="5" l="1"/>
  <c r="C210" i="5"/>
  <c r="D210" i="5"/>
  <c r="E210" i="5"/>
  <c r="A209" i="5"/>
  <c r="F209" i="5"/>
  <c r="G209" i="5"/>
  <c r="H209" i="5" s="1"/>
  <c r="A210" i="5" l="1"/>
  <c r="F210" i="5"/>
  <c r="G210" i="5"/>
  <c r="H210" i="5" s="1"/>
  <c r="B212" i="5"/>
  <c r="C211" i="5"/>
  <c r="D211" i="5"/>
  <c r="E211" i="5"/>
  <c r="A211" i="5" l="1"/>
  <c r="F211" i="5"/>
  <c r="G211" i="5"/>
  <c r="H211" i="5" s="1"/>
  <c r="B213" i="5"/>
  <c r="C212" i="5"/>
  <c r="E212" i="5"/>
  <c r="D212" i="5"/>
  <c r="A212" i="5" l="1"/>
  <c r="F212" i="5"/>
  <c r="G212" i="5"/>
  <c r="H212" i="5" s="1"/>
  <c r="B214" i="5"/>
  <c r="C213" i="5"/>
  <c r="E213" i="5"/>
  <c r="D213" i="5"/>
  <c r="B215" i="5" l="1"/>
  <c r="C214" i="5"/>
  <c r="E214" i="5"/>
  <c r="D214" i="5"/>
  <c r="A213" i="5"/>
  <c r="F213" i="5"/>
  <c r="G213" i="5"/>
  <c r="H213" i="5" s="1"/>
  <c r="A214" i="5" l="1"/>
  <c r="F214" i="5"/>
  <c r="G214" i="5"/>
  <c r="H214" i="5" s="1"/>
  <c r="B216" i="5"/>
  <c r="C215" i="5"/>
  <c r="D215" i="5"/>
  <c r="E215" i="5"/>
  <c r="A215" i="5" l="1"/>
  <c r="F215" i="5"/>
  <c r="G215" i="5"/>
  <c r="H215" i="5" s="1"/>
  <c r="B217" i="5"/>
  <c r="C216" i="5"/>
  <c r="D216" i="5"/>
  <c r="E216" i="5"/>
  <c r="A216" i="5" l="1"/>
  <c r="F216" i="5"/>
  <c r="G216" i="5"/>
  <c r="H216" i="5" s="1"/>
  <c r="B218" i="5"/>
  <c r="C217" i="5"/>
  <c r="D217" i="5"/>
  <c r="E217" i="5"/>
  <c r="A217" i="5" l="1"/>
  <c r="F217" i="5"/>
  <c r="G217" i="5"/>
  <c r="H217" i="5" s="1"/>
  <c r="B219" i="5"/>
  <c r="C218" i="5"/>
  <c r="D218" i="5"/>
  <c r="E218" i="5"/>
  <c r="C219" i="5" l="1"/>
  <c r="B220" i="5"/>
  <c r="D219" i="5"/>
  <c r="E219" i="5"/>
  <c r="A218" i="5"/>
  <c r="F218" i="5"/>
  <c r="G218" i="5"/>
  <c r="H218" i="5" s="1"/>
  <c r="B221" i="5" l="1"/>
  <c r="C220" i="5"/>
  <c r="D220" i="5"/>
  <c r="E220" i="5"/>
  <c r="A219" i="5"/>
  <c r="F219" i="5"/>
  <c r="G219" i="5"/>
  <c r="H219" i="5" s="1"/>
  <c r="A220" i="5" l="1"/>
  <c r="F220" i="5"/>
  <c r="G220" i="5"/>
  <c r="H220" i="5" s="1"/>
  <c r="B222" i="5"/>
  <c r="C221" i="5"/>
  <c r="E221" i="5"/>
  <c r="D221" i="5"/>
  <c r="A221" i="5" l="1"/>
  <c r="F221" i="5"/>
  <c r="G221" i="5"/>
  <c r="H221" i="5" s="1"/>
  <c r="B223" i="5"/>
  <c r="C222" i="5"/>
  <c r="E222" i="5"/>
  <c r="D222" i="5"/>
  <c r="A222" i="5" l="1"/>
  <c r="F222" i="5"/>
  <c r="G222" i="5"/>
  <c r="H222" i="5" s="1"/>
  <c r="B224" i="5"/>
  <c r="C223" i="5"/>
  <c r="D223" i="5"/>
  <c r="E223" i="5"/>
  <c r="A223" i="5" l="1"/>
  <c r="F223" i="5"/>
  <c r="G223" i="5"/>
  <c r="H223" i="5" s="1"/>
  <c r="B225" i="5"/>
  <c r="C224" i="5"/>
  <c r="E224" i="5"/>
  <c r="D224" i="5"/>
  <c r="A224" i="5" l="1"/>
  <c r="F224" i="5"/>
  <c r="G224" i="5"/>
  <c r="H224" i="5" s="1"/>
  <c r="B226" i="5"/>
  <c r="C225" i="5"/>
  <c r="D225" i="5"/>
  <c r="E225" i="5"/>
  <c r="A225" i="5" l="1"/>
  <c r="F225" i="5"/>
  <c r="G225" i="5"/>
  <c r="H225" i="5" s="1"/>
  <c r="B227" i="5"/>
  <c r="C226" i="5"/>
  <c r="D226" i="5"/>
  <c r="E226" i="5"/>
  <c r="A226" i="5" l="1"/>
  <c r="F226" i="5"/>
  <c r="G226" i="5"/>
  <c r="H226" i="5" s="1"/>
  <c r="B228" i="5"/>
  <c r="C227" i="5"/>
  <c r="E227" i="5"/>
  <c r="D227" i="5"/>
  <c r="B229" i="5" l="1"/>
  <c r="C228" i="5"/>
  <c r="D228" i="5"/>
  <c r="E228" i="5"/>
  <c r="A227" i="5"/>
  <c r="F227" i="5"/>
  <c r="G227" i="5"/>
  <c r="H227" i="5" s="1"/>
  <c r="A228" i="5" l="1"/>
  <c r="F228" i="5"/>
  <c r="G228" i="5"/>
  <c r="H228" i="5" s="1"/>
  <c r="B230" i="5"/>
  <c r="C229" i="5"/>
  <c r="E229" i="5"/>
  <c r="D229" i="5"/>
  <c r="A229" i="5" l="1"/>
  <c r="F229" i="5"/>
  <c r="G229" i="5"/>
  <c r="H229" i="5" s="1"/>
  <c r="C230" i="5"/>
  <c r="B231" i="5"/>
  <c r="E230" i="5"/>
  <c r="D230" i="5"/>
  <c r="A230" i="5" l="1"/>
  <c r="F230" i="5"/>
  <c r="G230" i="5"/>
  <c r="H230" i="5" s="1"/>
  <c r="B232" i="5"/>
  <c r="C231" i="5"/>
  <c r="D231" i="5"/>
  <c r="E231" i="5"/>
  <c r="B233" i="5" l="1"/>
  <c r="C232" i="5"/>
  <c r="D232" i="5"/>
  <c r="E232" i="5"/>
  <c r="A231" i="5"/>
  <c r="F231" i="5"/>
  <c r="G231" i="5"/>
  <c r="H231" i="5" s="1"/>
  <c r="A232" i="5" l="1"/>
  <c r="F232" i="5"/>
  <c r="G232" i="5"/>
  <c r="H232" i="5" s="1"/>
  <c r="B234" i="5"/>
  <c r="C233" i="5"/>
  <c r="D233" i="5"/>
  <c r="E233" i="5"/>
  <c r="B235" i="5" l="1"/>
  <c r="C234" i="5"/>
  <c r="D234" i="5"/>
  <c r="E234" i="5"/>
  <c r="A233" i="5"/>
  <c r="F233" i="5"/>
  <c r="G233" i="5"/>
  <c r="H233" i="5" s="1"/>
  <c r="A234" i="5" l="1"/>
  <c r="F234" i="5"/>
  <c r="G234" i="5"/>
  <c r="H234" i="5" s="1"/>
  <c r="B236" i="5"/>
  <c r="C235" i="5"/>
  <c r="D235" i="5"/>
  <c r="E235" i="5"/>
  <c r="A235" i="5" l="1"/>
  <c r="F235" i="5"/>
  <c r="G235" i="5"/>
  <c r="H235" i="5" s="1"/>
  <c r="B237" i="5"/>
  <c r="C236" i="5"/>
  <c r="E236" i="5"/>
  <c r="D236" i="5"/>
  <c r="B238" i="5" l="1"/>
  <c r="C237" i="5"/>
  <c r="E237" i="5"/>
  <c r="D237" i="5"/>
  <c r="A236" i="5"/>
  <c r="F236" i="5"/>
  <c r="G236" i="5"/>
  <c r="H236" i="5" s="1"/>
  <c r="A237" i="5" l="1"/>
  <c r="G237" i="5"/>
  <c r="H237" i="5" s="1"/>
  <c r="F237" i="5"/>
  <c r="B239" i="5"/>
  <c r="C238" i="5"/>
  <c r="D238" i="5"/>
  <c r="E238" i="5"/>
  <c r="A238" i="5" l="1"/>
  <c r="F238" i="5"/>
  <c r="G238" i="5"/>
  <c r="H238" i="5" s="1"/>
  <c r="B240" i="5"/>
  <c r="C239" i="5"/>
  <c r="D239" i="5"/>
  <c r="E239" i="5"/>
  <c r="A239" i="5" l="1"/>
  <c r="F239" i="5"/>
  <c r="G239" i="5"/>
  <c r="H239" i="5" s="1"/>
  <c r="B241" i="5"/>
  <c r="C240" i="5"/>
  <c r="D240" i="5"/>
  <c r="E240" i="5"/>
  <c r="A240" i="5" l="1"/>
  <c r="F240" i="5"/>
  <c r="G240" i="5"/>
  <c r="H240" i="5" s="1"/>
  <c r="C241" i="5"/>
  <c r="B242" i="5"/>
  <c r="D241" i="5"/>
  <c r="E241" i="5"/>
  <c r="B243" i="5" l="1"/>
  <c r="C242" i="5"/>
  <c r="D242" i="5"/>
  <c r="E242" i="5"/>
  <c r="A241" i="5"/>
  <c r="F241" i="5"/>
  <c r="G241" i="5"/>
  <c r="H241" i="5" s="1"/>
  <c r="A242" i="5" l="1"/>
  <c r="F242" i="5"/>
  <c r="G242" i="5"/>
  <c r="H242" i="5" s="1"/>
  <c r="B244" i="5"/>
  <c r="C243" i="5"/>
  <c r="D243" i="5"/>
  <c r="E243" i="5"/>
  <c r="B245" i="5" l="1"/>
  <c r="C244" i="5"/>
  <c r="D244" i="5"/>
  <c r="E244" i="5"/>
  <c r="A243" i="5"/>
  <c r="F243" i="5"/>
  <c r="G243" i="5"/>
  <c r="H243" i="5" s="1"/>
  <c r="A244" i="5" l="1"/>
  <c r="F244" i="5"/>
  <c r="G244" i="5"/>
  <c r="H244" i="5" s="1"/>
  <c r="B246" i="5"/>
  <c r="C245" i="5"/>
  <c r="D245" i="5"/>
  <c r="E245" i="5"/>
  <c r="C246" i="5" l="1"/>
  <c r="B247" i="5"/>
  <c r="E246" i="5"/>
  <c r="D246" i="5"/>
  <c r="A245" i="5"/>
  <c r="G245" i="5"/>
  <c r="H245" i="5" s="1"/>
  <c r="F245" i="5"/>
  <c r="A246" i="5" l="1"/>
  <c r="F246" i="5"/>
  <c r="G246" i="5"/>
  <c r="H246" i="5" s="1"/>
  <c r="B248" i="5"/>
  <c r="C247" i="5"/>
  <c r="D247" i="5"/>
  <c r="E247" i="5"/>
  <c r="A247" i="5" l="1"/>
  <c r="F247" i="5"/>
  <c r="G247" i="5"/>
  <c r="H247" i="5" s="1"/>
  <c r="B249" i="5"/>
  <c r="C248" i="5"/>
  <c r="D248" i="5"/>
  <c r="E248" i="5"/>
  <c r="A248" i="5" l="1"/>
  <c r="F248" i="5"/>
  <c r="G248" i="5"/>
  <c r="H248" i="5" s="1"/>
  <c r="B250" i="5"/>
  <c r="C249" i="5"/>
  <c r="D249" i="5"/>
  <c r="E249" i="5"/>
  <c r="A249" i="5" l="1"/>
  <c r="F249" i="5"/>
  <c r="G249" i="5"/>
  <c r="H249" i="5" s="1"/>
  <c r="B251" i="5"/>
  <c r="C250" i="5"/>
  <c r="D250" i="5"/>
  <c r="E250" i="5"/>
  <c r="A250" i="5" l="1"/>
  <c r="F250" i="5"/>
  <c r="G250" i="5"/>
  <c r="H250" i="5" s="1"/>
  <c r="C251" i="5"/>
  <c r="B252" i="5"/>
  <c r="D251" i="5"/>
  <c r="E251" i="5"/>
  <c r="B253" i="5" l="1"/>
  <c r="C252" i="5"/>
  <c r="D252" i="5"/>
  <c r="E252" i="5"/>
  <c r="A251" i="5"/>
  <c r="F251" i="5"/>
  <c r="G251" i="5"/>
  <c r="H251" i="5" s="1"/>
  <c r="A252" i="5" l="1"/>
  <c r="F252" i="5"/>
  <c r="G252" i="5"/>
  <c r="H252" i="5" s="1"/>
  <c r="B254" i="5"/>
  <c r="C253" i="5"/>
  <c r="E253" i="5"/>
  <c r="D253" i="5"/>
  <c r="A253" i="5" l="1"/>
  <c r="G253" i="5"/>
  <c r="H253" i="5" s="1"/>
  <c r="F253" i="5"/>
  <c r="B255" i="5"/>
  <c r="C254" i="5"/>
  <c r="D254" i="5"/>
  <c r="E254" i="5"/>
  <c r="A254" i="5" l="1"/>
  <c r="F254" i="5"/>
  <c r="G254" i="5"/>
  <c r="H254" i="5" s="1"/>
  <c r="B256" i="5"/>
  <c r="C255" i="5"/>
  <c r="D255" i="5"/>
  <c r="E255" i="5"/>
  <c r="A255" i="5" l="1"/>
  <c r="F255" i="5"/>
  <c r="G255" i="5"/>
  <c r="H255" i="5" s="1"/>
  <c r="B257" i="5"/>
  <c r="C256" i="5"/>
  <c r="D256" i="5"/>
  <c r="E256" i="5"/>
  <c r="A256" i="5" l="1"/>
  <c r="F256" i="5"/>
  <c r="G256" i="5"/>
  <c r="H256" i="5" s="1"/>
  <c r="B258" i="5"/>
  <c r="C257" i="5"/>
  <c r="D257" i="5"/>
  <c r="E257" i="5"/>
  <c r="A257" i="5" l="1"/>
  <c r="F257" i="5"/>
  <c r="G257" i="5"/>
  <c r="H257" i="5" s="1"/>
  <c r="B259" i="5"/>
  <c r="C258" i="5"/>
  <c r="D258" i="5"/>
  <c r="E258" i="5"/>
  <c r="A258" i="5" l="1"/>
  <c r="F258" i="5"/>
  <c r="G258" i="5"/>
  <c r="H258" i="5" s="1"/>
  <c r="B260" i="5"/>
  <c r="C259" i="5"/>
  <c r="D259" i="5"/>
  <c r="E259" i="5"/>
  <c r="A259" i="5" l="1"/>
  <c r="F259" i="5"/>
  <c r="G259" i="5"/>
  <c r="H259" i="5" s="1"/>
  <c r="B261" i="5"/>
  <c r="C260" i="5"/>
  <c r="D260" i="5"/>
  <c r="E260" i="5"/>
  <c r="A260" i="5" l="1"/>
  <c r="F260" i="5"/>
  <c r="G260" i="5"/>
  <c r="H260" i="5" s="1"/>
  <c r="B262" i="5"/>
  <c r="C261" i="5"/>
  <c r="E261" i="5"/>
  <c r="D261" i="5"/>
  <c r="B263" i="5" l="1"/>
  <c r="C262" i="5"/>
  <c r="D262" i="5"/>
  <c r="E262" i="5"/>
  <c r="A261" i="5"/>
  <c r="F261" i="5"/>
  <c r="G261" i="5"/>
  <c r="H261" i="5" s="1"/>
  <c r="A262" i="5" l="1"/>
  <c r="F262" i="5"/>
  <c r="G262" i="5"/>
  <c r="H262" i="5" s="1"/>
  <c r="B264" i="5"/>
  <c r="C263" i="5"/>
  <c r="D263" i="5"/>
  <c r="E263" i="5"/>
  <c r="A263" i="5" l="1"/>
  <c r="F263" i="5"/>
  <c r="G263" i="5"/>
  <c r="H263" i="5" s="1"/>
  <c r="B265" i="5"/>
  <c r="C264" i="5"/>
  <c r="D264" i="5"/>
  <c r="E264" i="5"/>
  <c r="A264" i="5" l="1"/>
  <c r="F264" i="5"/>
  <c r="G264" i="5"/>
  <c r="H264" i="5" s="1"/>
  <c r="B266" i="5"/>
  <c r="C265" i="5"/>
  <c r="D265" i="5"/>
  <c r="E265" i="5"/>
  <c r="A265" i="5" l="1"/>
  <c r="F265" i="5"/>
  <c r="G265" i="5"/>
  <c r="H265" i="5" s="1"/>
  <c r="B267" i="5"/>
  <c r="C266" i="5"/>
  <c r="D266" i="5"/>
  <c r="E266" i="5"/>
  <c r="A266" i="5" l="1"/>
  <c r="F266" i="5"/>
  <c r="G266" i="5"/>
  <c r="H266" i="5" s="1"/>
  <c r="B268" i="5"/>
  <c r="C267" i="5"/>
  <c r="D267" i="5"/>
  <c r="E267" i="5"/>
  <c r="A267" i="5" l="1"/>
  <c r="F267" i="5"/>
  <c r="G267" i="5"/>
  <c r="H267" i="5" s="1"/>
  <c r="B269" i="5"/>
  <c r="C268" i="5"/>
  <c r="E268" i="5"/>
  <c r="D268" i="5"/>
  <c r="A268" i="5" l="1"/>
  <c r="F268" i="5"/>
  <c r="G268" i="5"/>
  <c r="H268" i="5" s="1"/>
  <c r="B270" i="5"/>
  <c r="C269" i="5"/>
  <c r="E269" i="5"/>
  <c r="D269" i="5"/>
  <c r="A269" i="5" l="1"/>
  <c r="G269" i="5"/>
  <c r="H269" i="5" s="1"/>
  <c r="F269" i="5"/>
  <c r="B271" i="5"/>
  <c r="C270" i="5"/>
  <c r="D270" i="5"/>
  <c r="E270" i="5"/>
  <c r="A270" i="5" l="1"/>
  <c r="F270" i="5"/>
  <c r="G270" i="5"/>
  <c r="H270" i="5" s="1"/>
  <c r="B272" i="5"/>
  <c r="C271" i="5"/>
  <c r="D271" i="5"/>
  <c r="E271" i="5"/>
  <c r="A271" i="5" l="1"/>
  <c r="F271" i="5"/>
  <c r="G271" i="5"/>
  <c r="H271" i="5" s="1"/>
  <c r="B273" i="5"/>
  <c r="C272" i="5"/>
  <c r="D272" i="5"/>
  <c r="E272" i="5"/>
  <c r="A272" i="5" l="1"/>
  <c r="F272" i="5"/>
  <c r="G272" i="5"/>
  <c r="H272" i="5" s="1"/>
  <c r="C273" i="5"/>
  <c r="B274" i="5"/>
  <c r="D273" i="5"/>
  <c r="E273" i="5"/>
  <c r="A273" i="5" l="1"/>
  <c r="F273" i="5"/>
  <c r="G273" i="5"/>
  <c r="H273" i="5" s="1"/>
  <c r="B275" i="5"/>
  <c r="C274" i="5"/>
  <c r="D274" i="5"/>
  <c r="E274" i="5"/>
  <c r="A274" i="5" l="1"/>
  <c r="F274" i="5"/>
  <c r="G274" i="5"/>
  <c r="H274" i="5" s="1"/>
  <c r="B276" i="5"/>
  <c r="C275" i="5"/>
  <c r="D275" i="5"/>
  <c r="E275" i="5"/>
  <c r="A275" i="5" l="1"/>
  <c r="F275" i="5"/>
  <c r="G275" i="5"/>
  <c r="H275" i="5" s="1"/>
  <c r="B277" i="5"/>
  <c r="C276" i="5"/>
  <c r="D276" i="5"/>
  <c r="E276" i="5"/>
  <c r="A276" i="5" l="1"/>
  <c r="F276" i="5"/>
  <c r="G276" i="5"/>
  <c r="H276" i="5" s="1"/>
  <c r="B278" i="5"/>
  <c r="C277" i="5"/>
  <c r="D277" i="5"/>
  <c r="E277" i="5"/>
  <c r="A277" i="5" l="1"/>
  <c r="F277" i="5"/>
  <c r="G277" i="5"/>
  <c r="H277" i="5" s="1"/>
  <c r="B279" i="5"/>
  <c r="C278" i="5"/>
  <c r="D278" i="5"/>
  <c r="E278" i="5"/>
  <c r="A278" i="5" l="1"/>
  <c r="F278" i="5"/>
  <c r="G278" i="5"/>
  <c r="H278" i="5" s="1"/>
  <c r="B280" i="5"/>
  <c r="C279" i="5"/>
  <c r="D279" i="5"/>
  <c r="E279" i="5"/>
  <c r="A279" i="5" l="1"/>
  <c r="F279" i="5"/>
  <c r="G279" i="5"/>
  <c r="H279" i="5" s="1"/>
  <c r="B281" i="5"/>
  <c r="C280" i="5"/>
  <c r="D280" i="5"/>
  <c r="E280" i="5"/>
  <c r="A280" i="5" l="1"/>
  <c r="F280" i="5"/>
  <c r="G280" i="5"/>
  <c r="H280" i="5" s="1"/>
  <c r="B282" i="5"/>
  <c r="C281" i="5"/>
  <c r="D281" i="5"/>
  <c r="E281" i="5"/>
  <c r="A281" i="5" l="1"/>
  <c r="F281" i="5"/>
  <c r="G281" i="5"/>
  <c r="H281" i="5" s="1"/>
  <c r="B283" i="5"/>
  <c r="C282" i="5"/>
  <c r="D282" i="5"/>
  <c r="E282" i="5"/>
  <c r="A282" i="5" l="1"/>
  <c r="F282" i="5"/>
  <c r="G282" i="5"/>
  <c r="H282" i="5" s="1"/>
  <c r="C283" i="5"/>
  <c r="B284" i="5"/>
  <c r="D283" i="5"/>
  <c r="E283" i="5"/>
  <c r="A283" i="5" l="1"/>
  <c r="F283" i="5"/>
  <c r="G283" i="5"/>
  <c r="H283" i="5" s="1"/>
  <c r="B285" i="5"/>
  <c r="C284" i="5"/>
  <c r="D284" i="5"/>
  <c r="E284" i="5"/>
  <c r="A284" i="5" l="1"/>
  <c r="F284" i="5"/>
  <c r="G284" i="5"/>
  <c r="H284" i="5" s="1"/>
  <c r="B286" i="5"/>
  <c r="C285" i="5"/>
  <c r="E285" i="5"/>
  <c r="D285" i="5"/>
  <c r="B287" i="5" l="1"/>
  <c r="C286" i="5"/>
  <c r="D286" i="5"/>
  <c r="E286" i="5"/>
  <c r="A285" i="5"/>
  <c r="F285" i="5"/>
  <c r="G285" i="5"/>
  <c r="H285" i="5" s="1"/>
  <c r="A286" i="5" l="1"/>
  <c r="F286" i="5"/>
  <c r="G286" i="5"/>
  <c r="H286" i="5" s="1"/>
  <c r="C287" i="5"/>
  <c r="B288" i="5"/>
  <c r="D287" i="5"/>
  <c r="E287" i="5"/>
  <c r="A287" i="5" l="1"/>
  <c r="F287" i="5"/>
  <c r="G287" i="5"/>
  <c r="H287" i="5" s="1"/>
  <c r="B289" i="5"/>
  <c r="C288" i="5"/>
  <c r="D288" i="5"/>
  <c r="E288" i="5"/>
  <c r="A288" i="5" l="1"/>
  <c r="F288" i="5"/>
  <c r="G288" i="5"/>
  <c r="H288" i="5" s="1"/>
  <c r="B290" i="5"/>
  <c r="C289" i="5"/>
  <c r="D289" i="5"/>
  <c r="E289" i="5"/>
  <c r="A289" i="5" l="1"/>
  <c r="G289" i="5"/>
  <c r="H289" i="5" s="1"/>
  <c r="F289" i="5"/>
  <c r="B291" i="5"/>
  <c r="C290" i="5"/>
  <c r="D290" i="5"/>
  <c r="E290" i="5"/>
  <c r="A290" i="5" l="1"/>
  <c r="G290" i="5"/>
  <c r="H290" i="5" s="1"/>
  <c r="F290" i="5"/>
  <c r="B292" i="5"/>
  <c r="C291" i="5"/>
  <c r="D291" i="5"/>
  <c r="E291" i="5"/>
  <c r="A291" i="5" l="1"/>
  <c r="F291" i="5"/>
  <c r="G291" i="5"/>
  <c r="H291" i="5" s="1"/>
  <c r="B293" i="5"/>
  <c r="C292" i="5"/>
  <c r="D292" i="5"/>
  <c r="E292" i="5"/>
  <c r="A292" i="5" l="1"/>
  <c r="F292" i="5"/>
  <c r="G292" i="5"/>
  <c r="H292" i="5" s="1"/>
  <c r="C293" i="5"/>
  <c r="B294" i="5"/>
  <c r="E293" i="5"/>
  <c r="D293" i="5"/>
  <c r="C294" i="5" l="1"/>
  <c r="B295" i="5"/>
  <c r="D294" i="5"/>
  <c r="E294" i="5"/>
  <c r="A293" i="5"/>
  <c r="G293" i="5"/>
  <c r="H293" i="5" s="1"/>
  <c r="F293" i="5"/>
  <c r="A294" i="5" l="1"/>
  <c r="F294" i="5"/>
  <c r="G294" i="5"/>
  <c r="H294" i="5" s="1"/>
  <c r="B296" i="5"/>
  <c r="C295" i="5"/>
  <c r="D295" i="5"/>
  <c r="E295" i="5"/>
  <c r="B297" i="5" l="1"/>
  <c r="C296" i="5"/>
  <c r="D296" i="5"/>
  <c r="E296" i="5"/>
  <c r="A295" i="5"/>
  <c r="F295" i="5"/>
  <c r="G295" i="5"/>
  <c r="H295" i="5" s="1"/>
  <c r="A296" i="5" l="1"/>
  <c r="F296" i="5"/>
  <c r="G296" i="5"/>
  <c r="H296" i="5" s="1"/>
  <c r="B298" i="5"/>
  <c r="C297" i="5"/>
  <c r="D297" i="5"/>
  <c r="E297" i="5"/>
  <c r="A297" i="5" l="1"/>
  <c r="F297" i="5"/>
  <c r="G297" i="5"/>
  <c r="H297" i="5" s="1"/>
  <c r="C298" i="5"/>
  <c r="B299" i="5"/>
  <c r="D298" i="5"/>
  <c r="E298" i="5"/>
  <c r="C299" i="5" l="1"/>
  <c r="B300" i="5"/>
  <c r="D299" i="5"/>
  <c r="E299" i="5"/>
  <c r="A298" i="5"/>
  <c r="F298" i="5"/>
  <c r="G298" i="5"/>
  <c r="H298" i="5" s="1"/>
  <c r="B301" i="5" l="1"/>
  <c r="C300" i="5"/>
  <c r="E300" i="5"/>
  <c r="D300" i="5"/>
  <c r="A299" i="5"/>
  <c r="F299" i="5"/>
  <c r="G299" i="5"/>
  <c r="H299" i="5" s="1"/>
  <c r="A300" i="5" l="1"/>
  <c r="F300" i="5"/>
  <c r="G300" i="5"/>
  <c r="H300" i="5" s="1"/>
  <c r="B302" i="5"/>
  <c r="C301" i="5"/>
  <c r="E301" i="5"/>
  <c r="D301" i="5"/>
  <c r="A301" i="5" l="1"/>
  <c r="F301" i="5"/>
  <c r="G301" i="5"/>
  <c r="H301" i="5" s="1"/>
  <c r="B303" i="5"/>
  <c r="C302" i="5"/>
  <c r="D302" i="5"/>
  <c r="E302" i="5"/>
  <c r="A302" i="5" l="1"/>
  <c r="F302" i="5"/>
  <c r="G302" i="5"/>
  <c r="H302" i="5" s="1"/>
  <c r="C303" i="5"/>
  <c r="B304" i="5"/>
  <c r="D303" i="5"/>
  <c r="E303" i="5"/>
  <c r="B305" i="5" l="1"/>
  <c r="C304" i="5"/>
  <c r="D304" i="5"/>
  <c r="E304" i="5"/>
  <c r="A303" i="5"/>
  <c r="F303" i="5"/>
  <c r="G303" i="5"/>
  <c r="H303" i="5" s="1"/>
  <c r="A304" i="5" l="1"/>
  <c r="F304" i="5"/>
  <c r="G304" i="5"/>
  <c r="H304" i="5" s="1"/>
  <c r="C305" i="5"/>
  <c r="D305" i="5"/>
  <c r="B306" i="5"/>
  <c r="E305" i="5"/>
  <c r="B307" i="5" l="1"/>
  <c r="C306" i="5"/>
  <c r="D306" i="5"/>
  <c r="E306" i="5"/>
  <c r="A305" i="5"/>
  <c r="F305" i="5"/>
  <c r="G305" i="5"/>
  <c r="H305" i="5" s="1"/>
  <c r="A306" i="5" l="1"/>
  <c r="F306" i="5"/>
  <c r="G306" i="5"/>
  <c r="H306" i="5" s="1"/>
  <c r="B308" i="5"/>
  <c r="C307" i="5"/>
  <c r="D307" i="5"/>
  <c r="E307" i="5"/>
  <c r="A307" i="5" l="1"/>
  <c r="F307" i="5"/>
  <c r="G307" i="5"/>
  <c r="H307" i="5" s="1"/>
  <c r="B309" i="5"/>
  <c r="C308" i="5"/>
  <c r="D308" i="5"/>
  <c r="E308" i="5"/>
  <c r="A308" i="5" l="1"/>
  <c r="F308" i="5"/>
  <c r="G308" i="5"/>
  <c r="H308" i="5" s="1"/>
  <c r="B310" i="5"/>
  <c r="C309" i="5"/>
  <c r="D309" i="5"/>
  <c r="E309" i="5"/>
  <c r="A309" i="5" l="1"/>
  <c r="G309" i="5"/>
  <c r="H309" i="5" s="1"/>
  <c r="F309" i="5"/>
  <c r="B311" i="5"/>
  <c r="C310" i="5"/>
  <c r="D310" i="5"/>
  <c r="E310" i="5"/>
  <c r="A310" i="5" l="1"/>
  <c r="G310" i="5"/>
  <c r="H310" i="5" s="1"/>
  <c r="F310" i="5"/>
  <c r="B312" i="5"/>
  <c r="C311" i="5"/>
  <c r="D311" i="5"/>
  <c r="E311" i="5"/>
  <c r="A311" i="5" l="1"/>
  <c r="F311" i="5"/>
  <c r="G311" i="5"/>
  <c r="H311" i="5" s="1"/>
  <c r="B313" i="5"/>
  <c r="C312" i="5"/>
  <c r="D312" i="5"/>
  <c r="E312" i="5"/>
  <c r="A312" i="5" l="1"/>
  <c r="F312" i="5"/>
  <c r="G312" i="5"/>
  <c r="H312" i="5" s="1"/>
  <c r="B314" i="5"/>
  <c r="C313" i="5"/>
  <c r="D313" i="5"/>
  <c r="E313" i="5"/>
  <c r="A313" i="5" l="1"/>
  <c r="F313" i="5"/>
  <c r="G313" i="5"/>
  <c r="H313" i="5" s="1"/>
  <c r="B315" i="5"/>
  <c r="C314" i="5"/>
  <c r="D314" i="5"/>
  <c r="E314" i="5"/>
  <c r="A314" i="5" l="1"/>
  <c r="G314" i="5"/>
  <c r="H314" i="5" s="1"/>
  <c r="F314" i="5"/>
  <c r="B316" i="5"/>
  <c r="C315" i="5"/>
  <c r="D315" i="5"/>
  <c r="E315" i="5"/>
  <c r="A315" i="5" l="1"/>
  <c r="F315" i="5"/>
  <c r="G315" i="5"/>
  <c r="H315" i="5" s="1"/>
  <c r="B317" i="5"/>
  <c r="C316" i="5"/>
  <c r="D316" i="5"/>
  <c r="E316" i="5"/>
  <c r="A316" i="5" l="1"/>
  <c r="F316" i="5"/>
  <c r="G316" i="5"/>
  <c r="H316" i="5" s="1"/>
  <c r="B318" i="5"/>
  <c r="C317" i="5"/>
  <c r="E317" i="5"/>
  <c r="D317" i="5"/>
  <c r="A317" i="5" l="1"/>
  <c r="F317" i="5"/>
  <c r="G317" i="5"/>
  <c r="H317" i="5" s="1"/>
  <c r="B319" i="5"/>
  <c r="C318" i="5"/>
  <c r="D318" i="5"/>
  <c r="E318" i="5"/>
  <c r="A318" i="5" l="1"/>
  <c r="F318" i="5"/>
  <c r="G318" i="5"/>
  <c r="H318" i="5" s="1"/>
  <c r="C319" i="5"/>
  <c r="B320" i="5"/>
  <c r="D319" i="5"/>
  <c r="E319" i="5"/>
  <c r="B321" i="5" l="1"/>
  <c r="C320" i="5"/>
  <c r="E320" i="5"/>
  <c r="D320" i="5"/>
  <c r="A319" i="5"/>
  <c r="F319" i="5"/>
  <c r="G319" i="5"/>
  <c r="H319" i="5" s="1"/>
  <c r="A320" i="5" l="1"/>
  <c r="F320" i="5"/>
  <c r="G320" i="5"/>
  <c r="H320" i="5" s="1"/>
  <c r="C321" i="5"/>
  <c r="B322" i="5"/>
  <c r="D321" i="5"/>
  <c r="E321" i="5"/>
  <c r="B323" i="5" l="1"/>
  <c r="C322" i="5"/>
  <c r="D322" i="5"/>
  <c r="E322" i="5"/>
  <c r="A321" i="5"/>
  <c r="F321" i="5"/>
  <c r="G321" i="5"/>
  <c r="H321" i="5" s="1"/>
  <c r="A322" i="5" l="1"/>
  <c r="F322" i="5"/>
  <c r="G322" i="5"/>
  <c r="H322" i="5" s="1"/>
  <c r="B324" i="5"/>
  <c r="C323" i="5"/>
  <c r="D323" i="5"/>
  <c r="E323" i="5"/>
  <c r="B325" i="5" l="1"/>
  <c r="C324" i="5"/>
  <c r="D324" i="5"/>
  <c r="E324" i="5"/>
  <c r="A323" i="5"/>
  <c r="F323" i="5"/>
  <c r="G323" i="5"/>
  <c r="H323" i="5" s="1"/>
  <c r="A324" i="5" l="1"/>
  <c r="F324" i="5"/>
  <c r="G324" i="5"/>
  <c r="H324" i="5" s="1"/>
  <c r="B326" i="5"/>
  <c r="C325" i="5"/>
  <c r="E325" i="5"/>
  <c r="D325" i="5"/>
  <c r="A325" i="5" l="1"/>
  <c r="F325" i="5"/>
  <c r="G325" i="5"/>
  <c r="H325" i="5" s="1"/>
  <c r="B327" i="5"/>
  <c r="C326" i="5"/>
  <c r="D326" i="5"/>
  <c r="E326" i="5"/>
  <c r="A326" i="5" l="1"/>
  <c r="G326" i="5"/>
  <c r="H326" i="5" s="1"/>
  <c r="F326" i="5"/>
  <c r="B328" i="5"/>
  <c r="C327" i="5"/>
  <c r="D327" i="5"/>
  <c r="E327" i="5"/>
  <c r="A327" i="5" l="1"/>
  <c r="F327" i="5"/>
  <c r="G327" i="5"/>
  <c r="H327" i="5" s="1"/>
  <c r="B329" i="5"/>
  <c r="C328" i="5"/>
  <c r="D328" i="5"/>
  <c r="E328" i="5"/>
  <c r="A328" i="5" l="1"/>
  <c r="F328" i="5"/>
  <c r="G328" i="5"/>
  <c r="H328" i="5" s="1"/>
  <c r="B330" i="5"/>
  <c r="C329" i="5"/>
  <c r="D329" i="5"/>
  <c r="E329" i="5"/>
  <c r="A329" i="5" l="1"/>
  <c r="G329" i="5"/>
  <c r="H329" i="5" s="1"/>
  <c r="F329" i="5"/>
  <c r="B331" i="5"/>
  <c r="C330" i="5"/>
  <c r="D330" i="5"/>
  <c r="E330" i="5"/>
  <c r="A330" i="5" l="1"/>
  <c r="F330" i="5"/>
  <c r="G330" i="5"/>
  <c r="H330" i="5" s="1"/>
  <c r="B332" i="5"/>
  <c r="C331" i="5"/>
  <c r="D331" i="5"/>
  <c r="E331" i="5"/>
  <c r="A331" i="5" l="1"/>
  <c r="F331" i="5"/>
  <c r="G331" i="5"/>
  <c r="H331" i="5" s="1"/>
  <c r="B333" i="5"/>
  <c r="C332" i="5"/>
  <c r="E332" i="5"/>
  <c r="D332" i="5"/>
  <c r="A332" i="5" l="1"/>
  <c r="F332" i="5"/>
  <c r="G332" i="5"/>
  <c r="H332" i="5" s="1"/>
  <c r="B334" i="5"/>
  <c r="C333" i="5"/>
  <c r="E333" i="5"/>
  <c r="D333" i="5"/>
  <c r="A333" i="5" l="1"/>
  <c r="F333" i="5"/>
  <c r="G333" i="5"/>
  <c r="H333" i="5" s="1"/>
  <c r="B335" i="5"/>
  <c r="C334" i="5"/>
  <c r="D334" i="5"/>
  <c r="E334" i="5"/>
  <c r="A334" i="5" l="1"/>
  <c r="F334" i="5"/>
  <c r="G334" i="5"/>
  <c r="H334" i="5" s="1"/>
  <c r="C335" i="5"/>
  <c r="B336" i="5"/>
  <c r="D335" i="5"/>
  <c r="E335" i="5"/>
  <c r="A335" i="5" l="1"/>
  <c r="F335" i="5"/>
  <c r="G335" i="5"/>
  <c r="H335" i="5" s="1"/>
  <c r="B337" i="5"/>
  <c r="C336" i="5"/>
  <c r="D336" i="5"/>
  <c r="E336" i="5"/>
  <c r="A336" i="5" l="1"/>
  <c r="F336" i="5"/>
  <c r="G336" i="5"/>
  <c r="H336" i="5" s="1"/>
  <c r="C337" i="5"/>
  <c r="B338" i="5"/>
  <c r="D337" i="5"/>
  <c r="E337" i="5"/>
  <c r="B339" i="5" l="1"/>
  <c r="C338" i="5"/>
  <c r="D338" i="5"/>
  <c r="E338" i="5"/>
  <c r="A337" i="5"/>
  <c r="F337" i="5"/>
  <c r="G337" i="5"/>
  <c r="H337" i="5" s="1"/>
  <c r="A338" i="5" l="1"/>
  <c r="F338" i="5"/>
  <c r="G338" i="5"/>
  <c r="H338" i="5" s="1"/>
  <c r="B340" i="5"/>
  <c r="C339" i="5"/>
  <c r="D339" i="5"/>
  <c r="E339" i="5"/>
  <c r="A339" i="5" l="1"/>
  <c r="F339" i="5"/>
  <c r="G339" i="5"/>
  <c r="H339" i="5" s="1"/>
  <c r="B341" i="5"/>
  <c r="C340" i="5"/>
  <c r="D340" i="5"/>
  <c r="E340" i="5"/>
  <c r="A340" i="5" l="1"/>
  <c r="F340" i="5"/>
  <c r="G340" i="5"/>
  <c r="H340" i="5" s="1"/>
  <c r="B342" i="5"/>
  <c r="C341" i="5"/>
  <c r="D341" i="5"/>
  <c r="E341" i="5"/>
  <c r="A341" i="5" l="1"/>
  <c r="F341" i="5"/>
  <c r="G341" i="5"/>
  <c r="H341" i="5" s="1"/>
  <c r="B343" i="5"/>
  <c r="C342" i="5"/>
  <c r="D342" i="5"/>
  <c r="E342" i="5"/>
  <c r="A342" i="5" l="1"/>
  <c r="F342" i="5"/>
  <c r="G342" i="5"/>
  <c r="H342" i="5" s="1"/>
  <c r="B344" i="5"/>
  <c r="C343" i="5"/>
  <c r="D343" i="5"/>
  <c r="E343" i="5"/>
  <c r="A343" i="5" l="1"/>
  <c r="F343" i="5"/>
  <c r="G343" i="5"/>
  <c r="H343" i="5" s="1"/>
  <c r="B345" i="5"/>
  <c r="C344" i="5"/>
  <c r="D344" i="5"/>
  <c r="E344" i="5"/>
  <c r="A344" i="5" l="1"/>
  <c r="F344" i="5"/>
  <c r="G344" i="5"/>
  <c r="H344" i="5" s="1"/>
  <c r="B346" i="5"/>
  <c r="C345" i="5"/>
  <c r="D345" i="5"/>
  <c r="E345" i="5"/>
  <c r="A345" i="5" l="1"/>
  <c r="G345" i="5"/>
  <c r="H345" i="5" s="1"/>
  <c r="F345" i="5"/>
  <c r="C346" i="5"/>
  <c r="B347" i="5"/>
  <c r="D346" i="5"/>
  <c r="E346" i="5"/>
  <c r="C347" i="5" l="1"/>
  <c r="B348" i="5"/>
  <c r="D347" i="5"/>
  <c r="E347" i="5"/>
  <c r="A346" i="5"/>
  <c r="G346" i="5"/>
  <c r="H346" i="5" s="1"/>
  <c r="F346" i="5"/>
  <c r="B349" i="5" l="1"/>
  <c r="C348" i="5"/>
  <c r="D348" i="5"/>
  <c r="E348" i="5"/>
  <c r="A347" i="5"/>
  <c r="F347" i="5"/>
  <c r="G347" i="5"/>
  <c r="H347" i="5" s="1"/>
  <c r="A348" i="5" l="1"/>
  <c r="F348" i="5"/>
  <c r="G348" i="5"/>
  <c r="H348" i="5" s="1"/>
  <c r="B350" i="5"/>
  <c r="C349" i="5"/>
  <c r="E349" i="5"/>
  <c r="D349" i="5"/>
  <c r="A349" i="5" l="1"/>
  <c r="F349" i="5"/>
  <c r="G349" i="5"/>
  <c r="H349" i="5" s="1"/>
  <c r="B351" i="5"/>
  <c r="C350" i="5"/>
  <c r="D350" i="5"/>
  <c r="E350" i="5"/>
  <c r="A350" i="5" l="1"/>
  <c r="F350" i="5"/>
  <c r="G350" i="5"/>
  <c r="H350" i="5" s="1"/>
  <c r="B352" i="5"/>
  <c r="C351" i="5"/>
  <c r="D351" i="5"/>
  <c r="E351" i="5"/>
  <c r="A351" i="5" l="1"/>
  <c r="F351" i="5"/>
  <c r="G351" i="5"/>
  <c r="H351" i="5" s="1"/>
  <c r="B353" i="5"/>
  <c r="C352" i="5"/>
  <c r="D352" i="5"/>
  <c r="E352" i="5"/>
  <c r="A352" i="5" l="1"/>
  <c r="F352" i="5"/>
  <c r="G352" i="5"/>
  <c r="H352" i="5" s="1"/>
  <c r="B354" i="5"/>
  <c r="C353" i="5"/>
  <c r="D353" i="5"/>
  <c r="E353" i="5"/>
  <c r="A353" i="5" l="1"/>
  <c r="F353" i="5"/>
  <c r="G353" i="5"/>
  <c r="H353" i="5" s="1"/>
  <c r="B355" i="5"/>
  <c r="C354" i="5"/>
  <c r="D354" i="5"/>
  <c r="E354" i="5"/>
  <c r="A354" i="5" l="1"/>
  <c r="F354" i="5"/>
  <c r="G354" i="5"/>
  <c r="H354" i="5" s="1"/>
  <c r="B356" i="5"/>
  <c r="C355" i="5"/>
  <c r="D355" i="5"/>
  <c r="E355" i="5"/>
  <c r="B357" i="5" l="1"/>
  <c r="C356" i="5"/>
  <c r="D356" i="5"/>
  <c r="E356" i="5"/>
  <c r="A355" i="5"/>
  <c r="F355" i="5"/>
  <c r="G355" i="5"/>
  <c r="H355" i="5" s="1"/>
  <c r="A356" i="5" l="1"/>
  <c r="F356" i="5"/>
  <c r="G356" i="5"/>
  <c r="H356" i="5" s="1"/>
  <c r="B358" i="5"/>
  <c r="C357" i="5"/>
  <c r="E357" i="5"/>
  <c r="D357" i="5"/>
  <c r="A357" i="5" l="1"/>
  <c r="F357" i="5"/>
  <c r="G357" i="5"/>
  <c r="H357" i="5" s="1"/>
  <c r="B359" i="5"/>
  <c r="C358" i="5"/>
  <c r="D358" i="5"/>
  <c r="E358" i="5"/>
  <c r="A358" i="5" l="1"/>
  <c r="F358" i="5"/>
  <c r="G358" i="5"/>
  <c r="H358" i="5" s="1"/>
  <c r="B360" i="5"/>
  <c r="C359" i="5"/>
  <c r="D359" i="5"/>
  <c r="E359" i="5"/>
  <c r="A359" i="5" l="1"/>
  <c r="F359" i="5"/>
  <c r="G359" i="5"/>
  <c r="H359" i="5" s="1"/>
  <c r="B361" i="5"/>
  <c r="C360" i="5"/>
  <c r="D360" i="5"/>
  <c r="E360" i="5"/>
  <c r="A360" i="5" l="1"/>
  <c r="F360" i="5"/>
  <c r="G360" i="5"/>
  <c r="H360" i="5" s="1"/>
  <c r="B362" i="5"/>
  <c r="C361" i="5"/>
  <c r="D361" i="5"/>
  <c r="E361" i="5"/>
  <c r="A361" i="5" l="1"/>
  <c r="G361" i="5"/>
  <c r="H361" i="5" s="1"/>
  <c r="F361" i="5"/>
  <c r="C362" i="5"/>
  <c r="B363" i="5"/>
  <c r="D362" i="5"/>
  <c r="E362" i="5"/>
  <c r="A362" i="5" l="1"/>
  <c r="G362" i="5"/>
  <c r="H362" i="5" s="1"/>
  <c r="F362" i="5"/>
  <c r="C363" i="5"/>
  <c r="B364" i="5"/>
  <c r="D363" i="5"/>
  <c r="E363" i="5"/>
  <c r="A363" i="5" l="1"/>
  <c r="F363" i="5"/>
  <c r="G363" i="5"/>
  <c r="H363" i="5" s="1"/>
  <c r="B365" i="5"/>
  <c r="C364" i="5"/>
  <c r="E364" i="5"/>
  <c r="D364" i="5"/>
  <c r="A364" i="5" l="1"/>
  <c r="F364" i="5"/>
  <c r="G364" i="5"/>
  <c r="H364" i="5" s="1"/>
  <c r="B366" i="5"/>
  <c r="C365" i="5"/>
  <c r="E365" i="5"/>
  <c r="D365" i="5"/>
  <c r="A365" i="5" l="1"/>
  <c r="F365" i="5"/>
  <c r="G365" i="5"/>
  <c r="H365" i="5" s="1"/>
  <c r="B367" i="5"/>
  <c r="C366" i="5"/>
  <c r="D366" i="5"/>
  <c r="E366" i="5"/>
  <c r="A366" i="5" l="1"/>
  <c r="F366" i="5"/>
  <c r="G366" i="5"/>
  <c r="H366" i="5" s="1"/>
  <c r="C367" i="5"/>
  <c r="B368" i="5"/>
  <c r="D367" i="5"/>
  <c r="E367" i="5"/>
  <c r="B369" i="5" l="1"/>
  <c r="C368" i="5"/>
  <c r="D368" i="5"/>
  <c r="E368" i="5"/>
  <c r="A367" i="5"/>
  <c r="F367" i="5"/>
  <c r="G367" i="5"/>
  <c r="H367" i="5" s="1"/>
  <c r="A368" i="5" l="1"/>
  <c r="F368" i="5"/>
  <c r="G368" i="5"/>
  <c r="H368" i="5" s="1"/>
  <c r="C369" i="5"/>
  <c r="D369" i="5"/>
  <c r="B370" i="5"/>
  <c r="E369" i="5"/>
  <c r="A369" i="5" l="1"/>
  <c r="F369" i="5"/>
  <c r="G369" i="5"/>
  <c r="H369" i="5" s="1"/>
  <c r="B371" i="5"/>
  <c r="C370" i="5"/>
  <c r="D370" i="5"/>
  <c r="E370" i="5"/>
  <c r="A370" i="5" l="1"/>
  <c r="F370" i="5"/>
  <c r="G370" i="5"/>
  <c r="H370" i="5" s="1"/>
  <c r="B372" i="5"/>
  <c r="C371" i="5"/>
  <c r="D371" i="5"/>
  <c r="E371" i="5"/>
  <c r="A371" i="5" l="1"/>
  <c r="F371" i="5"/>
  <c r="G371" i="5"/>
  <c r="H371" i="5" s="1"/>
  <c r="B373" i="5"/>
  <c r="C372" i="5"/>
  <c r="D372" i="5"/>
  <c r="E372" i="5"/>
  <c r="A372" i="5" l="1"/>
  <c r="F372" i="5"/>
  <c r="G372" i="5"/>
  <c r="H372" i="5" s="1"/>
  <c r="B374" i="5"/>
  <c r="C373" i="5"/>
  <c r="D373" i="5"/>
  <c r="E373" i="5"/>
  <c r="A373" i="5" l="1"/>
  <c r="F373" i="5"/>
  <c r="G373" i="5"/>
  <c r="H373" i="5" s="1"/>
  <c r="B375" i="5"/>
  <c r="C374" i="5"/>
  <c r="E374" i="5"/>
  <c r="D374" i="5"/>
  <c r="A374" i="5" l="1"/>
  <c r="F374" i="5"/>
  <c r="G374" i="5"/>
  <c r="H374" i="5" s="1"/>
  <c r="B376" i="5"/>
  <c r="C375" i="5"/>
  <c r="D375" i="5"/>
  <c r="E375" i="5"/>
  <c r="A375" i="5" l="1"/>
  <c r="F375" i="5"/>
  <c r="G375" i="5"/>
  <c r="H375" i="5" s="1"/>
  <c r="B377" i="5"/>
  <c r="C376" i="5"/>
  <c r="D376" i="5"/>
  <c r="E376" i="5"/>
  <c r="A376" i="5" l="1"/>
  <c r="F376" i="5"/>
  <c r="G376" i="5"/>
  <c r="H376" i="5" s="1"/>
  <c r="B378" i="5"/>
  <c r="C377" i="5"/>
  <c r="D377" i="5"/>
  <c r="E377" i="5"/>
  <c r="A377" i="5" l="1"/>
  <c r="G377" i="5"/>
  <c r="H377" i="5" s="1"/>
  <c r="F377" i="5"/>
  <c r="B379" i="5"/>
  <c r="C378" i="5"/>
  <c r="D378" i="5"/>
  <c r="E378" i="5"/>
  <c r="A378" i="5" l="1"/>
  <c r="G378" i="5"/>
  <c r="H378" i="5" s="1"/>
  <c r="F378" i="5"/>
  <c r="B380" i="5"/>
  <c r="C379" i="5"/>
  <c r="D379" i="5"/>
  <c r="E379" i="5"/>
  <c r="A379" i="5" l="1"/>
  <c r="F379" i="5"/>
  <c r="G379" i="5"/>
  <c r="H379" i="5" s="1"/>
  <c r="B381" i="5"/>
  <c r="C380" i="5"/>
  <c r="D380" i="5"/>
  <c r="E380" i="5"/>
  <c r="A380" i="5" l="1"/>
  <c r="F380" i="5"/>
  <c r="G380" i="5"/>
  <c r="H380" i="5" s="1"/>
  <c r="B382" i="5"/>
  <c r="C381" i="5"/>
  <c r="D381" i="5"/>
  <c r="E381" i="5"/>
  <c r="B383" i="5" l="1"/>
  <c r="C382" i="5"/>
  <c r="D382" i="5"/>
  <c r="E382" i="5"/>
  <c r="A381" i="5"/>
  <c r="F381" i="5"/>
  <c r="G381" i="5"/>
  <c r="H381" i="5" s="1"/>
  <c r="A382" i="5" l="1"/>
  <c r="F382" i="5"/>
  <c r="G382" i="5"/>
  <c r="H382" i="5" s="1"/>
  <c r="C383" i="5"/>
  <c r="B384" i="5"/>
  <c r="D383" i="5"/>
  <c r="E383" i="5"/>
  <c r="B385" i="5" l="1"/>
  <c r="C384" i="5"/>
  <c r="E384" i="5"/>
  <c r="D384" i="5"/>
  <c r="A383" i="5"/>
  <c r="F383" i="5"/>
  <c r="G383" i="5"/>
  <c r="H383" i="5" s="1"/>
  <c r="A384" i="5" l="1"/>
  <c r="F384" i="5"/>
  <c r="G384" i="5"/>
  <c r="H384" i="5" s="1"/>
  <c r="C385" i="5"/>
  <c r="B386" i="5"/>
  <c r="D385" i="5"/>
  <c r="E385" i="5"/>
  <c r="A385" i="5" l="1"/>
  <c r="F385" i="5"/>
  <c r="G385" i="5"/>
  <c r="H385" i="5" s="1"/>
  <c r="B387" i="5"/>
  <c r="C386" i="5"/>
  <c r="D386" i="5"/>
  <c r="E386" i="5"/>
  <c r="A386" i="5" l="1"/>
  <c r="F386" i="5"/>
  <c r="G386" i="5"/>
  <c r="H386" i="5" s="1"/>
  <c r="B388" i="5"/>
  <c r="C387" i="5"/>
  <c r="D387" i="5"/>
  <c r="E387" i="5"/>
  <c r="A387" i="5" l="1"/>
  <c r="F387" i="5"/>
  <c r="G387" i="5"/>
  <c r="H387" i="5" s="1"/>
  <c r="B389" i="5"/>
  <c r="C388" i="5"/>
  <c r="D388" i="5"/>
  <c r="E388" i="5"/>
  <c r="A388" i="5" l="1"/>
  <c r="F388" i="5"/>
  <c r="G388" i="5"/>
  <c r="H388" i="5" s="1"/>
  <c r="B390" i="5"/>
  <c r="C389" i="5"/>
  <c r="D389" i="5"/>
  <c r="E389" i="5"/>
  <c r="B391" i="5" l="1"/>
  <c r="C390" i="5"/>
  <c r="D390" i="5"/>
  <c r="E390" i="5"/>
  <c r="A389" i="5"/>
  <c r="F389" i="5"/>
  <c r="G389" i="5"/>
  <c r="H389" i="5" s="1"/>
  <c r="A390" i="5" l="1"/>
  <c r="F390" i="5"/>
  <c r="G390" i="5"/>
  <c r="H390" i="5" s="1"/>
  <c r="B392" i="5"/>
  <c r="C391" i="5"/>
  <c r="D391" i="5"/>
  <c r="E391" i="5"/>
  <c r="A391" i="5" l="1"/>
  <c r="F391" i="5"/>
  <c r="G391" i="5"/>
  <c r="H391" i="5" s="1"/>
  <c r="B393" i="5"/>
  <c r="C392" i="5"/>
  <c r="D392" i="5"/>
  <c r="E392" i="5"/>
  <c r="A392" i="5" l="1"/>
  <c r="F392" i="5"/>
  <c r="G392" i="5"/>
  <c r="H392" i="5" s="1"/>
  <c r="B394" i="5"/>
  <c r="C393" i="5"/>
  <c r="D393" i="5"/>
  <c r="E393" i="5"/>
  <c r="A393" i="5" l="1"/>
  <c r="G393" i="5"/>
  <c r="H393" i="5" s="1"/>
  <c r="F393" i="5"/>
  <c r="B395" i="5"/>
  <c r="C394" i="5"/>
  <c r="D394" i="5"/>
  <c r="E394" i="5"/>
  <c r="A394" i="5" l="1"/>
  <c r="G394" i="5"/>
  <c r="H394" i="5" s="1"/>
  <c r="F394" i="5"/>
  <c r="B396" i="5"/>
  <c r="C395" i="5"/>
  <c r="D395" i="5"/>
  <c r="E395" i="5"/>
  <c r="A395" i="5" l="1"/>
  <c r="F395" i="5"/>
  <c r="G395" i="5"/>
  <c r="H395" i="5" s="1"/>
  <c r="B397" i="5"/>
  <c r="C396" i="5"/>
  <c r="E396" i="5"/>
  <c r="D396" i="5"/>
  <c r="A396" i="5" l="1"/>
  <c r="F396" i="5"/>
  <c r="G396" i="5"/>
  <c r="H396" i="5" s="1"/>
  <c r="B398" i="5"/>
  <c r="C397" i="5"/>
  <c r="D397" i="5"/>
  <c r="E397" i="5"/>
  <c r="A397" i="5" l="1"/>
  <c r="F397" i="5"/>
  <c r="G397" i="5"/>
  <c r="H397" i="5" s="1"/>
  <c r="B399" i="5"/>
  <c r="C398" i="5"/>
  <c r="D398" i="5"/>
  <c r="E398" i="5"/>
  <c r="A398" i="5" l="1"/>
  <c r="F398" i="5"/>
  <c r="G398" i="5"/>
  <c r="H398" i="5" s="1"/>
  <c r="C399" i="5"/>
  <c r="B400" i="5"/>
  <c r="D399" i="5"/>
  <c r="E399" i="5"/>
  <c r="A399" i="5" l="1"/>
  <c r="F399" i="5"/>
  <c r="G399" i="5"/>
  <c r="H399" i="5" s="1"/>
  <c r="B401" i="5"/>
  <c r="C400" i="5"/>
  <c r="D400" i="5"/>
  <c r="E400" i="5"/>
  <c r="A400" i="5" l="1"/>
  <c r="F400" i="5"/>
  <c r="G400" i="5"/>
  <c r="H400" i="5" s="1"/>
  <c r="C401" i="5"/>
  <c r="B402" i="5"/>
  <c r="D401" i="5"/>
  <c r="E401" i="5"/>
  <c r="A401" i="5" l="1"/>
  <c r="G401" i="5"/>
  <c r="H401" i="5" s="1"/>
  <c r="F401" i="5"/>
  <c r="B403" i="5"/>
  <c r="C402" i="5"/>
  <c r="D402" i="5"/>
  <c r="E402" i="5"/>
  <c r="A402" i="5" l="1"/>
  <c r="G402" i="5"/>
  <c r="H402" i="5" s="1"/>
  <c r="F402" i="5"/>
  <c r="B404" i="5"/>
  <c r="C403" i="5"/>
  <c r="D403" i="5"/>
  <c r="E403" i="5"/>
  <c r="A403" i="5" l="1"/>
  <c r="F403" i="5"/>
  <c r="G403" i="5"/>
  <c r="H403" i="5" s="1"/>
  <c r="B405" i="5"/>
  <c r="C404" i="5"/>
  <c r="D404" i="5"/>
  <c r="E404" i="5"/>
  <c r="A404" i="5" l="1"/>
  <c r="F404" i="5"/>
  <c r="G404" i="5"/>
  <c r="H404" i="5" s="1"/>
  <c r="B406" i="5"/>
  <c r="C405" i="5"/>
  <c r="D405" i="5"/>
  <c r="E405" i="5"/>
  <c r="A405" i="5" l="1"/>
  <c r="F405" i="5"/>
  <c r="G405" i="5"/>
  <c r="H405" i="5" s="1"/>
  <c r="B407" i="5"/>
  <c r="C406" i="5"/>
  <c r="E406" i="5"/>
  <c r="D406" i="5"/>
  <c r="A406" i="5" l="1"/>
  <c r="F406" i="5"/>
  <c r="G406" i="5"/>
  <c r="H406" i="5" s="1"/>
  <c r="B408" i="5"/>
  <c r="C407" i="5"/>
  <c r="D407" i="5"/>
  <c r="E407" i="5"/>
  <c r="A407" i="5" l="1"/>
  <c r="F407" i="5"/>
  <c r="G407" i="5"/>
  <c r="H407" i="5" s="1"/>
  <c r="B409" i="5"/>
  <c r="C408" i="5"/>
  <c r="D408" i="5"/>
  <c r="E408" i="5"/>
  <c r="A408" i="5" l="1"/>
  <c r="F408" i="5"/>
  <c r="G408" i="5"/>
  <c r="H408" i="5" s="1"/>
  <c r="B410" i="5"/>
  <c r="C409" i="5"/>
  <c r="D409" i="5"/>
  <c r="E409" i="5"/>
  <c r="A409" i="5" l="1"/>
  <c r="F409" i="5"/>
  <c r="G409" i="5"/>
  <c r="H409" i="5" s="1"/>
  <c r="C410" i="5"/>
  <c r="B411" i="5"/>
  <c r="D410" i="5"/>
  <c r="E410" i="5"/>
  <c r="A410" i="5" l="1"/>
  <c r="F410" i="5"/>
  <c r="G410" i="5"/>
  <c r="H410" i="5" s="1"/>
  <c r="C411" i="5"/>
  <c r="B412" i="5"/>
  <c r="D411" i="5"/>
  <c r="E411" i="5"/>
  <c r="B413" i="5" l="1"/>
  <c r="C412" i="5"/>
  <c r="D412" i="5"/>
  <c r="E412" i="5"/>
  <c r="A411" i="5"/>
  <c r="F411" i="5"/>
  <c r="G411" i="5"/>
  <c r="H411" i="5" s="1"/>
  <c r="A412" i="5" l="1"/>
  <c r="F412" i="5"/>
  <c r="G412" i="5"/>
  <c r="H412" i="5" s="1"/>
  <c r="B414" i="5"/>
  <c r="C413" i="5"/>
  <c r="D413" i="5"/>
  <c r="E413" i="5"/>
  <c r="A413" i="5" l="1"/>
  <c r="F413" i="5"/>
  <c r="G413" i="5"/>
  <c r="H413" i="5" s="1"/>
  <c r="B415" i="5"/>
  <c r="C414" i="5"/>
  <c r="D414" i="5"/>
  <c r="E414" i="5"/>
  <c r="A414" i="5" l="1"/>
  <c r="F414" i="5"/>
  <c r="G414" i="5"/>
  <c r="H414" i="5" s="1"/>
  <c r="B416" i="5"/>
  <c r="C415" i="5"/>
  <c r="D415" i="5"/>
  <c r="E415" i="5"/>
  <c r="A415" i="5" l="1"/>
  <c r="F415" i="5"/>
  <c r="G415" i="5"/>
  <c r="H415" i="5" s="1"/>
  <c r="B417" i="5"/>
  <c r="C416" i="5"/>
  <c r="E416" i="5"/>
  <c r="D416" i="5"/>
  <c r="A416" i="5" l="1"/>
  <c r="F416" i="5"/>
  <c r="G416" i="5"/>
  <c r="H416" i="5" s="1"/>
  <c r="B418" i="5"/>
  <c r="C417" i="5"/>
  <c r="D417" i="5"/>
  <c r="E417" i="5"/>
  <c r="A417" i="5" l="1"/>
  <c r="G417" i="5"/>
  <c r="H417" i="5" s="1"/>
  <c r="F417" i="5"/>
  <c r="B419" i="5"/>
  <c r="C418" i="5"/>
  <c r="D418" i="5"/>
  <c r="E418" i="5"/>
  <c r="A418" i="5" l="1"/>
  <c r="G418" i="5"/>
  <c r="H418" i="5" s="1"/>
  <c r="F418" i="5"/>
  <c r="B420" i="5"/>
  <c r="C419" i="5"/>
  <c r="D419" i="5"/>
  <c r="E419" i="5"/>
  <c r="A419" i="5" l="1"/>
  <c r="F419" i="5"/>
  <c r="G419" i="5"/>
  <c r="H419" i="5" s="1"/>
  <c r="B421" i="5"/>
  <c r="C420" i="5"/>
  <c r="D420" i="5"/>
  <c r="E420" i="5"/>
  <c r="A420" i="5" l="1"/>
  <c r="F420" i="5"/>
  <c r="G420" i="5"/>
  <c r="H420" i="5" s="1"/>
  <c r="B422" i="5"/>
  <c r="C421" i="5"/>
  <c r="D421" i="5"/>
  <c r="E421" i="5"/>
  <c r="A421" i="5" l="1"/>
  <c r="F421" i="5"/>
  <c r="G421" i="5"/>
  <c r="H421" i="5" s="1"/>
  <c r="B423" i="5"/>
  <c r="C422" i="5"/>
  <c r="D422" i="5"/>
  <c r="E422" i="5"/>
  <c r="A422" i="5" l="1"/>
  <c r="F422" i="5"/>
  <c r="G422" i="5"/>
  <c r="H422" i="5" s="1"/>
  <c r="B424" i="5"/>
  <c r="C423" i="5"/>
  <c r="D423" i="5"/>
  <c r="E423" i="5"/>
  <c r="A423" i="5" l="1"/>
  <c r="F423" i="5"/>
  <c r="G423" i="5"/>
  <c r="H423" i="5" s="1"/>
  <c r="B425" i="5"/>
  <c r="C424" i="5"/>
  <c r="D424" i="5"/>
  <c r="E424" i="5"/>
  <c r="A424" i="5" l="1"/>
  <c r="F424" i="5"/>
  <c r="G424" i="5"/>
  <c r="H424" i="5" s="1"/>
  <c r="B426" i="5"/>
  <c r="C425" i="5"/>
  <c r="D425" i="5"/>
  <c r="E425" i="5"/>
  <c r="A425" i="5" l="1"/>
  <c r="F425" i="5"/>
  <c r="G425" i="5"/>
  <c r="H425" i="5" s="1"/>
  <c r="C426" i="5"/>
  <c r="B427" i="5"/>
  <c r="D426" i="5"/>
  <c r="E426" i="5"/>
  <c r="A426" i="5" l="1"/>
  <c r="F426" i="5"/>
  <c r="G426" i="5"/>
  <c r="H426" i="5" s="1"/>
  <c r="C427" i="5"/>
  <c r="B428" i="5"/>
  <c r="D427" i="5"/>
  <c r="E427" i="5"/>
  <c r="A427" i="5" l="1"/>
  <c r="F427" i="5"/>
  <c r="G427" i="5"/>
  <c r="H427" i="5" s="1"/>
  <c r="B429" i="5"/>
  <c r="C428" i="5"/>
  <c r="E428" i="5"/>
  <c r="D428" i="5"/>
  <c r="A428" i="5" l="1"/>
  <c r="F428" i="5"/>
  <c r="G428" i="5"/>
  <c r="H428" i="5" s="1"/>
  <c r="B430" i="5"/>
  <c r="C429" i="5"/>
  <c r="D429" i="5"/>
  <c r="E429" i="5"/>
  <c r="A429" i="5" l="1"/>
  <c r="F429" i="5"/>
  <c r="G429" i="5"/>
  <c r="H429" i="5" s="1"/>
  <c r="B431" i="5"/>
  <c r="C430" i="5"/>
  <c r="D430" i="5"/>
  <c r="E430" i="5"/>
  <c r="A430" i="5" l="1"/>
  <c r="F430" i="5"/>
  <c r="G430" i="5"/>
  <c r="H430" i="5" s="1"/>
  <c r="B432" i="5"/>
  <c r="C431" i="5"/>
  <c r="D431" i="5"/>
  <c r="E431" i="5"/>
  <c r="A431" i="5" l="1"/>
  <c r="F431" i="5"/>
  <c r="G431" i="5"/>
  <c r="H431" i="5" s="1"/>
  <c r="B433" i="5"/>
  <c r="C432" i="5"/>
  <c r="D432" i="5"/>
  <c r="E432" i="5"/>
  <c r="A432" i="5" l="1"/>
  <c r="F432" i="5"/>
  <c r="G432" i="5"/>
  <c r="H432" i="5" s="1"/>
  <c r="B434" i="5"/>
  <c r="C433" i="5"/>
  <c r="D433" i="5"/>
  <c r="E433" i="5"/>
  <c r="A433" i="5" l="1"/>
  <c r="G433" i="5"/>
  <c r="H433" i="5" s="1"/>
  <c r="F433" i="5"/>
  <c r="B435" i="5"/>
  <c r="C434" i="5"/>
  <c r="D434" i="5"/>
  <c r="E434" i="5"/>
  <c r="A434" i="5" l="1"/>
  <c r="F434" i="5"/>
  <c r="G434" i="5"/>
  <c r="H434" i="5" s="1"/>
  <c r="B436" i="5"/>
  <c r="C435" i="5"/>
  <c r="D435" i="5"/>
  <c r="E435" i="5"/>
  <c r="A435" i="5" l="1"/>
  <c r="F435" i="5"/>
  <c r="G435" i="5"/>
  <c r="H435" i="5" s="1"/>
  <c r="B437" i="5"/>
  <c r="C436" i="5"/>
  <c r="D436" i="5"/>
  <c r="E436" i="5"/>
  <c r="A436" i="5" l="1"/>
  <c r="F436" i="5"/>
  <c r="G436" i="5"/>
  <c r="H436" i="5" s="1"/>
  <c r="B438" i="5"/>
  <c r="C437" i="5"/>
  <c r="D437" i="5"/>
  <c r="E437" i="5"/>
  <c r="A437" i="5" l="1"/>
  <c r="F437" i="5"/>
  <c r="G437" i="5"/>
  <c r="H437" i="5" s="1"/>
  <c r="B439" i="5"/>
  <c r="C438" i="5"/>
  <c r="D438" i="5"/>
  <c r="E438" i="5"/>
  <c r="A438" i="5" l="1"/>
  <c r="F438" i="5"/>
  <c r="G438" i="5"/>
  <c r="H438" i="5" s="1"/>
  <c r="C439" i="5"/>
  <c r="B440" i="5"/>
  <c r="D439" i="5"/>
  <c r="E439" i="5"/>
  <c r="A439" i="5" l="1"/>
  <c r="F439" i="5"/>
  <c r="G439" i="5"/>
  <c r="H439" i="5" s="1"/>
  <c r="B441" i="5"/>
  <c r="C440" i="5"/>
  <c r="D440" i="5"/>
  <c r="E440" i="5"/>
  <c r="A440" i="5" l="1"/>
  <c r="F440" i="5"/>
  <c r="G440" i="5"/>
  <c r="H440" i="5" s="1"/>
  <c r="C441" i="5"/>
  <c r="B442" i="5"/>
  <c r="D441" i="5"/>
  <c r="E441" i="5"/>
  <c r="A441" i="5" l="1"/>
  <c r="G441" i="5"/>
  <c r="H441" i="5" s="1"/>
  <c r="F441" i="5"/>
  <c r="C442" i="5"/>
  <c r="B443" i="5"/>
  <c r="D442" i="5"/>
  <c r="E442" i="5"/>
  <c r="C443" i="5" l="1"/>
  <c r="B444" i="5"/>
  <c r="D443" i="5"/>
  <c r="E443" i="5"/>
  <c r="A442" i="5"/>
  <c r="G442" i="5"/>
  <c r="H442" i="5" s="1"/>
  <c r="F442" i="5"/>
  <c r="B445" i="5" l="1"/>
  <c r="C444" i="5"/>
  <c r="D444" i="5"/>
  <c r="E444" i="5"/>
  <c r="A443" i="5"/>
  <c r="F443" i="5"/>
  <c r="G443" i="5"/>
  <c r="H443" i="5" s="1"/>
  <c r="A444" i="5" l="1"/>
  <c r="F444" i="5"/>
  <c r="G444" i="5"/>
  <c r="H444" i="5" s="1"/>
  <c r="B446" i="5"/>
  <c r="C445" i="5"/>
  <c r="D445" i="5"/>
  <c r="E445" i="5"/>
  <c r="B447" i="5" l="1"/>
  <c r="C446" i="5"/>
  <c r="D446" i="5"/>
  <c r="E446" i="5"/>
  <c r="A445" i="5"/>
  <c r="G445" i="5"/>
  <c r="H445" i="5" s="1"/>
  <c r="F445" i="5"/>
  <c r="A446" i="5" l="1"/>
  <c r="F446" i="5"/>
  <c r="G446" i="5"/>
  <c r="H446" i="5" s="1"/>
  <c r="B448" i="5"/>
  <c r="C447" i="5"/>
  <c r="D447" i="5"/>
  <c r="E447" i="5"/>
  <c r="B449" i="5" l="1"/>
  <c r="C448" i="5"/>
  <c r="D448" i="5"/>
  <c r="E448" i="5"/>
  <c r="A447" i="5"/>
  <c r="F447" i="5"/>
  <c r="G447" i="5"/>
  <c r="H447" i="5" s="1"/>
  <c r="A448" i="5" l="1"/>
  <c r="F448" i="5"/>
  <c r="G448" i="5"/>
  <c r="H448" i="5" s="1"/>
  <c r="B450" i="5"/>
  <c r="C449" i="5"/>
  <c r="D449" i="5"/>
  <c r="E449" i="5"/>
  <c r="A449" i="5" l="1"/>
  <c r="F449" i="5"/>
  <c r="G449" i="5"/>
  <c r="H449" i="5" s="1"/>
  <c r="B451" i="5"/>
  <c r="C450" i="5"/>
  <c r="D450" i="5"/>
  <c r="E450" i="5"/>
  <c r="A450" i="5" l="1"/>
  <c r="F450" i="5"/>
  <c r="G450" i="5"/>
  <c r="H450" i="5" s="1"/>
  <c r="B452" i="5"/>
  <c r="C451" i="5"/>
  <c r="D451" i="5"/>
  <c r="E451" i="5"/>
  <c r="A451" i="5" l="1"/>
  <c r="F451" i="5"/>
  <c r="G451" i="5"/>
  <c r="H451" i="5" s="1"/>
  <c r="B453" i="5"/>
  <c r="C452" i="5"/>
  <c r="D452" i="5"/>
  <c r="E452" i="5"/>
  <c r="A452" i="5" l="1"/>
  <c r="F452" i="5"/>
  <c r="G452" i="5"/>
  <c r="H452" i="5" s="1"/>
  <c r="B454" i="5"/>
  <c r="C453" i="5"/>
  <c r="D453" i="5"/>
  <c r="E453" i="5"/>
  <c r="A453" i="5" l="1"/>
  <c r="F453" i="5"/>
  <c r="G453" i="5"/>
  <c r="H453" i="5" s="1"/>
  <c r="B455" i="5"/>
  <c r="C454" i="5"/>
  <c r="D454" i="5"/>
  <c r="E454" i="5"/>
  <c r="A454" i="5" l="1"/>
  <c r="F454" i="5"/>
  <c r="G454" i="5"/>
  <c r="H454" i="5" s="1"/>
  <c r="B456" i="5"/>
  <c r="C455" i="5"/>
  <c r="D455" i="5"/>
  <c r="E455" i="5"/>
  <c r="A455" i="5" l="1"/>
  <c r="F455" i="5"/>
  <c r="G455" i="5"/>
  <c r="H455" i="5" s="1"/>
  <c r="B457" i="5"/>
  <c r="C456" i="5"/>
  <c r="D456" i="5"/>
  <c r="E456" i="5"/>
  <c r="A456" i="5" l="1"/>
  <c r="F456" i="5"/>
  <c r="G456" i="5"/>
  <c r="H456" i="5" s="1"/>
  <c r="B458" i="5"/>
  <c r="C457" i="5"/>
  <c r="D457" i="5"/>
  <c r="E457" i="5"/>
  <c r="A457" i="5" l="1"/>
  <c r="G457" i="5"/>
  <c r="H457" i="5" s="1"/>
  <c r="F457" i="5"/>
  <c r="C458" i="5"/>
  <c r="B459" i="5"/>
  <c r="D458" i="5"/>
  <c r="E458" i="5"/>
  <c r="A458" i="5" l="1"/>
  <c r="F458" i="5"/>
  <c r="G458" i="5"/>
  <c r="H458" i="5" s="1"/>
  <c r="C459" i="5"/>
  <c r="B460" i="5"/>
  <c r="D459" i="5"/>
  <c r="E459" i="5"/>
  <c r="A459" i="5" l="1"/>
  <c r="F459" i="5"/>
  <c r="G459" i="5"/>
  <c r="H459" i="5" s="1"/>
  <c r="B461" i="5"/>
  <c r="C460" i="5"/>
  <c r="E460" i="5"/>
  <c r="D460" i="5"/>
  <c r="A460" i="5" l="1"/>
  <c r="F460" i="5"/>
  <c r="G460" i="5"/>
  <c r="H460" i="5" s="1"/>
  <c r="B462" i="5"/>
  <c r="C461" i="5"/>
  <c r="D461" i="5"/>
  <c r="E461" i="5"/>
  <c r="A461" i="5" l="1"/>
  <c r="F461" i="5"/>
  <c r="G461" i="5"/>
  <c r="H461" i="5" s="1"/>
  <c r="B463" i="5"/>
  <c r="C462" i="5"/>
  <c r="D462" i="5"/>
  <c r="E462" i="5"/>
  <c r="A462" i="5" l="1"/>
  <c r="F462" i="5"/>
  <c r="G462" i="5"/>
  <c r="H462" i="5" s="1"/>
  <c r="C463" i="5"/>
  <c r="B464" i="5"/>
  <c r="D463" i="5"/>
  <c r="E463" i="5"/>
  <c r="A463" i="5" l="1"/>
  <c r="F463" i="5"/>
  <c r="G463" i="5"/>
  <c r="H463" i="5" s="1"/>
  <c r="B465" i="5"/>
  <c r="C464" i="5"/>
  <c r="D464" i="5"/>
  <c r="E464" i="5"/>
  <c r="A464" i="5" l="1"/>
  <c r="F464" i="5"/>
  <c r="G464" i="5"/>
  <c r="H464" i="5" s="1"/>
  <c r="C465" i="5"/>
  <c r="B466" i="5"/>
  <c r="D465" i="5"/>
  <c r="E465" i="5"/>
  <c r="A465" i="5" l="1"/>
  <c r="G465" i="5"/>
  <c r="H465" i="5" s="1"/>
  <c r="F465" i="5"/>
  <c r="B467" i="5"/>
  <c r="C466" i="5"/>
  <c r="D466" i="5"/>
  <c r="E466" i="5"/>
  <c r="A466" i="5" l="1"/>
  <c r="G466" i="5"/>
  <c r="H466" i="5" s="1"/>
  <c r="F466" i="5"/>
  <c r="B468" i="5"/>
  <c r="C467" i="5"/>
  <c r="D467" i="5"/>
  <c r="E467" i="5"/>
  <c r="A467" i="5" l="1"/>
  <c r="F467" i="5"/>
  <c r="G467" i="5"/>
  <c r="H467" i="5" s="1"/>
  <c r="B469" i="5"/>
  <c r="C468" i="5"/>
  <c r="D468" i="5"/>
  <c r="E468" i="5"/>
  <c r="A468" i="5" l="1"/>
  <c r="F468" i="5"/>
  <c r="G468" i="5"/>
  <c r="H468" i="5" s="1"/>
  <c r="B470" i="5"/>
  <c r="C469" i="5"/>
  <c r="D469" i="5"/>
  <c r="E469" i="5"/>
  <c r="A469" i="5" l="1"/>
  <c r="F469" i="5"/>
  <c r="G469" i="5"/>
  <c r="H469" i="5" s="1"/>
  <c r="B471" i="5"/>
  <c r="C470" i="5"/>
  <c r="E470" i="5"/>
  <c r="D470" i="5"/>
  <c r="A470" i="5" l="1"/>
  <c r="F470" i="5"/>
  <c r="G470" i="5"/>
  <c r="H470" i="5" s="1"/>
  <c r="C471" i="5"/>
  <c r="B472" i="5"/>
  <c r="D471" i="5"/>
  <c r="E471" i="5"/>
  <c r="A471" i="5" l="1"/>
  <c r="F471" i="5"/>
  <c r="G471" i="5"/>
  <c r="H471" i="5" s="1"/>
  <c r="B473" i="5"/>
  <c r="C472" i="5"/>
  <c r="D472" i="5"/>
  <c r="E472" i="5"/>
  <c r="A472" i="5" l="1"/>
  <c r="F472" i="5"/>
  <c r="G472" i="5"/>
  <c r="H472" i="5" s="1"/>
  <c r="C473" i="5"/>
  <c r="D473" i="5"/>
  <c r="B474" i="5"/>
  <c r="E473" i="5"/>
  <c r="B475" i="5" l="1"/>
  <c r="C474" i="5"/>
  <c r="D474" i="5"/>
  <c r="E474" i="5"/>
  <c r="A473" i="5"/>
  <c r="G473" i="5"/>
  <c r="H473" i="5" s="1"/>
  <c r="F473" i="5"/>
  <c r="A474" i="5" l="1"/>
  <c r="G474" i="5"/>
  <c r="H474" i="5" s="1"/>
  <c r="F474" i="5"/>
  <c r="B476" i="5"/>
  <c r="C475" i="5"/>
  <c r="D475" i="5"/>
  <c r="E475" i="5"/>
  <c r="A475" i="5" l="1"/>
  <c r="F475" i="5"/>
  <c r="G475" i="5"/>
  <c r="H475" i="5" s="1"/>
  <c r="B477" i="5"/>
  <c r="C476" i="5"/>
  <c r="D476" i="5"/>
  <c r="E476" i="5"/>
  <c r="A476" i="5" l="1"/>
  <c r="F476" i="5"/>
  <c r="G476" i="5"/>
  <c r="H476" i="5" s="1"/>
  <c r="B478" i="5"/>
  <c r="C477" i="5"/>
  <c r="D477" i="5"/>
  <c r="E477" i="5"/>
  <c r="A477" i="5" l="1"/>
  <c r="F477" i="5"/>
  <c r="G477" i="5"/>
  <c r="H477" i="5" s="1"/>
  <c r="B479" i="5"/>
  <c r="C478" i="5"/>
  <c r="D478" i="5"/>
  <c r="E478" i="5"/>
  <c r="A478" i="5" l="1"/>
  <c r="F478" i="5"/>
  <c r="G478" i="5"/>
  <c r="H478" i="5" s="1"/>
  <c r="C479" i="5"/>
  <c r="B480" i="5"/>
  <c r="D479" i="5"/>
  <c r="E479" i="5"/>
  <c r="A479" i="5" l="1"/>
  <c r="F479" i="5"/>
  <c r="G479" i="5"/>
  <c r="H479" i="5" s="1"/>
  <c r="B481" i="5"/>
  <c r="C480" i="5"/>
  <c r="E480" i="5"/>
  <c r="D480" i="5"/>
  <c r="A480" i="5" l="1"/>
  <c r="F480" i="5"/>
  <c r="G480" i="5"/>
  <c r="H480" i="5" s="1"/>
  <c r="C481" i="5"/>
  <c r="B482" i="5"/>
  <c r="D481" i="5"/>
  <c r="E481" i="5"/>
  <c r="A481" i="5" l="1"/>
  <c r="F481" i="5"/>
  <c r="G481" i="5"/>
  <c r="H481" i="5" s="1"/>
  <c r="C482" i="5"/>
  <c r="B483" i="5"/>
  <c r="D482" i="5"/>
  <c r="E482" i="5"/>
  <c r="A482" i="5" l="1"/>
  <c r="F482" i="5"/>
  <c r="G482" i="5"/>
  <c r="H482" i="5" s="1"/>
  <c r="C483" i="5"/>
  <c r="B484" i="5"/>
  <c r="D483" i="5"/>
  <c r="E483" i="5"/>
  <c r="A483" i="5" l="1"/>
  <c r="F483" i="5"/>
  <c r="G483" i="5"/>
  <c r="H483" i="5" s="1"/>
  <c r="B485" i="5"/>
  <c r="C484" i="5"/>
  <c r="D484" i="5"/>
  <c r="E484" i="5"/>
  <c r="A484" i="5" l="1"/>
  <c r="F484" i="5"/>
  <c r="G484" i="5"/>
  <c r="H484" i="5" s="1"/>
  <c r="B486" i="5"/>
  <c r="C485" i="5"/>
  <c r="D485" i="5"/>
  <c r="E485" i="5"/>
  <c r="A485" i="5" l="1"/>
  <c r="F485" i="5"/>
  <c r="G485" i="5"/>
  <c r="H485" i="5" s="1"/>
  <c r="B487" i="5"/>
  <c r="C486" i="5"/>
  <c r="D486" i="5"/>
  <c r="E486" i="5"/>
  <c r="A486" i="5" l="1"/>
  <c r="F486" i="5"/>
  <c r="G486" i="5"/>
  <c r="H486" i="5" s="1"/>
  <c r="B488" i="5"/>
  <c r="C487" i="5"/>
  <c r="D487" i="5"/>
  <c r="E487" i="5"/>
  <c r="A487" i="5" l="1"/>
  <c r="F487" i="5"/>
  <c r="G487" i="5"/>
  <c r="H487" i="5" s="1"/>
  <c r="B489" i="5"/>
  <c r="C488" i="5"/>
  <c r="D488" i="5"/>
  <c r="E488" i="5"/>
  <c r="A488" i="5" l="1"/>
  <c r="F488" i="5"/>
  <c r="G488" i="5"/>
  <c r="H488" i="5" s="1"/>
  <c r="B490" i="5"/>
  <c r="C489" i="5"/>
  <c r="D489" i="5"/>
  <c r="E489" i="5"/>
  <c r="A489" i="5" l="1"/>
  <c r="G489" i="5"/>
  <c r="H489" i="5" s="1"/>
  <c r="F489" i="5"/>
  <c r="B491" i="5"/>
  <c r="C490" i="5"/>
  <c r="D490" i="5"/>
  <c r="E490" i="5"/>
  <c r="A490" i="5" l="1"/>
  <c r="F490" i="5"/>
  <c r="G490" i="5"/>
  <c r="H490" i="5" s="1"/>
  <c r="B492" i="5"/>
  <c r="C491" i="5"/>
  <c r="D491" i="5"/>
  <c r="E491" i="5"/>
  <c r="A491" i="5" l="1"/>
  <c r="F491" i="5"/>
  <c r="G491" i="5"/>
  <c r="H491" i="5" s="1"/>
  <c r="B493" i="5"/>
  <c r="C492" i="5"/>
  <c r="E492" i="5"/>
  <c r="D492" i="5"/>
  <c r="A492" i="5" l="1"/>
  <c r="F492" i="5"/>
  <c r="G492" i="5"/>
  <c r="H492" i="5" s="1"/>
  <c r="B494" i="5"/>
  <c r="C493" i="5"/>
  <c r="D493" i="5"/>
  <c r="E493" i="5"/>
  <c r="A493" i="5" l="1"/>
  <c r="F493" i="5"/>
  <c r="G493" i="5"/>
  <c r="H493" i="5" s="1"/>
  <c r="B495" i="5"/>
  <c r="C494" i="5"/>
  <c r="D494" i="5"/>
  <c r="E494" i="5"/>
  <c r="A494" i="5" l="1"/>
  <c r="F494" i="5"/>
  <c r="G494" i="5"/>
  <c r="H494" i="5" s="1"/>
  <c r="C495" i="5"/>
  <c r="B496" i="5"/>
  <c r="D495" i="5"/>
  <c r="E495" i="5"/>
  <c r="A495" i="5" l="1"/>
  <c r="F495" i="5"/>
  <c r="G495" i="5"/>
  <c r="H495" i="5" s="1"/>
  <c r="B497" i="5"/>
  <c r="C496" i="5"/>
  <c r="D496" i="5"/>
  <c r="E496" i="5"/>
  <c r="A496" i="5" l="1"/>
  <c r="F496" i="5"/>
  <c r="G496" i="5"/>
  <c r="H496" i="5" s="1"/>
  <c r="C497" i="5"/>
  <c r="B498" i="5"/>
  <c r="D497" i="5"/>
  <c r="E497" i="5"/>
  <c r="A497" i="5" l="1"/>
  <c r="G497" i="5"/>
  <c r="H497" i="5" s="1"/>
  <c r="F497" i="5"/>
  <c r="B499" i="5"/>
  <c r="C498" i="5"/>
  <c r="D498" i="5"/>
  <c r="E498" i="5"/>
  <c r="A498" i="5" l="1"/>
  <c r="G498" i="5"/>
  <c r="H498" i="5" s="1"/>
  <c r="F498" i="5"/>
  <c r="B500" i="5"/>
  <c r="C499" i="5"/>
  <c r="D499" i="5"/>
  <c r="E499" i="5"/>
  <c r="A499" i="5" l="1"/>
  <c r="F499" i="5"/>
  <c r="G499" i="5"/>
  <c r="H499" i="5" s="1"/>
  <c r="B501" i="5"/>
  <c r="C500" i="5"/>
  <c r="D500" i="5"/>
  <c r="E500" i="5"/>
  <c r="A500" i="5" l="1"/>
  <c r="F500" i="5"/>
  <c r="G500" i="5"/>
  <c r="H500" i="5" s="1"/>
  <c r="B502" i="5"/>
  <c r="C501" i="5"/>
  <c r="D501" i="5"/>
  <c r="E501" i="5"/>
  <c r="A501" i="5" l="1"/>
  <c r="F501" i="5"/>
  <c r="G501" i="5"/>
  <c r="H501" i="5" s="1"/>
  <c r="B503" i="5"/>
  <c r="C502" i="5"/>
  <c r="E502" i="5"/>
  <c r="D502" i="5"/>
  <c r="A502" i="5" l="1"/>
  <c r="F502" i="5"/>
  <c r="G502" i="5"/>
  <c r="H502" i="5" s="1"/>
  <c r="B504" i="5"/>
  <c r="C503" i="5"/>
  <c r="D503" i="5"/>
  <c r="E503" i="5"/>
  <c r="A503" i="5" l="1"/>
  <c r="F503" i="5"/>
  <c r="G503" i="5"/>
  <c r="H503" i="5" s="1"/>
  <c r="B505" i="5"/>
  <c r="C504" i="5"/>
  <c r="D504" i="5"/>
  <c r="E504" i="5"/>
  <c r="A504" i="5" l="1"/>
  <c r="F504" i="5"/>
  <c r="G504" i="5"/>
  <c r="H504" i="5" s="1"/>
  <c r="B506" i="5"/>
  <c r="C505" i="5"/>
  <c r="D505" i="5"/>
  <c r="E505" i="5"/>
  <c r="A505" i="5" l="1"/>
  <c r="G505" i="5"/>
  <c r="H505" i="5" s="1"/>
  <c r="F505" i="5"/>
  <c r="B507" i="5"/>
  <c r="C506" i="5"/>
  <c r="D506" i="5"/>
  <c r="E506" i="5"/>
  <c r="A506" i="5" l="1"/>
  <c r="G506" i="5"/>
  <c r="H506" i="5" s="1"/>
  <c r="F506" i="5"/>
  <c r="B508" i="5"/>
  <c r="C507" i="5"/>
  <c r="D507" i="5"/>
  <c r="E507" i="5"/>
  <c r="A507" i="5" l="1"/>
  <c r="F507" i="5"/>
  <c r="G507" i="5"/>
  <c r="H507" i="5" s="1"/>
  <c r="B509" i="5"/>
  <c r="C508" i="5"/>
  <c r="D508" i="5"/>
  <c r="E508" i="5"/>
  <c r="A508" i="5" l="1"/>
  <c r="F508" i="5"/>
  <c r="G508" i="5"/>
  <c r="H508" i="5" s="1"/>
  <c r="B510" i="5"/>
  <c r="C509" i="5"/>
  <c r="D509" i="5"/>
  <c r="E509" i="5"/>
  <c r="A509" i="5" l="1"/>
  <c r="F509" i="5"/>
  <c r="G509" i="5"/>
  <c r="H509" i="5" s="1"/>
  <c r="B511" i="5"/>
  <c r="C510" i="5"/>
  <c r="D510" i="5"/>
  <c r="E510" i="5"/>
  <c r="A510" i="5" l="1"/>
  <c r="F510" i="5"/>
  <c r="G510" i="5"/>
  <c r="H510" i="5" s="1"/>
  <c r="C511" i="5"/>
  <c r="B512" i="5"/>
  <c r="D511" i="5"/>
  <c r="E511" i="5"/>
  <c r="A511" i="5" l="1"/>
  <c r="F511" i="5"/>
  <c r="G511" i="5"/>
  <c r="H511" i="5" s="1"/>
  <c r="B513" i="5"/>
  <c r="C512" i="5"/>
  <c r="D512" i="5"/>
  <c r="E512" i="5"/>
  <c r="A512" i="5" l="1"/>
  <c r="F512" i="5"/>
  <c r="G512" i="5"/>
  <c r="H512" i="5" s="1"/>
  <c r="C513" i="5"/>
  <c r="B514" i="5"/>
  <c r="D513" i="5"/>
  <c r="E513" i="5"/>
  <c r="A513" i="5" l="1"/>
  <c r="F513" i="5"/>
  <c r="G513" i="5"/>
  <c r="H513" i="5" s="1"/>
  <c r="C514" i="5"/>
  <c r="B515" i="5"/>
  <c r="D514" i="5"/>
  <c r="E514" i="5"/>
  <c r="A514" i="5" l="1"/>
  <c r="F514" i="5"/>
  <c r="G514" i="5"/>
  <c r="H514" i="5" s="1"/>
  <c r="C515" i="5"/>
  <c r="B516" i="5"/>
  <c r="D515" i="5"/>
  <c r="E515" i="5"/>
  <c r="A515" i="5" l="1"/>
  <c r="F515" i="5"/>
  <c r="G515" i="5"/>
  <c r="H515" i="5" s="1"/>
  <c r="B517" i="5"/>
  <c r="C516" i="5"/>
  <c r="D516" i="5"/>
  <c r="E516" i="5"/>
  <c r="A516" i="5" l="1"/>
  <c r="F516" i="5"/>
  <c r="G516" i="5"/>
  <c r="H516" i="5" s="1"/>
  <c r="B518" i="5"/>
  <c r="C517" i="5"/>
  <c r="D517" i="5"/>
  <c r="E517" i="5"/>
  <c r="A517" i="5" l="1"/>
  <c r="F517" i="5"/>
  <c r="G517" i="5"/>
  <c r="H517" i="5" s="1"/>
  <c r="B519" i="5"/>
  <c r="C518" i="5"/>
  <c r="D518" i="5"/>
  <c r="E518" i="5"/>
  <c r="A518" i="5" l="1"/>
  <c r="F518" i="5"/>
  <c r="G518" i="5"/>
  <c r="H518" i="5" s="1"/>
  <c r="B520" i="5"/>
  <c r="C519" i="5"/>
  <c r="D519" i="5"/>
  <c r="E519" i="5"/>
  <c r="A519" i="5" l="1"/>
  <c r="F519" i="5"/>
  <c r="G519" i="5"/>
  <c r="H519" i="5" s="1"/>
  <c r="B521" i="5"/>
  <c r="C520" i="5"/>
  <c r="D520" i="5"/>
  <c r="E520" i="5"/>
  <c r="A520" i="5" l="1"/>
  <c r="F520" i="5"/>
  <c r="G520" i="5"/>
  <c r="H520" i="5" s="1"/>
  <c r="B522" i="5"/>
  <c r="C521" i="5"/>
  <c r="D521" i="5"/>
  <c r="E521" i="5"/>
  <c r="A521" i="5" l="1"/>
  <c r="G521" i="5"/>
  <c r="H521" i="5" s="1"/>
  <c r="F521" i="5"/>
  <c r="B523" i="5"/>
  <c r="C522" i="5"/>
  <c r="D522" i="5"/>
  <c r="E522" i="5"/>
  <c r="A522" i="5" l="1"/>
  <c r="F522" i="5"/>
  <c r="G522" i="5"/>
  <c r="H522" i="5" s="1"/>
  <c r="B524" i="5"/>
  <c r="C523" i="5"/>
  <c r="D523" i="5"/>
  <c r="E523" i="5"/>
  <c r="A523" i="5" l="1"/>
  <c r="F523" i="5"/>
  <c r="G523" i="5"/>
  <c r="H523" i="5" s="1"/>
  <c r="B525" i="5"/>
  <c r="C524" i="5"/>
  <c r="E524" i="5"/>
  <c r="D524" i="5"/>
  <c r="A524" i="5" l="1"/>
  <c r="F524" i="5"/>
  <c r="G524" i="5"/>
  <c r="H524" i="5" s="1"/>
  <c r="B526" i="5"/>
  <c r="C525" i="5"/>
  <c r="D525" i="5"/>
  <c r="E525" i="5"/>
  <c r="A525" i="5" l="1"/>
  <c r="F525" i="5"/>
  <c r="G525" i="5"/>
  <c r="H525" i="5" s="1"/>
  <c r="B527" i="5"/>
  <c r="C526" i="5"/>
  <c r="D526" i="5"/>
  <c r="E526" i="5"/>
  <c r="A526" i="5" l="1"/>
  <c r="F526" i="5"/>
  <c r="G526" i="5"/>
  <c r="H526" i="5" s="1"/>
  <c r="C527" i="5"/>
  <c r="B528" i="5"/>
  <c r="D527" i="5"/>
  <c r="E527" i="5"/>
  <c r="A527" i="5" l="1"/>
  <c r="F527" i="5"/>
  <c r="G527" i="5"/>
  <c r="H527" i="5" s="1"/>
  <c r="B529" i="5"/>
  <c r="C528" i="5"/>
  <c r="D528" i="5"/>
  <c r="E528" i="5"/>
  <c r="A528" i="5" l="1"/>
  <c r="F528" i="5"/>
  <c r="G528" i="5"/>
  <c r="H528" i="5" s="1"/>
  <c r="C529" i="5"/>
  <c r="D529" i="5"/>
  <c r="B530" i="5"/>
  <c r="E529" i="5"/>
  <c r="B531" i="5" l="1"/>
  <c r="C530" i="5"/>
  <c r="D530" i="5"/>
  <c r="E530" i="5"/>
  <c r="A529" i="5"/>
  <c r="G529" i="5"/>
  <c r="H529" i="5" s="1"/>
  <c r="F529" i="5"/>
  <c r="A530" i="5" l="1"/>
  <c r="G530" i="5"/>
  <c r="H530" i="5" s="1"/>
  <c r="F530" i="5"/>
  <c r="B532" i="5"/>
  <c r="C531" i="5"/>
  <c r="D531" i="5"/>
  <c r="E531" i="5"/>
  <c r="A531" i="5" l="1"/>
  <c r="F531" i="5"/>
  <c r="G531" i="5"/>
  <c r="H531" i="5" s="1"/>
  <c r="B533" i="5"/>
  <c r="C532" i="5"/>
  <c r="D532" i="5"/>
  <c r="E532" i="5"/>
  <c r="A532" i="5" l="1"/>
  <c r="F532" i="5"/>
  <c r="G532" i="5"/>
  <c r="H532" i="5" s="1"/>
  <c r="B534" i="5"/>
  <c r="C533" i="5"/>
  <c r="D533" i="5"/>
  <c r="E533" i="5"/>
  <c r="A533" i="5" l="1"/>
  <c r="F533" i="5"/>
  <c r="G533" i="5"/>
  <c r="H533" i="5" s="1"/>
  <c r="B535" i="5"/>
  <c r="C534" i="5"/>
  <c r="D534" i="5"/>
  <c r="E534" i="5"/>
  <c r="A534" i="5" l="1"/>
  <c r="F534" i="5"/>
  <c r="G534" i="5"/>
  <c r="H534" i="5" s="1"/>
  <c r="C535" i="5"/>
  <c r="B536" i="5"/>
  <c r="D535" i="5"/>
  <c r="E535" i="5"/>
  <c r="A535" i="5" l="1"/>
  <c r="F535" i="5"/>
  <c r="G535" i="5"/>
  <c r="H535" i="5" s="1"/>
  <c r="B537" i="5"/>
  <c r="C536" i="5"/>
  <c r="D536" i="5"/>
  <c r="E536" i="5"/>
  <c r="A536" i="5" l="1"/>
  <c r="F536" i="5"/>
  <c r="G536" i="5"/>
  <c r="H536" i="5" s="1"/>
  <c r="C537" i="5"/>
  <c r="B538" i="5"/>
  <c r="D537" i="5"/>
  <c r="E537" i="5"/>
  <c r="A537" i="5" l="1"/>
  <c r="G537" i="5"/>
  <c r="H537" i="5" s="1"/>
  <c r="F537" i="5"/>
  <c r="C538" i="5"/>
  <c r="B539" i="5"/>
  <c r="D538" i="5"/>
  <c r="E538" i="5"/>
  <c r="A538" i="5" l="1"/>
  <c r="G538" i="5"/>
  <c r="H538" i="5" s="1"/>
  <c r="F538" i="5"/>
  <c r="C539" i="5"/>
  <c r="B540" i="5"/>
  <c r="D539" i="5"/>
  <c r="E539" i="5"/>
  <c r="A539" i="5" l="1"/>
  <c r="F539" i="5"/>
  <c r="G539" i="5"/>
  <c r="H539" i="5" s="1"/>
  <c r="B541" i="5"/>
  <c r="C540" i="5"/>
  <c r="D540" i="5"/>
  <c r="E540" i="5"/>
  <c r="A540" i="5" l="1"/>
  <c r="F540" i="5"/>
  <c r="G540" i="5"/>
  <c r="H540" i="5" s="1"/>
  <c r="B542" i="5"/>
  <c r="C541" i="5"/>
  <c r="D541" i="5"/>
  <c r="E541" i="5"/>
  <c r="A541" i="5" l="1"/>
  <c r="F541" i="5"/>
  <c r="G541" i="5"/>
  <c r="H541" i="5" s="1"/>
  <c r="B543" i="5"/>
  <c r="C542" i="5"/>
  <c r="D542" i="5"/>
  <c r="E542" i="5"/>
  <c r="A542" i="5" l="1"/>
  <c r="F542" i="5"/>
  <c r="G542" i="5"/>
  <c r="H542" i="5" s="1"/>
  <c r="C543" i="5"/>
  <c r="B544" i="5"/>
  <c r="D543" i="5"/>
  <c r="E543" i="5"/>
  <c r="A543" i="5" l="1"/>
  <c r="F543" i="5"/>
  <c r="G543" i="5"/>
  <c r="H543" i="5" s="1"/>
  <c r="B545" i="5"/>
  <c r="C544" i="5"/>
  <c r="E544" i="5"/>
  <c r="D544" i="5"/>
  <c r="A544" i="5" l="1"/>
  <c r="F544" i="5"/>
  <c r="G544" i="5"/>
  <c r="H544" i="5" s="1"/>
  <c r="C545" i="5"/>
  <c r="D545" i="5"/>
  <c r="B546" i="5"/>
  <c r="E545" i="5"/>
  <c r="C546" i="5" l="1"/>
  <c r="D546" i="5"/>
  <c r="E546" i="5"/>
  <c r="A545" i="5"/>
  <c r="F545" i="5"/>
  <c r="G545" i="5"/>
  <c r="H545" i="5" s="1"/>
  <c r="A546" i="5" l="1"/>
  <c r="F546" i="5"/>
  <c r="G546" i="5"/>
  <c r="H546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EF2B4F-4405-46AB-80E2-6C40B4B8FFA0}" keepAlive="1" name="Consulta - fechas" description="Conexión a la consulta 'fechas' en el libro." type="5" refreshedVersion="6" background="1" saveData="1">
    <dbPr connection="Provider=Microsoft.Mashup.OleDb.1;Data Source=$Workbook$;Location=fechas;Extended Properties=&quot;&quot;" command="SELECT * FROM [fechas]"/>
  </connection>
  <connection id="2" xr16:uid="{2ADE49EB-DE6B-4B35-BF39-A94A67EEC660}" keepAlive="1" name="Consulta - fechas (2)" description="Conexión a la consulta 'fechas (2)' en el libro." type="5" refreshedVersion="6" background="1" saveData="1">
    <dbPr connection="Provider=Microsoft.Mashup.OleDb.1;Data Source=$Workbook$;Location=&quot;fechas (2)&quot;;Extended Properties=&quot;&quot;" command="SELECT * FROM [fechas (2)]"/>
  </connection>
</connections>
</file>

<file path=xl/sharedStrings.xml><?xml version="1.0" encoding="utf-8"?>
<sst xmlns="http://schemas.openxmlformats.org/spreadsheetml/2006/main" count="1287" uniqueCount="805">
  <si>
    <t>CCAA</t>
  </si>
  <si>
    <t>Andalucía</t>
  </si>
  <si>
    <t>Aragón</t>
  </si>
  <si>
    <t>Asturias</t>
  </si>
  <si>
    <t>Baleares</t>
  </si>
  <si>
    <t>Canarias</t>
  </si>
  <si>
    <t>Cantabria</t>
  </si>
  <si>
    <t>Castilla-La Mancha</t>
  </si>
  <si>
    <t>Castilla y León</t>
  </si>
  <si>
    <t>Cataluña</t>
  </si>
  <si>
    <t>Ceuta</t>
  </si>
  <si>
    <t>C. Valenciana</t>
  </si>
  <si>
    <t>Extremadura</t>
  </si>
  <si>
    <t>Galicia</t>
  </si>
  <si>
    <t>Madrid</t>
  </si>
  <si>
    <t>Melilla</t>
  </si>
  <si>
    <t>Murcia</t>
  </si>
  <si>
    <t>Navarra</t>
  </si>
  <si>
    <t>País Vasco</t>
  </si>
  <si>
    <t>La Rioja</t>
  </si>
  <si>
    <t>Total</t>
  </si>
  <si>
    <t>Sur</t>
  </si>
  <si>
    <t>Norte</t>
  </si>
  <si>
    <t>Centro</t>
  </si>
  <si>
    <t>Este</t>
  </si>
  <si>
    <t>Oeste</t>
  </si>
  <si>
    <t>CCAA_MR</t>
  </si>
  <si>
    <t>Andalusia</t>
  </si>
  <si>
    <t>Aragon</t>
  </si>
  <si>
    <t>Balearic Islands</t>
  </si>
  <si>
    <t>Canary Islands</t>
  </si>
  <si>
    <t>Castile-La Mancha</t>
  </si>
  <si>
    <t>Catalonia</t>
  </si>
  <si>
    <t>Valencian Community</t>
  </si>
  <si>
    <t>Navarre</t>
  </si>
  <si>
    <t>Basque Country</t>
  </si>
  <si>
    <t>Region of Murcia</t>
  </si>
  <si>
    <t>Community of Madrid</t>
  </si>
  <si>
    <t>COD</t>
  </si>
  <si>
    <t>Zona</t>
  </si>
  <si>
    <t>#POB</t>
  </si>
  <si>
    <t>#SUP</t>
  </si>
  <si>
    <t>COD_CCAA</t>
  </si>
  <si>
    <t>CCAA_GH</t>
  </si>
  <si>
    <t>Total Nacional</t>
  </si>
  <si>
    <t>Comunidad Valenciana</t>
  </si>
  <si>
    <t>Comunidad de Madrid</t>
  </si>
  <si>
    <t>Principado de Asturias</t>
  </si>
  <si>
    <t>Islas Baleares</t>
  </si>
  <si>
    <t>Islas Canarias</t>
  </si>
  <si>
    <t>Región de Murcia</t>
  </si>
  <si>
    <t>COD_WB</t>
  </si>
  <si>
    <t>Pais_WB</t>
  </si>
  <si>
    <t>COD_MR</t>
  </si>
  <si>
    <t>Pais_MR</t>
  </si>
  <si>
    <t>Pais_GH</t>
  </si>
  <si>
    <t>#POP</t>
  </si>
  <si>
    <t>Aruba</t>
  </si>
  <si>
    <t>Afghanistan</t>
  </si>
  <si>
    <t>Angola</t>
  </si>
  <si>
    <t>Albania</t>
  </si>
  <si>
    <t>Andorra</t>
  </si>
  <si>
    <t>United Arab Emirates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</si>
  <si>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</si>
  <si>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</si>
  <si>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</si>
  <si>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</si>
  <si>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</si>
  <si>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</si>
  <si>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</si>
  <si>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</si>
  <si>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</si>
  <si>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</si>
  <si>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</si>
  <si>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</si>
  <si>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</si>
  <si>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Bahamas, The</t>
  </si>
  <si>
    <t>Bosnia and Herzegovina</t>
  </si>
  <si>
    <t>Belarus</t>
  </si>
  <si>
    <t>Belize</t>
  </si>
  <si>
    <t>Bermuda</t>
  </si>
  <si>
    <t>Bolivia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</si>
  <si>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</si>
  <si>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</si>
  <si>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</si>
  <si>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</si>
  <si>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</si>
  <si>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</si>
  <si>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</si>
  <si>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</si>
  <si>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</si>
  <si>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</si>
  <si>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</si>
  <si>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</si>
  <si>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</si>
  <si>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</si>
  <si>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</si>
  <si>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</si>
  <si>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Cabo Verde</t>
  </si>
  <si>
    <t>Costa Rica</t>
  </si>
  <si>
    <t>Cuba</t>
  </si>
  <si>
    <t>Curacao</t>
  </si>
  <si>
    <t>Cayman Islands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</si>
  <si>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</si>
  <si>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</si>
  <si>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</si>
  <si>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</si>
  <si>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</si>
  <si>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</si>
  <si>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</si>
  <si>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</si>
  <si>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</si>
  <si>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Egypt, Arab Rep.</t>
  </si>
  <si>
    <t>Eritrea</t>
  </si>
  <si>
    <t>Spain</t>
  </si>
  <si>
    <t>Estonia</t>
  </si>
  <si>
    <t>Ethiopia</t>
  </si>
  <si>
    <t>Finland</t>
  </si>
  <si>
    <t>Fiji</t>
  </si>
  <si>
    <t>France</t>
  </si>
  <si>
    <t>Faroe Islands</t>
  </si>
  <si>
    <t>Micronesia, Fed. Sts.</t>
  </si>
  <si>
    <t>Gabon</t>
  </si>
  <si>
    <t>United Kingdom</t>
  </si>
  <si>
    <t>Georgia</t>
  </si>
  <si>
    <t>Ghana</t>
  </si>
  <si>
    <t>Gibraltar</t>
  </si>
  <si>
    <t>Guinea</t>
  </si>
  <si>
    <t>Gambia, The</t>
  </si>
  <si>
    <t>Guinea-Bissau</t>
  </si>
  <si>
    <t>Equatorial Guinea</t>
  </si>
  <si>
    <t>Greece</t>
  </si>
  <si>
    <t>Grenada</t>
  </si>
  <si>
    <t>Greenland</t>
  </si>
  <si>
    <t>Guatemala</t>
  </si>
  <si>
    <t>Guam</t>
  </si>
  <si>
    <t>Guyana</t>
  </si>
  <si>
    <t>High income</t>
  </si>
  <si>
    <t>Hong Kong SAR, China</t>
  </si>
  <si>
    <t>Honduras</t>
  </si>
  <si>
    <t>Heavily indebted poor countries (HIPC)</t>
  </si>
  <si>
    <t>Croatia</t>
  </si>
  <si>
    <t>Haiti</t>
  </si>
  <si>
    <t>Hungary</t>
  </si>
  <si>
    <t>Indonesia</t>
  </si>
  <si>
    <t>Isle of Man</t>
  </si>
  <si>
    <t>India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</si>
  <si>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</si>
  <si>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</si>
  <si>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</si>
  <si>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</si>
  <si>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</si>
  <si>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</si>
  <si>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</si>
  <si>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</si>
  <si>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</si>
  <si>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</si>
  <si>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</si>
  <si>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</si>
  <si>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</si>
  <si>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</si>
  <si>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</si>
  <si>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Korea, Rep.</t>
  </si>
  <si>
    <t>Kuwait</t>
  </si>
  <si>
    <t>Lao PDR</t>
  </si>
  <si>
    <t>Lebanon</t>
  </si>
  <si>
    <t>Liberia</t>
  </si>
  <si>
    <t>Libya</t>
  </si>
  <si>
    <t>St. Lucia</t>
  </si>
  <si>
    <t>Liechtenstein</t>
  </si>
  <si>
    <t>Sri Lanka</t>
  </si>
  <si>
    <t>Lesotho</t>
  </si>
  <si>
    <t>Lithuania</t>
  </si>
  <si>
    <t>Luxembourg</t>
  </si>
  <si>
    <t>Latvia</t>
  </si>
  <si>
    <t>Macao SAR, China</t>
  </si>
  <si>
    <t>St. Martin (French part)</t>
  </si>
  <si>
    <t>Morocco</t>
  </si>
  <si>
    <t>Monaco</t>
  </si>
  <si>
    <t>Moldova</t>
  </si>
  <si>
    <t>Madagascar</t>
  </si>
  <si>
    <t>Maldives</t>
  </si>
  <si>
    <t>Mexico</t>
  </si>
  <si>
    <t>Marshall Islands</t>
  </si>
  <si>
    <t>North Macedonia</t>
  </si>
  <si>
    <t>Mali</t>
  </si>
  <si>
    <t>Malta</t>
  </si>
  <si>
    <t>Myanmar</t>
  </si>
  <si>
    <t>Montenegro</t>
  </si>
  <si>
    <t>Mongolia</t>
  </si>
  <si>
    <t>Northern Mariana Islands</t>
  </si>
  <si>
    <t>Mozambique</t>
  </si>
  <si>
    <t>Mauritania</t>
  </si>
  <si>
    <t>Mauritius</t>
  </si>
  <si>
    <t>Malawi</t>
  </si>
  <si>
    <t>Malaysia</t>
  </si>
  <si>
    <t>Namibia</t>
  </si>
  <si>
    <t>New Caledonia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</si>
  <si>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</si>
  <si>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</si>
  <si>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</si>
  <si>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</si>
  <si>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</si>
  <si>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</si>
  <si>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</si>
  <si>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</si>
  <si>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</si>
  <si>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</si>
  <si>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</si>
  <si>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</si>
  <si>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</si>
  <si>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</si>
  <si>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</si>
  <si>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</si>
  <si>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Puerto Rico</t>
  </si>
  <si>
    <t>Korea, Dem. People’s Rep.</t>
  </si>
  <si>
    <t>Portugal</t>
  </si>
  <si>
    <t>Paraguay</t>
  </si>
  <si>
    <t>West Bank and Gaza</t>
  </si>
  <si>
    <t>French Polynesia</t>
  </si>
  <si>
    <t>Qatar</t>
  </si>
  <si>
    <t>Romania</t>
  </si>
  <si>
    <t>Russian Federation</t>
  </si>
  <si>
    <t>Rwanda</t>
  </si>
  <si>
    <t>South Asia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</si>
  <si>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</si>
  <si>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</si>
  <si>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</si>
  <si>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</si>
  <si>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</si>
  <si>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</si>
  <si>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</si>
  <si>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</si>
  <si>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</si>
  <si>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</si>
  <si>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</si>
  <si>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Sub-Saharan Africa</t>
  </si>
  <si>
    <t>Sao Tome and Principe</t>
  </si>
  <si>
    <t>Suriname</t>
  </si>
  <si>
    <t>Slovak Republic</t>
  </si>
  <si>
    <t>Slovenia</t>
  </si>
  <si>
    <t>Sweden</t>
  </si>
  <si>
    <t>Eswatini</t>
  </si>
  <si>
    <t>Seychelles</t>
  </si>
  <si>
    <t>Syrian Arab Republic</t>
  </si>
  <si>
    <t>Turks and Caicos Islands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</si>
  <si>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</si>
  <si>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</si>
  <si>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</si>
  <si>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</si>
  <si>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</si>
  <si>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</si>
  <si>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</si>
  <si>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</si>
  <si>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</si>
  <si>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</si>
  <si>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</si>
  <si>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Tanzania</t>
  </si>
  <si>
    <t>Uganda</t>
  </si>
  <si>
    <t>Ukraine</t>
  </si>
  <si>
    <t>Uruguay</t>
  </si>
  <si>
    <t>United States</t>
  </si>
  <si>
    <t>Uzbekistan</t>
  </si>
  <si>
    <t>St. Vincent and the Grenadines</t>
  </si>
  <si>
    <t>Venezuela, RB</t>
  </si>
  <si>
    <t>British Virgin Islands</t>
  </si>
  <si>
    <t>Vietnam</t>
  </si>
  <si>
    <t>Vanuatu</t>
  </si>
  <si>
    <t>Samoa</t>
  </si>
  <si>
    <t>Kosovo</t>
  </si>
  <si>
    <t>Yemen, Rep.</t>
  </si>
  <si>
    <t>South Africa</t>
  </si>
  <si>
    <t>Zambia</t>
  </si>
  <si>
    <t>Zimbabwe</t>
  </si>
  <si>
    <t>ABW</t>
  </si>
  <si>
    <t>AFG</t>
  </si>
  <si>
    <t>AGO</t>
  </si>
  <si>
    <t>ALB</t>
  </si>
  <si>
    <t>AND</t>
  </si>
  <si>
    <t>ARE</t>
  </si>
  <si>
    <t>ARG</t>
  </si>
  <si>
    <t>ARM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</si>
  <si>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</si>
  <si>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</si>
  <si>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</si>
  <si>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</si>
  <si>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</si>
  <si>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</si>
  <si>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</si>
  <si>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</si>
  <si>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</si>
  <si>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</si>
  <si>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</si>
  <si>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</si>
  <si>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</si>
  <si>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</si>
  <si>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</si>
  <si>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BMU</t>
  </si>
  <si>
    <t>BOL</t>
  </si>
  <si>
    <t>BRA</t>
  </si>
  <si>
    <t>BRB</t>
  </si>
  <si>
    <t>BRN</t>
  </si>
  <si>
    <t>BTN</t>
  </si>
  <si>
    <t>BWA</t>
  </si>
  <si>
    <t>CAF</t>
  </si>
  <si>
    <t>CAN</t>
  </si>
  <si>
    <t>CHE</t>
  </si>
  <si>
    <t>CHL</t>
  </si>
  <si>
    <t>CHN</t>
  </si>
  <si>
    <t>CIV</t>
  </si>
  <si>
    <t>CMR</t>
  </si>
  <si>
    <t>COG</t>
  </si>
  <si>
    <t>COL</t>
  </si>
  <si>
    <t>COM</t>
  </si>
  <si>
    <t>CPV</t>
  </si>
  <si>
    <t>CRI</t>
  </si>
  <si>
    <t>CUB</t>
  </si>
  <si>
    <t>CUW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</si>
  <si>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</si>
  <si>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</si>
  <si>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</si>
  <si>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</si>
  <si>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</si>
  <si>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</si>
  <si>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</si>
  <si>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</si>
  <si>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</si>
  <si>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ECU</t>
  </si>
  <si>
    <t>EGY</t>
  </si>
  <si>
    <t>ERI</t>
  </si>
  <si>
    <t>ESP</t>
  </si>
  <si>
    <t>EST</t>
  </si>
  <si>
    <t>ETH</t>
  </si>
  <si>
    <t>FIN</t>
  </si>
  <si>
    <t>FJI</t>
  </si>
  <si>
    <t>FRA</t>
  </si>
  <si>
    <t>FRO</t>
  </si>
  <si>
    <t>FSM</t>
  </si>
  <si>
    <t>GAB</t>
  </si>
  <si>
    <t>GBR</t>
  </si>
  <si>
    <t>GEO</t>
  </si>
  <si>
    <t>GHA</t>
  </si>
  <si>
    <t>GIB</t>
  </si>
  <si>
    <t>GIN</t>
  </si>
  <si>
    <t>GMB</t>
  </si>
  <si>
    <t>GNB</t>
  </si>
  <si>
    <t>GNQ</t>
  </si>
  <si>
    <t>GRC</t>
  </si>
  <si>
    <t>GRD</t>
  </si>
  <si>
    <t>GRL</t>
  </si>
  <si>
    <t>GTM</t>
  </si>
  <si>
    <t>GUM</t>
  </si>
  <si>
    <t>GUY</t>
  </si>
  <si>
    <t>HIC</t>
  </si>
  <si>
    <t>HKG</t>
  </si>
  <si>
    <t>HND</t>
  </si>
  <si>
    <t>HPC</t>
  </si>
  <si>
    <t>HRV</t>
  </si>
  <si>
    <t>HTI</t>
  </si>
  <si>
    <t>HUN</t>
  </si>
  <si>
    <t>IDN</t>
  </si>
  <si>
    <t>IMN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</si>
  <si>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</si>
  <si>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</si>
  <si>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</si>
  <si>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</si>
  <si>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</si>
  <si>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</si>
  <si>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</si>
  <si>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</si>
  <si>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</si>
  <si>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</si>
  <si>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</si>
  <si>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</si>
  <si>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</si>
  <si>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</si>
  <si>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</si>
  <si>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</si>
  <si>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</si>
  <si>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KWT</t>
  </si>
  <si>
    <t>LAO</t>
  </si>
  <si>
    <t>LBN</t>
  </si>
  <si>
    <t>LBR</t>
  </si>
  <si>
    <t>LBY</t>
  </si>
  <si>
    <t>LCA</t>
  </si>
  <si>
    <t>LIE</t>
  </si>
  <si>
    <t>LKA</t>
  </si>
  <si>
    <t>LSO</t>
  </si>
  <si>
    <t>LTU</t>
  </si>
  <si>
    <t>LUX</t>
  </si>
  <si>
    <t>LVA</t>
  </si>
  <si>
    <t>MAC</t>
  </si>
  <si>
    <t>MAF</t>
  </si>
  <si>
    <t>MAR</t>
  </si>
  <si>
    <t>MCO</t>
  </si>
  <si>
    <t>MDA</t>
  </si>
  <si>
    <t>MDG</t>
  </si>
  <si>
    <t>MDV</t>
  </si>
  <si>
    <t>MEX</t>
  </si>
  <si>
    <t>MHL</t>
  </si>
  <si>
    <t>MKD</t>
  </si>
  <si>
    <t>MLI</t>
  </si>
  <si>
    <t>MLT</t>
  </si>
  <si>
    <t>MMR</t>
  </si>
  <si>
    <t>MNE</t>
  </si>
  <si>
    <t>MNG</t>
  </si>
  <si>
    <t>MNP</t>
  </si>
  <si>
    <t>MOZ</t>
  </si>
  <si>
    <t>MRT</t>
  </si>
  <si>
    <t>MUS</t>
  </si>
  <si>
    <t>MWI</t>
  </si>
  <si>
    <t>MYS</t>
  </si>
  <si>
    <t>NAM</t>
  </si>
  <si>
    <t>NCL</t>
  </si>
  <si>
    <t>NER</t>
  </si>
  <si>
    <t>NGA</t>
  </si>
  <si>
    <t>NIC</t>
  </si>
  <si>
    <t>NLD</t>
  </si>
  <si>
    <t>NOR</t>
  </si>
  <si>
    <t>NPL</t>
  </si>
  <si>
    <t>NRU</t>
  </si>
  <si>
    <t>NZL</t>
  </si>
  <si>
    <t>OMN</t>
  </si>
  <si>
    <t>PAK</t>
  </si>
  <si>
    <t>PAN</t>
  </si>
  <si>
    <t>PER</t>
  </si>
  <si>
    <t>PHL</t>
  </si>
  <si>
    <t>PLW</t>
  </si>
  <si>
    <t>PNG</t>
  </si>
  <si>
    <t>POL</t>
  </si>
  <si>
    <t>PRI</t>
  </si>
  <si>
    <t>PRK</t>
  </si>
  <si>
    <t>PRT</t>
  </si>
  <si>
    <t>PRY</t>
  </si>
  <si>
    <t>PSE</t>
  </si>
  <si>
    <t>PYF</t>
  </si>
  <si>
    <t>QAT</t>
  </si>
  <si>
    <t>ROU</t>
  </si>
  <si>
    <t>RUS</t>
  </si>
  <si>
    <t>RWA</t>
  </si>
  <si>
    <t>SAS</t>
  </si>
  <si>
    <t>SAU</t>
  </si>
  <si>
    <t>SDN</t>
  </si>
  <si>
    <t>SEN</t>
  </si>
  <si>
    <t>SGP</t>
  </si>
  <si>
    <t>SLB</t>
  </si>
  <si>
    <t>SLE</t>
  </si>
  <si>
    <t>SLV</t>
  </si>
  <si>
    <t>SMR</t>
  </si>
  <si>
    <t>SOM</t>
  </si>
  <si>
    <t>SRB</t>
  </si>
  <si>
    <t>SSD</t>
  </si>
  <si>
    <t>SSF</t>
  </si>
  <si>
    <t>STP</t>
  </si>
  <si>
    <t>SUR</t>
  </si>
  <si>
    <t>SVK</t>
  </si>
  <si>
    <t>SVN</t>
  </si>
  <si>
    <t>SWE</t>
  </si>
  <si>
    <t>SWZ</t>
  </si>
  <si>
    <t>SYC</t>
  </si>
  <si>
    <t>SYR</t>
  </si>
  <si>
    <t>TCA</t>
  </si>
  <si>
    <t>TCD</t>
  </si>
  <si>
    <t>TGO</t>
  </si>
  <si>
    <t>THA</t>
  </si>
  <si>
    <t>TJK</t>
  </si>
  <si>
    <t>TKM</t>
  </si>
  <si>
    <t>TLS</t>
  </si>
  <si>
    <t>TON</t>
  </si>
  <si>
    <t>TTO</t>
  </si>
  <si>
    <t>TUN</t>
  </si>
  <si>
    <t>TUR</t>
  </si>
  <si>
    <t>TUV</t>
  </si>
  <si>
    <t>TZA</t>
  </si>
  <si>
    <t>UGA</t>
  </si>
  <si>
    <t>UKR</t>
  </si>
  <si>
    <t>URY</t>
  </si>
  <si>
    <t>USA</t>
  </si>
  <si>
    <t>UZB</t>
  </si>
  <si>
    <t>VCT</t>
  </si>
  <si>
    <t>VEN</t>
  </si>
  <si>
    <t>VGB</t>
  </si>
  <si>
    <t>VNM</t>
  </si>
  <si>
    <t>VUT</t>
  </si>
  <si>
    <t>WSM</t>
  </si>
  <si>
    <t>XKX</t>
  </si>
  <si>
    <t>YEM</t>
  </si>
  <si>
    <t>ZAF</t>
  </si>
  <si>
    <t>ZMB</t>
  </si>
  <si>
    <t>ZWE</t>
  </si>
  <si>
    <t>AE</t>
  </si>
  <si>
    <t>AF</t>
  </si>
  <si>
    <t>AG</t>
  </si>
  <si>
    <t>AO</t>
  </si>
  <si>
    <t>AR</t>
  </si>
  <si>
    <t>AT</t>
  </si>
  <si>
    <t>AU</t>
  </si>
  <si>
    <t>AW</t>
  </si>
  <si>
    <t>BA</t>
  </si>
  <si>
    <t>BB</t>
  </si>
  <si>
    <t>BD</t>
  </si>
  <si>
    <t>BE</t>
  </si>
  <si>
    <t>BF</t>
  </si>
  <si>
    <t>BG</t>
  </si>
  <si>
    <t>BH</t>
  </si>
  <si>
    <t>BJ</t>
  </si>
  <si>
    <t>BO</t>
  </si>
  <si>
    <t>BR</t>
  </si>
  <si>
    <t>BS</t>
  </si>
  <si>
    <t>The Bahamas</t>
  </si>
  <si>
    <t>BW</t>
  </si>
  <si>
    <t>BY</t>
  </si>
  <si>
    <t>BZ</t>
  </si>
  <si>
    <t>CA</t>
  </si>
  <si>
    <t>CH</t>
  </si>
  <si>
    <t>CI</t>
  </si>
  <si>
    <t>CÃ´te d'Ivoire</t>
  </si>
  <si>
    <t>CL</t>
  </si>
  <si>
    <t>CM</t>
  </si>
  <si>
    <t>CO</t>
  </si>
  <si>
    <t>CR</t>
  </si>
  <si>
    <t>CV</t>
  </si>
  <si>
    <t>Cape Verde</t>
  </si>
  <si>
    <t>CZ</t>
  </si>
  <si>
    <t>Czechia</t>
  </si>
  <si>
    <t>DE</t>
  </si>
  <si>
    <t>DK</t>
  </si>
  <si>
    <t>DO</t>
  </si>
  <si>
    <t>EC</t>
  </si>
  <si>
    <t>EE</t>
  </si>
  <si>
    <t>EG</t>
  </si>
  <si>
    <t>Egypt</t>
  </si>
  <si>
    <t>ES</t>
  </si>
  <si>
    <t>FI</t>
  </si>
  <si>
    <t>FJ</t>
  </si>
  <si>
    <t>FR</t>
  </si>
  <si>
    <t>GA</t>
  </si>
  <si>
    <t>GB</t>
  </si>
  <si>
    <t>GE</t>
  </si>
  <si>
    <t>GH</t>
  </si>
  <si>
    <t>GR</t>
  </si>
  <si>
    <t>GT</t>
  </si>
  <si>
    <t>GW</t>
  </si>
  <si>
    <t>HK</t>
  </si>
  <si>
    <t>Hong Kong</t>
  </si>
  <si>
    <t>HN</t>
  </si>
  <si>
    <t>HR</t>
  </si>
  <si>
    <t>HT</t>
  </si>
  <si>
    <t>HU</t>
  </si>
  <si>
    <t>ID</t>
  </si>
  <si>
    <t>IE</t>
  </si>
  <si>
    <t>IL</t>
  </si>
  <si>
    <t>IN</t>
  </si>
  <si>
    <t>IQ</t>
  </si>
  <si>
    <t>IT</t>
  </si>
  <si>
    <t>JM</t>
  </si>
  <si>
    <t>JO</t>
  </si>
  <si>
    <t>JP</t>
  </si>
  <si>
    <t>KE</t>
  </si>
  <si>
    <t>KG</t>
  </si>
  <si>
    <t>Kyrgyzstan</t>
  </si>
  <si>
    <t>KH</t>
  </si>
  <si>
    <t>KR</t>
  </si>
  <si>
    <t>South Korea</t>
  </si>
  <si>
    <t>KW</t>
  </si>
  <si>
    <t>KZ</t>
  </si>
  <si>
    <t>LA</t>
  </si>
  <si>
    <t>Laos</t>
  </si>
  <si>
    <t>LB</t>
  </si>
  <si>
    <t>LI</t>
  </si>
  <si>
    <t>LK</t>
  </si>
  <si>
    <t>LT</t>
  </si>
  <si>
    <t>LU</t>
  </si>
  <si>
    <t>LV</t>
  </si>
  <si>
    <t>LY</t>
  </si>
  <si>
    <t>MD</t>
  </si>
  <si>
    <t>MK</t>
  </si>
  <si>
    <t>ML</t>
  </si>
  <si>
    <t>MM</t>
  </si>
  <si>
    <t>Myanmar (Burma)</t>
  </si>
  <si>
    <t>MN</t>
  </si>
  <si>
    <t>MT</t>
  </si>
  <si>
    <t>MU</t>
  </si>
  <si>
    <t>MX</t>
  </si>
  <si>
    <t>MY</t>
  </si>
  <si>
    <t>MZ</t>
  </si>
  <si>
    <t>NA</t>
  </si>
  <si>
    <t>NE</t>
  </si>
  <si>
    <t>NG</t>
  </si>
  <si>
    <t>NI</t>
  </si>
  <si>
    <t>NL</t>
  </si>
  <si>
    <t>NO</t>
  </si>
  <si>
    <t>NP</t>
  </si>
  <si>
    <t>NZ</t>
  </si>
  <si>
    <t>OM</t>
  </si>
  <si>
    <t>PA</t>
  </si>
  <si>
    <t>PE</t>
  </si>
  <si>
    <t>PG</t>
  </si>
  <si>
    <t>PH</t>
  </si>
  <si>
    <t>PK</t>
  </si>
  <si>
    <t>PL</t>
  </si>
  <si>
    <t>PR</t>
  </si>
  <si>
    <t>PT</t>
  </si>
  <si>
    <t>PY</t>
  </si>
  <si>
    <t>QA</t>
  </si>
  <si>
    <t>RE</t>
  </si>
  <si>
    <t>RÃ©union</t>
  </si>
  <si>
    <t>RO</t>
  </si>
  <si>
    <t>RW</t>
  </si>
  <si>
    <t>SA</t>
  </si>
  <si>
    <t>SE</t>
  </si>
  <si>
    <t>SG</t>
  </si>
  <si>
    <t>SI</t>
  </si>
  <si>
    <t>SK</t>
  </si>
  <si>
    <t>Slovakia</t>
  </si>
  <si>
    <t>SN</t>
  </si>
  <si>
    <t>SV</t>
  </si>
  <si>
    <t>TG</t>
  </si>
  <si>
    <t>TH</t>
  </si>
  <si>
    <t>TJ</t>
  </si>
  <si>
    <t>TR</t>
  </si>
  <si>
    <t>TT</t>
  </si>
  <si>
    <t>TW</t>
  </si>
  <si>
    <t>Taiwan</t>
  </si>
  <si>
    <t>TZ</t>
  </si>
  <si>
    <t>UG</t>
  </si>
  <si>
    <t>US</t>
  </si>
  <si>
    <t>UY</t>
  </si>
  <si>
    <t>VE</t>
  </si>
  <si>
    <t>Venezuela</t>
  </si>
  <si>
    <t>VN</t>
  </si>
  <si>
    <t>YE</t>
  </si>
  <si>
    <t>Yemen</t>
  </si>
  <si>
    <t>ZA</t>
  </si>
  <si>
    <t>ZM</t>
  </si>
  <si>
    <t>ZW</t>
  </si>
  <si>
    <t>Bahamas</t>
  </si>
  <si>
    <t>Brunei</t>
  </si>
  <si>
    <t>Congo (Brazzaville)</t>
  </si>
  <si>
    <t>Congo (Kinshasa)</t>
  </si>
  <si>
    <t>Diamond Princess</t>
  </si>
  <si>
    <t>Gambia</t>
  </si>
  <si>
    <t>Holy See</t>
  </si>
  <si>
    <t>Iran</t>
  </si>
  <si>
    <t>Korea, South</t>
  </si>
  <si>
    <t>Russia</t>
  </si>
  <si>
    <t>Saint Lucia</t>
  </si>
  <si>
    <t>Saint Vincent and the Grenadines</t>
  </si>
  <si>
    <t>Taiwan*</t>
  </si>
  <si>
    <t>Syria</t>
  </si>
  <si>
    <t>Saint Kitts and Nevis</t>
  </si>
  <si>
    <t>Burma</t>
  </si>
  <si>
    <t>MS Zaandam</t>
  </si>
  <si>
    <t>Western Sahara</t>
  </si>
  <si>
    <t>DMP</t>
  </si>
  <si>
    <t>TWN</t>
  </si>
  <si>
    <t>MSZ</t>
  </si>
  <si>
    <t>HLS</t>
  </si>
  <si>
    <t>WTS</t>
  </si>
  <si>
    <t>REU</t>
  </si>
  <si>
    <t>Réunion Island</t>
  </si>
  <si>
    <t>Castile and LeÃ³n</t>
  </si>
  <si>
    <t>Almería</t>
  </si>
  <si>
    <t>Cádiz</t>
  </si>
  <si>
    <t>Córdoba</t>
  </si>
  <si>
    <t>Granada</t>
  </si>
  <si>
    <t>Huelva</t>
  </si>
  <si>
    <t>Jaén</t>
  </si>
  <si>
    <t>Málaga</t>
  </si>
  <si>
    <t>Sevilla</t>
  </si>
  <si>
    <t>Huesca</t>
  </si>
  <si>
    <t>Teruel</t>
  </si>
  <si>
    <t>Zaragoza</t>
  </si>
  <si>
    <t>Illes Balears</t>
  </si>
  <si>
    <t>Las Palmas</t>
  </si>
  <si>
    <t>S.C.Tenerife</t>
  </si>
  <si>
    <t>Ávila</t>
  </si>
  <si>
    <t>Burgos</t>
  </si>
  <si>
    <t>León</t>
  </si>
  <si>
    <t>Palencia</t>
  </si>
  <si>
    <t>Salamanca</t>
  </si>
  <si>
    <t>Segovia</t>
  </si>
  <si>
    <t>Soria</t>
  </si>
  <si>
    <t>Valladolid</t>
  </si>
  <si>
    <t>Zamora</t>
  </si>
  <si>
    <t>Albacete</t>
  </si>
  <si>
    <t>Ciudad Real</t>
  </si>
  <si>
    <t>Cuenca</t>
  </si>
  <si>
    <t>Guadalajara</t>
  </si>
  <si>
    <t>Toledo</t>
  </si>
  <si>
    <t>Barcelona</t>
  </si>
  <si>
    <t>Girona</t>
  </si>
  <si>
    <t>Lleida</t>
  </si>
  <si>
    <t>Tarragona</t>
  </si>
  <si>
    <t>Alicante</t>
  </si>
  <si>
    <t>Castellón</t>
  </si>
  <si>
    <t>Valencia</t>
  </si>
  <si>
    <t>Badajoz</t>
  </si>
  <si>
    <t>Cáceres</t>
  </si>
  <si>
    <t>A Coruña</t>
  </si>
  <si>
    <t>Lugo</t>
  </si>
  <si>
    <t>Ourense</t>
  </si>
  <si>
    <t>Pontevedra</t>
  </si>
  <si>
    <t>Álava</t>
  </si>
  <si>
    <t>Gipuzkoa</t>
  </si>
  <si>
    <t>Bizkaia</t>
  </si>
  <si>
    <t>COD_PROV</t>
  </si>
  <si>
    <t>PROV</t>
  </si>
  <si>
    <t>Fecha</t>
  </si>
  <si>
    <t>Mes</t>
  </si>
  <si>
    <t>Año</t>
  </si>
  <si>
    <t>MesAño</t>
  </si>
  <si>
    <t>Month</t>
  </si>
  <si>
    <t>MonthYear</t>
  </si>
  <si>
    <t>FechaNum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</si>
  <si>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</si>
  <si>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</si>
  <si>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</si>
  <si>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</si>
  <si>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</si>
  <si>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</si>
  <si>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</si>
  <si>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</si>
  <si>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</si>
  <si>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</si>
  <si>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</si>
  <si>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</si>
  <si>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</si>
  <si>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</si>
  <si>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</si>
  <si>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</si>
  <si>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</si>
  <si>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</si>
  <si>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</si>
  <si>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</si>
  <si>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</si>
  <si>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</si>
  <si>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</si>
  <si>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</si>
  <si>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Fecha                           </t>
  </si>
  <si>
    <t xml:space="preserve"> Fichero                  </t>
  </si>
  <si>
    <t xml:space="preserve"> Sat, 18 Apr 2020 14:59:48 +0200  </t>
  </si>
  <si>
    <t xml:space="preserve"> COVID 19/EESS_horario_flexible_habitual.csv </t>
  </si>
  <si>
    <t xml:space="preserve"> Tue, 5 May 2020 17:56:19 +0200  </t>
  </si>
  <si>
    <t xml:space="preserve"> COVID 19/ERTE_fuerza_mayor_sectores.csv </t>
  </si>
  <si>
    <t xml:space="preserve"> Wed, 1 Apr 2020 13:41:08 +0200  </t>
  </si>
  <si>
    <t xml:space="preserve"> COVID 19/alojamientos_turisticos_boe_2020_4194.csv </t>
  </si>
  <si>
    <t xml:space="preserve"> Thu, 30 Apr 2020 12:47:09 +0200  </t>
  </si>
  <si>
    <t xml:space="preserve"> COVID 19/areas_descanso_carreteras.csv </t>
  </si>
  <si>
    <t xml:space="preserve"> Mon, 23 Mar 2020 08:55:52 +0100  </t>
  </si>
  <si>
    <t xml:space="preserve"> COVID 19/ccaa_camas_uci_2017.csv </t>
  </si>
  <si>
    <t xml:space="preserve"> Tue, 5 May 2020 18:07:18 +0200  </t>
  </si>
  <si>
    <t xml:space="preserve"> COVID 19/ccaa_covid19_ERTE.csv </t>
  </si>
  <si>
    <t xml:space="preserve"> Fri, 15 May 2020 12:31:03 +0200  </t>
  </si>
  <si>
    <t xml:space="preserve"> COVID 19/ccaa_covid19_altas.csv </t>
  </si>
  <si>
    <t xml:space="preserve"> COVID 19/ccaa_covid19_altas_long.csv </t>
  </si>
  <si>
    <t xml:space="preserve"> COVID 19/ccaa_covid19_casos.csv </t>
  </si>
  <si>
    <t xml:space="preserve"> COVID 19/ccaa_covid19_casos_long.csv </t>
  </si>
  <si>
    <t xml:space="preserve"> COVID 19/ccaa_covid19_confirmados_pcr.csv </t>
  </si>
  <si>
    <t xml:space="preserve"> COVID 19/ccaa_covid19_confirmados_pcr_long.csv </t>
  </si>
  <si>
    <t xml:space="preserve"> COVID 19/ccaa_covid19_confirmados_test.csv </t>
  </si>
  <si>
    <t xml:space="preserve"> COVID 19/ccaa_covid19_confirmados_test_long.csv </t>
  </si>
  <si>
    <t xml:space="preserve"> Fri, 15 May 2020 12:18:08 +0200  </t>
  </si>
  <si>
    <t xml:space="preserve"> COVID 19/ccaa_covid19_datos_isciii.csv </t>
  </si>
  <si>
    <t xml:space="preserve"> COVID 19/ccaa_covid19_fallecidos.csv </t>
  </si>
  <si>
    <t xml:space="preserve"> COVID 19/ccaa_covid19_fallecidos_long.csv </t>
  </si>
  <si>
    <t xml:space="preserve"> COVID 19/ccaa_covid19_hospitalizados.csv </t>
  </si>
  <si>
    <t xml:space="preserve"> COVID 19/ccaa_covid19_hospitalizados_long.csv </t>
  </si>
  <si>
    <t xml:space="preserve"> Tue, 7 Apr 2020 15:28:15 +0200  </t>
  </si>
  <si>
    <t xml:space="preserve"> COVID 19/ccaa_covid19_mascarillas.csv </t>
  </si>
  <si>
    <t xml:space="preserve"> Sat, 25 Apr 2020 13:54:25 +0200  </t>
  </si>
  <si>
    <t xml:space="preserve"> COVID 19/ccaa_covid19_positivos_asintomaticos.csv </t>
  </si>
  <si>
    <t xml:space="preserve"> COVID 19/ccaa_covid19_positivos_asintomaticos_long.csv </t>
  </si>
  <si>
    <t xml:space="preserve"> Sat, 9 May 2020 18:46:13 +0200  </t>
  </si>
  <si>
    <t xml:space="preserve"> COVID 19/ccaa_covid19_test_realizados.csv </t>
  </si>
  <si>
    <t xml:space="preserve"> COVID 19/ccaa_covid19_uci.csv </t>
  </si>
  <si>
    <t xml:space="preserve"> COVID 19/ccaa_covid19_uci_long.csv </t>
  </si>
  <si>
    <t xml:space="preserve"> Wed, 29 Apr 2020 09:58:51 +0200  </t>
  </si>
  <si>
    <t xml:space="preserve"> COVID 19/contratos_emergencia_sanidad.csv </t>
  </si>
  <si>
    <t xml:space="preserve"> Wed, 13 May 2020 13:33:11 +0200  </t>
  </si>
  <si>
    <t xml:space="preserve"> COVID 19/municipios_distritos_madrid_casos.csv </t>
  </si>
  <si>
    <t xml:space="preserve"> Fri, 15 May 2020 12:07:57 +0200  </t>
  </si>
  <si>
    <t xml:space="preserve"> COVID 19/nacional_casos_personal_sanitario.csv </t>
  </si>
  <si>
    <t xml:space="preserve"> Fri, 15 May 2020 11:30:37 +0200  </t>
  </si>
  <si>
    <t xml:space="preserve"> COVID 19/nacional_covid19.csv </t>
  </si>
  <si>
    <t xml:space="preserve"> Fri, 15 May 2020 12:40:37 +0200  </t>
  </si>
  <si>
    <t xml:space="preserve"> COVID 19/nacional_covid19_rango_edad.csv </t>
  </si>
  <si>
    <t xml:space="preserve"> COVID 19/nota_nacional_covid_19_rango_edad.csv </t>
  </si>
  <si>
    <t xml:space="preserve"> Tue, 5 May 2020 18:24:41 +0200  </t>
  </si>
  <si>
    <t xml:space="preserve"> COVID 19/provincia_covid19_ERTE.csv </t>
  </si>
  <si>
    <t xml:space="preserve"> Thu, 14 May 2020 10:38:36 +0200  </t>
  </si>
  <si>
    <t xml:space="preserve"> COVID 19/provincias_estudio_prevalencia_anticuerpos_primera_ronda.csv </t>
  </si>
  <si>
    <t xml:space="preserve"> Sat, 11 Apr 2020 12:37:03 +0200  </t>
  </si>
  <si>
    <t xml:space="preserve"> COVID 19/puntos_restauracion_comida_para_llevar.csv </t>
  </si>
  <si>
    <t xml:space="preserve"> Thu, 30 Apr 2020 13:45:21 +0200  </t>
  </si>
  <si>
    <t xml:space="preserve"> COVID 19/talleres_reparacion_vehiculos_industriales.csv </t>
  </si>
  <si>
    <t>Fichero</t>
  </si>
  <si>
    <t>Nombre</t>
  </si>
  <si>
    <t>XXX</t>
  </si>
  <si>
    <t>Contagios entre Personal Sanitario</t>
  </si>
  <si>
    <t>COVID-19 en la Com. De Madrid</t>
  </si>
  <si>
    <t>Test Realizados por CCAA</t>
  </si>
  <si>
    <t>Mascarillas Repartidas por CCAA</t>
  </si>
  <si>
    <t>COVID-19 Instituto de Salud Carlos III</t>
  </si>
  <si>
    <t>Distribución de la COVID-19 por Sexo y 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</si>
</sst>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scheme val="minor"/>
    </font>
    <font>
      <sz val="8"/>
      <name val="Tahoma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/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 applyFill="1" applyBorder="1" applyAlignment="1" applyProtection="1"/>
  </cellXfs>
  <cellStyles count="1">
    <cellStyle name="Normal" xfId="0" builtinId="0"/>
  </cellStyles>
  <dxfs count="50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32EA7D2D-F389-4076-9449-F4568720B1BE}" autoFormatId="16" applyNumberFormats="0" applyBorderFormats="0" applyFontFormats="0" applyPatternFormats="0" applyAlignmentFormats="0" applyWidthHeightFormats="0">
  <queryTableRefresh nextId="4">
    <queryTableFields count="2">
      <queryTableField id="2" name=" Fichero                  " tableColumnId="2"/>
      <queryTableField id="1" name=" Fecha                           " tableColumnId="1"/>
    </queryTableFields>
  </queryTableRefresh>
</queryTable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32E499-5676-421C-8586-F8C169B6DE33}" name="TBL01_CCAA" displayName="TBL01_CCAA" ref="A1:G21" totalsRowShown="0" headerRowDxfId="49" dataDxfId="48">
  <autoFilter ref="A1:G21" xr:uid="{FD359907-2140-4775-A262-9B58EF00CD11}"/>
  <tableColumns count="7">
    <tableColumn id="1" xr3:uid="{E04FAFB9-2854-4DFB-A1B6-0709F43FB14F}" name="COD" dataDxfId="47">
      <calculatedColumnFormula>ROW()-2</calculatedColumnFormula>
    </tableColumn>
    <tableColumn id="3" xr3:uid="{1C1C3193-5400-4CA6-A7E5-BCCFD226492A}" name="CCAA_GH" dataDxfId="46"/>
    <tableColumn id="2" xr3:uid="{7EA0FEBA-A78A-4286-91E1-850D6758994E}" name="CCAA" dataDxfId="45"/>
    <tableColumn id="7" xr3:uid="{AE9863B1-0FA6-4BE4-AAC0-A85391A73086}" name="Zona" dataDxfId="44"/>
    <tableColumn id="5" xr3:uid="{ADE5188F-0DEF-4184-A9E5-072D06E7895F}" name="CCAA_MR" dataDxfId="43"/>
    <tableColumn id="4" xr3:uid="{10D6820F-0EE8-4F50-BBC3-CA62AC961001}" name="#POB" dataDxfId="42"/>
    <tableColumn id="6" xr3:uid="{8868011F-67AE-4AEA-858E-6CDC49368D38}" name="#SUP" dataDxfId="4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67B8E9-A770-4416-8D73-AA0C90A6A760}" name="TBL02_Provincias" displayName="TBL02_Provincias" ref="I1:O54" totalsRowShown="0" headerRowDxfId="40" dataDxfId="39">
  <autoFilter ref="I1:O54" xr:uid="{5A92BCDE-3DF2-4BA0-BF39-579EA1F73753}"/>
  <sortState xmlns:xlrd2="http://schemas.microsoft.com/office/spreadsheetml/2017/richdata2" ref="I2:O54">
    <sortCondition ref="K1:K54"/>
  </sortState>
  <tableColumns count="7">
    <tableColumn id="1" xr3:uid="{9955DCF1-EBA1-4A9A-8CEE-9EC4FCD65A34}" name="COD_PROV" dataDxfId="38"/>
    <tableColumn id="3" xr3:uid="{BACE70DB-D231-4140-B053-D6724F374DC9}" name="PROV" dataDxfId="37"/>
    <tableColumn id="2" xr3:uid="{46D732C2-1D2F-41F9-A7B8-F50FF2EA94C8}" name="COD_CCAA" dataDxfId="36"/>
    <tableColumn id="5" xr3:uid="{737CE43A-9459-4B56-91B3-A51FD3DBEB5A}" name="CCAA" dataDxfId="35"/>
    <tableColumn id="7" xr3:uid="{7581C92D-F419-4FF4-A4E3-8A9280E2701A}" name="Zona" dataDxfId="34">
      <calculatedColumnFormula>VLOOKUP(TBL02_Provincias[[#This Row],[COD_CCAA]],TBL01_CCAA[],4,FALSE)</calculatedColumnFormula>
    </tableColumn>
    <tableColumn id="4" xr3:uid="{73BA83CF-9A96-43B2-A4CC-A4DCEE9508C5}" name="#POB" dataDxfId="33"/>
    <tableColumn id="6" xr3:uid="{9FE75019-278E-4B75-9254-ACD1EBCA60F8}" name="#SUP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F5A288-DAB8-4B08-9B8C-3214C48B280B}" name="TBL03_WorldBank" displayName="TBL03_WorldBank" ref="A1:F224" totalsRowShown="0">
  <autoFilter ref="A1:F224" xr:uid="{759DFB4F-F9CB-4577-8437-02E350DCAC74}"/>
  <sortState xmlns:xlrd2="http://schemas.microsoft.com/office/spreadsheetml/2017/richdata2" ref="A2:F223">
    <sortCondition ref="D1:D223"/>
  </sortState>
  <tableColumns count="6">
    <tableColumn id="6" xr3:uid="{C3E0B75C-1C02-43E8-87A5-98DDA6051622}" name="Pais_GH" dataDxfId="31">
      <calculatedColumnFormula>VLOOKUP(TBL03_WorldBank[[#This Row],[Pais_WB]],TBL05_IDXPaises[Pais_GH],1,FALSE)</calculatedColumnFormula>
    </tableColumn>
    <tableColumn id="1" xr3:uid="{21948046-AC5B-45AA-8B17-19731303F282}" name="COD_WB" dataDxfId="30"/>
    <tableColumn id="2" xr3:uid="{2EAC1854-D579-4DC1-8074-29ED9C4DC3F2}" name="COD_MR" dataDxfId="29">
      <calculatedColumnFormula>IFERROR(VLOOKUP(TBL03_WorldBank[[#This Row],[Pais_MR]],TBL04_IDXMovilidad[],2,FALSE),"XX")</calculatedColumnFormula>
    </tableColumn>
    <tableColumn id="4" xr3:uid="{F4C84E29-A548-4AEF-82CF-AEF852321296}" name="Pais_WB" dataDxfId="28"/>
    <tableColumn id="5" xr3:uid="{66F77D56-A2E7-4C3A-8AC7-52E9C5D2210D}" name="Pais_MR" dataDxfId="27">
      <calculatedColumnFormula>VLOOKUP(TBL03_WorldBank[[#This Row],[Pais_WB]],TBL04_IDXMovilidad[],1,FALSE)</calculatedColumnFormula>
    </tableColumn>
    <tableColumn id="7" xr3:uid="{D210C597-6E7C-4E38-9853-8AB5BC8DFE29}" name="#POP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96F0315-7B2D-4430-94DF-3F0C180BD500}" name="TBL04_IDXMovilidad" displayName="TBL04_IDXMovilidad" ref="H1:J132" totalsRowShown="0">
  <autoFilter ref="H1:J132" xr:uid="{582254D1-71BA-4380-9126-BACC52905369}"/>
  <sortState xmlns:xlrd2="http://schemas.microsoft.com/office/spreadsheetml/2017/richdata2" ref="H2:J132">
    <sortCondition ref="H1:H132"/>
  </sortState>
  <tableColumns count="3">
    <tableColumn id="4" xr3:uid="{7B875805-90C1-441D-AF90-117FD269643E}" name="Pais_MR"/>
    <tableColumn id="3" xr3:uid="{74A09E11-4E0E-426B-984D-DEFC4EB6F00F}" name="COD_MR" dataDxfId="26"/>
    <tableColumn id="1" xr3:uid="{E9270706-CE69-4BE5-872D-D8A3719DF2E3}" name="#POB" dataDxfId="25">
      <calculatedColumnFormula>VLOOKUP(TBL04_IDXMovilidad[[#This Row],[Pais_MR]],TBL03_WorldBank[[Pais_MR]:['#POP]],2,FALSE)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8BF1852-0973-4383-AEB4-8CB060DDB657}" name="TBL05_IDXPaises" displayName="TBL05_IDXPaises" ref="L1:P186" totalsRowShown="0">
  <autoFilter ref="L1:P186" xr:uid="{0A033F66-50A0-408B-9AEE-44B63C8B4035}"/>
  <sortState xmlns:xlrd2="http://schemas.microsoft.com/office/spreadsheetml/2017/richdata2" ref="L2:P186">
    <sortCondition ref="M1:M186"/>
  </sortState>
  <tableColumns count="5">
    <tableColumn id="1" xr3:uid="{A822CC92-1EF3-4C99-BA50-19F7F17D150C}" name="Pais_GH"/>
    <tableColumn id="2" xr3:uid="{E9BA8E1E-AC5B-47DF-98D6-7D309AC9869C}" name="COD_WB" dataDxfId="24">
      <calculatedColumnFormula>VLOOKUP(TBL05_IDXPaises[[#This Row],[Pais_GH]],TBL03_WorldBank[],2,FALSE)</calculatedColumnFormula>
    </tableColumn>
    <tableColumn id="3" xr3:uid="{CA3428AF-8EA8-4A5B-824A-A3337D791E4C}" name="COD_MR" dataDxfId="23">
      <calculatedColumnFormula>VLOOKUP(TBL05_IDXPaises[[#This Row],[Pais_GH]],TBL03_WorldBank[],3,FALSE)</calculatedColumnFormula>
    </tableColumn>
    <tableColumn id="4" xr3:uid="{C583D74B-FD1B-41D7-99B1-460B3D7EE0F1}" name="Pais_WB" dataDxfId="22">
      <calculatedColumnFormula>VLOOKUP(TBL05_IDXPaises[[#This Row],[Pais_GH]],TBL03_WorldBank[],4,FALSE)</calculatedColumnFormula>
    </tableColumn>
    <tableColumn id="5" xr3:uid="{1DF69E07-D40C-44E5-B37E-1715FB6FC264}" name="#POB" dataDxfId="21">
      <calculatedColumnFormula>VLOOKUP(TBL05_IDXPaises[[#This Row],[Pais_GH]],TBL03_WorldBank[],6,FALSE)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351DE0D-060F-4EEF-95BB-207624362C8D}" name="IDX_Fechas" displayName="IDX_Fechas" ref="A1:H546" totalsRowShown="0" headerRowDxfId="20" dataDxfId="19">
  <autoFilter ref="A1:H546" xr:uid="{8D362FDD-3886-42D3-AEA8-D4AEEFD1836D}"/>
  <tableColumns count="8">
    <tableColumn id="1" xr3:uid="{8D7C8550-53C9-4AD8-9467-E575E36A7CE2}" name="COD" dataDxfId="18">
      <calculatedColumnFormula>UPPER(LEFT(IDX_Fechas[[#This Row],[Mes]],3))&amp;IDX_Fechas[[#This Row],[Año]]</calculatedColumnFormula>
    </tableColumn>
    <tableColumn id="2" xr3:uid="{6505F51E-CFA7-4ED8-866A-A2D460C524BF}" name="Fecha" dataDxfId="17">
      <calculatedColumnFormula>IF(ROW()=2,43466,EDATE(B1,1))</calculatedColumnFormula>
    </tableColumn>
    <tableColumn id="8" xr3:uid="{6465C9A4-72F5-428B-AC19-79630A5E6132}" name="FechaNum" dataDxfId="16">
      <calculatedColumnFormula>IDX_Fechas[[#This Row],[Fecha]]</calculatedColumnFormula>
    </tableColumn>
    <tableColumn id="3" xr3:uid="{62646C80-87BF-44B6-88E0-9DD94EE92555}" name="Mes" dataDxfId="15">
      <calculatedColumnFormula>PROPER(TEXT(IDX_Fechas[[#This Row],[Fecha]],"mmmm"))</calculatedColumnFormula>
    </tableColumn>
    <tableColumn id="4" xr3:uid="{39392C5E-75D4-4E0B-9602-6FBE65F7500C}" name="Año" dataDxfId="14">
      <calculatedColumnFormula>TEXT(IDX_Fechas[[#This Row],[Fecha]],"aaaa")</calculatedColumnFormula>
    </tableColumn>
    <tableColumn id="5" xr3:uid="{E1908619-6400-40A9-A3D1-5695AD93D62D}" name="MesAño" dataDxfId="13">
      <calculatedColumnFormula>LEFT(IDX_Fechas[[#This Row],[Mes]],3)&amp;"-"&amp;RIGHT(IDX_Fechas[[#This Row],[Año]],2)</calculatedColumnFormula>
    </tableColumn>
    <tableColumn id="6" xr3:uid="{A708DA0B-7962-46CD-BA01-E23852E1CFA3}" name="Month" dataDxfId="12">
      <calculatedColumnFormula>VLOOKUP(IDX_Fechas[[#This Row],[Mes]],TBL_Meses[],2,FALSE)</calculatedColumnFormula>
    </tableColumn>
    <tableColumn id="7" xr3:uid="{D91F12EC-C495-45D5-97C4-8494BA656FC5}" name="MonthYear" dataDxfId="11">
      <calculatedColumnFormula>LEFT(IDX_Fechas[[#This Row],[Month]],3)&amp;"-"&amp;RIGHT(IDX_Fechas[[#This Row],[Año]],2)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06F2D56-F7E6-43DE-8294-F9DF3A01EAD4}" name="TBL_Meses" displayName="TBL_Meses" ref="J1:K13" totalsRowShown="0" headerRowDxfId="10" dataDxfId="9">
  <autoFilter ref="J1:K13" xr:uid="{DDC9FA50-7F37-465D-B6DE-2C8F5DEE3ED5}"/>
  <tableColumns count="2">
    <tableColumn id="1" xr3:uid="{27105906-75F3-4FDA-BCD4-EEC8AAB3A70A}" name="Mes" dataDxfId="8"/>
    <tableColumn id="2" xr3:uid="{40537E96-AD90-4604-8C0B-02F1D1D27A90}" name="Month" dataDxfId="7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EA66824-E891-45B7-B134-84B29E87D2DF}" name="Fechas" displayName="Fechas" ref="A1:B36" tableType="queryTable" totalsRowShown="0">
  <autoFilter ref="A1:B36" xr:uid="{0B6F8391-D375-4B9D-803C-3E372EF1B863}"/>
  <tableColumns count="2">
    <tableColumn id="2" xr3:uid="{4EA03CFC-3D63-4D38-B105-E3B6F2726DCC}" uniqueName="2" name=" Fichero                  " queryTableFieldId="2" dataDxfId="6"/>
    <tableColumn id="1" xr3:uid="{8A7039E7-AB08-41DC-ABA9-922572C655E2}" uniqueName="1" name=" Fecha                           " queryTableFieldId="1" dataDxfId="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1AC4D6E-3C90-4E61-8E64-1AC3EC002A7B}" name="UPD_Fechas" displayName="UPD_Fechas" ref="F1:H36" totalsRowShown="0" headerRowDxfId="4" dataDxfId="3">
  <autoFilter ref="F1:H36" xr:uid="{66A8ADD5-899D-44C1-8BFE-6D0E5DB2BF8D}"/>
  <tableColumns count="3">
    <tableColumn id="1" xr3:uid="{7E5006F8-966D-4B02-B5D9-AAB5C86E0241}" name="Fichero" dataDxfId="2">
      <calculatedColumnFormula>Fechas[[#This Row],[ Fichero                  ]]</calculatedColumnFormula>
    </tableColumn>
    <tableColumn id="2" xr3:uid="{E2580FE9-B0AF-4611-93DE-1497CAEB930A}" name="Nombre" dataDxfId="1"/>
    <tableColumn id="3" xr3:uid="{86BAC3C0-5EBC-4E7B-B214-14808CB70FBD}" name="Fecha" dataDxfId="0">
      <calculatedColumnFormula>VLOOKUP(UPD_Fechas[[#This Row],[Fichero]],Fechas[],2,FALSE)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DD">
  <a:themeElements>
    <a:clrScheme name="DD Theme">
      <a:dk1>
        <a:sysClr val="windowText" lastClr="000000"/>
      </a:dk1>
      <a:lt1>
        <a:srgbClr val="FFFFFF"/>
      </a:lt1>
      <a:dk2>
        <a:srgbClr val="3C3C3C"/>
      </a:dk2>
      <a:lt2>
        <a:srgbClr val="F2F2F2"/>
      </a:lt2>
      <a:accent1>
        <a:srgbClr val="FF0000"/>
      </a:accent1>
      <a:accent2>
        <a:srgbClr val="000000"/>
      </a:accent2>
      <a:accent3>
        <a:srgbClr val="FFFF00"/>
      </a:accent3>
      <a:accent4>
        <a:srgbClr val="FFC000"/>
      </a:accent4>
      <a:accent5>
        <a:srgbClr val="0070C0"/>
      </a:accent5>
      <a:accent6>
        <a:srgbClr val="00B050"/>
      </a:accent6>
      <a:hlink>
        <a:srgbClr val="0070C0"/>
      </a:hlink>
      <a:folHlink>
        <a:srgbClr val="FF0000"/>
      </a:folHlink>
    </a:clrScheme>
    <a:fontScheme name="DD Fonts">
      <a:majorFont>
        <a:latin typeface="Tahoma"/>
        <a:ea typeface=""/>
        <a:cs typeface=""/>
      </a:majorFont>
      <a:minorFont>
        <a:latin typeface="Tahoma"/>
        <a:ea typeface=""/>
        <a:cs typeface=""/>
      </a:minorFont>
    </a:fontScheme>
    <a:fmtScheme name="Tema de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D" id="{37A19DBB-B950-43C4-B139-3D7EFF78CA8C}" vid="{3395EAD9-DDB8-4075-8423-32C231CFFD2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05A5F-5DB9-42B8-BB16-AD27FFE2CBEE}">
  <dimension ref="A1:O54"/>
  <sheetViews>
    <sheetView topLeftCell="H1" workbookViewId="0">
      <selection activeCell="O7" sqref="O7"/>
    </sheetView>
  </sheetViews>
  <sheetFormatPr baseColWidth="10" defaultRowHeight="14.25" x14ac:dyDescent="0.2"/>
  <cols>
    <col min="1" max="1" width="10.875" style="1" customWidth="1"/>
    <col min="2" max="5" width="24.875" style="1" customWidth="1"/>
    <col min="6" max="7" width="21.75" style="1" customWidth="1"/>
    <col min="9" max="16" width="17.625" customWidth="1"/>
    <col min="17" max="17" width="10"/>
    <col min="18" max="18" width="23.75" bestFit="1" customWidth="1"/>
    <col min="19" max="19" width="7.875" bestFit="1" customWidth="1"/>
  </cols>
  <sheetData>
    <row r="1" spans="1:15" x14ac:dyDescent="0.2">
      <c r="A1" s="1" t="s">
        <v>38</v>
      </c>
      <c r="B1" s="1" t="s">
        <v>43</v>
      </c>
      <c r="C1" s="1" t="s">
        <v>0</v>
      </c>
      <c r="D1" s="1" t="s">
        <v>39</v>
      </c>
      <c r="E1" s="1" t="s">
        <v>26</v>
      </c>
      <c r="F1" s="1" t="s">
        <v>40</v>
      </c>
      <c r="G1" s="1" t="s">
        <v>41</v>
      </c>
      <c r="I1" s="1" t="s">
        <v>706</v>
      </c>
      <c r="J1" s="1" t="s">
        <v>707</v>
      </c>
      <c r="K1" s="1" t="s">
        <v>42</v>
      </c>
      <c r="L1" s="1" t="s">
        <v>0</v>
      </c>
      <c r="M1" s="1" t="s">
        <v>39</v>
      </c>
      <c r="N1" s="1" t="s">
        <v>40</v>
      </c>
      <c r="O1" s="1" t="s">
        <v>41</v>
      </c>
    </row>
    <row r="2" spans="1:15" x14ac:dyDescent="0.2">
      <c r="A2" s="1">
        <f>ROW()-2</f>
        <v>0</v>
      </c>
      <c r="B2" s="1" t="s">
        <v>20</v>
      </c>
      <c r="C2" s="1" t="s">
        <v>44</v>
      </c>
      <c r="D2" s="1" t="s">
        <v>20</v>
      </c>
      <c r="E2" s="1" t="s">
        <v>20</v>
      </c>
      <c r="F2" s="1">
        <v>47100399</v>
      </c>
      <c r="G2" s="1">
        <v>505989</v>
      </c>
      <c r="I2" s="1">
        <v>0</v>
      </c>
      <c r="J2" s="1" t="s">
        <v>44</v>
      </c>
      <c r="K2" s="1">
        <v>0</v>
      </c>
      <c r="L2" s="1" t="s">
        <v>44</v>
      </c>
      <c r="M2" s="1" t="str">
        <f>VLOOKUP(TBL02_Provincias[[#This Row],[COD_CCAA]],TBL01_CCAA[],4,FALSE)</f>
        <v>Total</v>
      </c>
      <c r="N2" s="1">
        <v>47100396</v>
      </c>
      <c r="O2" s="1">
        <v>505990</v>
      </c>
    </row>
    <row r="3" spans="1:15" x14ac:dyDescent="0.2">
      <c r="A3" s="1">
        <f t="shared" ref="A3:A19" si="0">ROW()-2</f>
        <v>1</v>
      </c>
      <c r="B3" s="1" t="s">
        <v>1</v>
      </c>
      <c r="C3" s="1" t="s">
        <v>1</v>
      </c>
      <c r="D3" s="1" t="s">
        <v>21</v>
      </c>
      <c r="E3" s="1" t="s">
        <v>27</v>
      </c>
      <c r="F3" s="1">
        <v>8446561</v>
      </c>
      <c r="G3" s="1">
        <v>87599</v>
      </c>
      <c r="I3" s="1">
        <v>4</v>
      </c>
      <c r="J3" s="1" t="s">
        <v>662</v>
      </c>
      <c r="K3" s="1">
        <v>1</v>
      </c>
      <c r="L3" s="1" t="s">
        <v>1</v>
      </c>
      <c r="M3" s="1" t="str">
        <f>VLOOKUP(TBL02_Provincias[[#This Row],[COD_CCAA]],TBL01_CCAA[],4,FALSE)</f>
        <v>Sur</v>
      </c>
      <c r="N3" s="1">
        <v>710808</v>
      </c>
      <c r="O3" s="1">
        <v>8775</v>
      </c>
    </row>
    <row r="4" spans="1:15" x14ac:dyDescent="0.2">
      <c r="A4" s="1">
        <f t="shared" si="0"/>
        <v>2</v>
      </c>
      <c r="B4" s="1" t="s">
        <v>2</v>
      </c>
      <c r="C4" s="1" t="s">
        <v>2</v>
      </c>
      <c r="D4" s="1" t="s">
        <v>24</v>
      </c>
      <c r="E4" s="1" t="s">
        <v>28</v>
      </c>
      <c r="F4" s="1">
        <v>1324397</v>
      </c>
      <c r="G4" s="1">
        <v>47720</v>
      </c>
      <c r="I4" s="1">
        <v>11</v>
      </c>
      <c r="J4" s="1" t="s">
        <v>663</v>
      </c>
      <c r="K4" s="1">
        <v>1</v>
      </c>
      <c r="L4" s="1" t="s">
        <v>1</v>
      </c>
      <c r="M4" s="1" t="str">
        <f>VLOOKUP(TBL02_Provincias[[#This Row],[COD_CCAA]],TBL01_CCAA[],4,FALSE)</f>
        <v>Sur</v>
      </c>
      <c r="N4" s="1">
        <v>1251149</v>
      </c>
      <c r="O4" s="1">
        <v>7440</v>
      </c>
    </row>
    <row r="5" spans="1:15" x14ac:dyDescent="0.2">
      <c r="A5" s="1">
        <f t="shared" si="0"/>
        <v>3</v>
      </c>
      <c r="B5" s="1" t="s">
        <v>3</v>
      </c>
      <c r="C5" s="1" t="s">
        <v>47</v>
      </c>
      <c r="D5" s="1" t="s">
        <v>22</v>
      </c>
      <c r="E5" s="1" t="s">
        <v>3</v>
      </c>
      <c r="F5" s="1">
        <v>1019993</v>
      </c>
      <c r="G5" s="1">
        <v>10604</v>
      </c>
      <c r="I5" s="1">
        <v>14</v>
      </c>
      <c r="J5" s="1" t="s">
        <v>664</v>
      </c>
      <c r="K5" s="1">
        <v>1</v>
      </c>
      <c r="L5" s="1" t="s">
        <v>1</v>
      </c>
      <c r="M5" s="1" t="str">
        <f>VLOOKUP(TBL02_Provincias[[#This Row],[COD_CCAA]],TBL01_CCAA[],4,FALSE)</f>
        <v>Sur</v>
      </c>
      <c r="N5" s="1">
        <v>784300</v>
      </c>
      <c r="O5" s="1">
        <v>13771</v>
      </c>
    </row>
    <row r="6" spans="1:15" x14ac:dyDescent="0.2">
      <c r="A6" s="1">
        <f t="shared" si="0"/>
        <v>4</v>
      </c>
      <c r="B6" s="1" t="s">
        <v>4</v>
      </c>
      <c r="C6" s="1" t="s">
        <v>48</v>
      </c>
      <c r="D6" s="1" t="s">
        <v>24</v>
      </c>
      <c r="E6" s="1" t="s">
        <v>29</v>
      </c>
      <c r="F6" s="1">
        <v>1198576</v>
      </c>
      <c r="G6" s="1">
        <v>4992</v>
      </c>
      <c r="I6" s="1">
        <v>18</v>
      </c>
      <c r="J6" s="1" t="s">
        <v>665</v>
      </c>
      <c r="K6" s="1">
        <v>1</v>
      </c>
      <c r="L6" s="1" t="s">
        <v>1</v>
      </c>
      <c r="M6" s="1" t="str">
        <f>VLOOKUP(TBL02_Provincias[[#This Row],[COD_CCAA]],TBL01_CCAA[],4,FALSE)</f>
        <v>Sur</v>
      </c>
      <c r="N6" s="1">
        <v>921511</v>
      </c>
      <c r="O6" s="1">
        <v>12647</v>
      </c>
    </row>
    <row r="7" spans="1:15" x14ac:dyDescent="0.2">
      <c r="A7" s="1">
        <f t="shared" si="0"/>
        <v>5</v>
      </c>
      <c r="B7" s="1" t="s">
        <v>5</v>
      </c>
      <c r="C7" s="1" t="s">
        <v>49</v>
      </c>
      <c r="D7" s="1" t="s">
        <v>21</v>
      </c>
      <c r="E7" s="1" t="s">
        <v>30</v>
      </c>
      <c r="F7" s="1">
        <v>2220270</v>
      </c>
      <c r="G7" s="1">
        <v>7447</v>
      </c>
      <c r="I7" s="1">
        <v>21</v>
      </c>
      <c r="J7" s="1" t="s">
        <v>666</v>
      </c>
      <c r="K7" s="1">
        <v>1</v>
      </c>
      <c r="L7" s="1" t="s">
        <v>1</v>
      </c>
      <c r="M7" s="1" t="str">
        <f>VLOOKUP(TBL02_Provincias[[#This Row],[COD_CCAA]],TBL01_CCAA[],4,FALSE)</f>
        <v>Sur</v>
      </c>
      <c r="N7" s="1">
        <v>526525</v>
      </c>
      <c r="O7" s="1">
        <v>10128</v>
      </c>
    </row>
    <row r="8" spans="1:15" x14ac:dyDescent="0.2">
      <c r="A8" s="1">
        <f t="shared" si="0"/>
        <v>6</v>
      </c>
      <c r="B8" s="1" t="s">
        <v>6</v>
      </c>
      <c r="C8" s="1" t="s">
        <v>6</v>
      </c>
      <c r="D8" s="1" t="s">
        <v>22</v>
      </c>
      <c r="E8" s="1" t="s">
        <v>6</v>
      </c>
      <c r="F8" s="1">
        <v>581949</v>
      </c>
      <c r="G8" s="1">
        <v>5321</v>
      </c>
      <c r="I8" s="1">
        <v>23</v>
      </c>
      <c r="J8" s="1" t="s">
        <v>667</v>
      </c>
      <c r="K8" s="1">
        <v>1</v>
      </c>
      <c r="L8" s="1" t="s">
        <v>1</v>
      </c>
      <c r="M8" s="1" t="str">
        <f>VLOOKUP(TBL02_Provincias[[#This Row],[COD_CCAA]],TBL01_CCAA[],4,FALSE)</f>
        <v>Sur</v>
      </c>
      <c r="N8" s="1">
        <v>630027</v>
      </c>
      <c r="O8" s="1">
        <v>13496</v>
      </c>
    </row>
    <row r="9" spans="1:15" x14ac:dyDescent="0.2">
      <c r="A9" s="1">
        <f t="shared" si="0"/>
        <v>7</v>
      </c>
      <c r="B9" s="1" t="s">
        <v>8</v>
      </c>
      <c r="C9" s="1" t="s">
        <v>8</v>
      </c>
      <c r="D9" s="1" t="s">
        <v>25</v>
      </c>
      <c r="E9" s="1" t="s">
        <v>661</v>
      </c>
      <c r="F9" s="1">
        <v>2038440</v>
      </c>
      <c r="G9" s="1">
        <v>94224</v>
      </c>
      <c r="I9" s="1">
        <v>29</v>
      </c>
      <c r="J9" s="1" t="s">
        <v>668</v>
      </c>
      <c r="K9" s="1">
        <v>1</v>
      </c>
      <c r="L9" s="1" t="s">
        <v>1</v>
      </c>
      <c r="M9" s="1" t="str">
        <f>VLOOKUP(TBL02_Provincias[[#This Row],[COD_CCAA]],TBL01_CCAA[],4,FALSE)</f>
        <v>Sur</v>
      </c>
      <c r="N9" s="1">
        <v>1670199</v>
      </c>
      <c r="O9" s="1">
        <v>7306</v>
      </c>
    </row>
    <row r="10" spans="1:15" x14ac:dyDescent="0.2">
      <c r="A10" s="1">
        <f t="shared" si="0"/>
        <v>8</v>
      </c>
      <c r="B10" s="1" t="s">
        <v>7</v>
      </c>
      <c r="C10" s="1" t="s">
        <v>7</v>
      </c>
      <c r="D10" s="1" t="s">
        <v>23</v>
      </c>
      <c r="E10" s="1" t="s">
        <v>31</v>
      </c>
      <c r="F10" s="1">
        <v>2402877</v>
      </c>
      <c r="G10" s="1">
        <v>79461</v>
      </c>
      <c r="I10" s="1">
        <v>41</v>
      </c>
      <c r="J10" s="1" t="s">
        <v>669</v>
      </c>
      <c r="K10" s="1">
        <v>1</v>
      </c>
      <c r="L10" s="1" t="s">
        <v>1</v>
      </c>
      <c r="M10" s="1" t="str">
        <f>VLOOKUP(TBL02_Provincias[[#This Row],[COD_CCAA]],TBL01_CCAA[],4,FALSE)</f>
        <v>Sur</v>
      </c>
      <c r="N10" s="1">
        <v>1952042</v>
      </c>
      <c r="O10" s="1">
        <v>14036</v>
      </c>
    </row>
    <row r="11" spans="1:15" x14ac:dyDescent="0.2">
      <c r="A11" s="1">
        <f t="shared" si="0"/>
        <v>9</v>
      </c>
      <c r="B11" s="1" t="s">
        <v>9</v>
      </c>
      <c r="C11" s="1" t="s">
        <v>9</v>
      </c>
      <c r="D11" s="1" t="s">
        <v>24</v>
      </c>
      <c r="E11" s="1" t="s">
        <v>32</v>
      </c>
      <c r="F11" s="1">
        <v>7609499</v>
      </c>
      <c r="G11" s="1">
        <v>32113</v>
      </c>
      <c r="I11" s="1">
        <v>22</v>
      </c>
      <c r="J11" s="1" t="s">
        <v>670</v>
      </c>
      <c r="K11" s="1">
        <v>2</v>
      </c>
      <c r="L11" s="1" t="s">
        <v>2</v>
      </c>
      <c r="M11" s="1" t="str">
        <f>VLOOKUP(TBL02_Provincias[[#This Row],[COD_CCAA]],TBL01_CCAA[],4,FALSE)</f>
        <v>Este</v>
      </c>
      <c r="N11" s="1">
        <v>219788</v>
      </c>
      <c r="O11" s="1">
        <v>15636</v>
      </c>
    </row>
    <row r="12" spans="1:15" x14ac:dyDescent="0.2">
      <c r="A12" s="1">
        <f t="shared" si="0"/>
        <v>10</v>
      </c>
      <c r="B12" s="1" t="s">
        <v>11</v>
      </c>
      <c r="C12" s="1" t="s">
        <v>45</v>
      </c>
      <c r="D12" s="1" t="s">
        <v>24</v>
      </c>
      <c r="E12" s="1" t="s">
        <v>33</v>
      </c>
      <c r="F12" s="1">
        <v>4998711</v>
      </c>
      <c r="G12" s="1">
        <v>23255</v>
      </c>
      <c r="I12" s="1">
        <v>44</v>
      </c>
      <c r="J12" s="1" t="s">
        <v>671</v>
      </c>
      <c r="K12" s="1">
        <v>2</v>
      </c>
      <c r="L12" s="1" t="s">
        <v>2</v>
      </c>
      <c r="M12" s="1" t="str">
        <f>VLOOKUP(TBL02_Provincias[[#This Row],[COD_CCAA]],TBL01_CCAA[],4,FALSE)</f>
        <v>Este</v>
      </c>
      <c r="N12" s="1">
        <v>133071</v>
      </c>
      <c r="O12" s="1">
        <v>14810</v>
      </c>
    </row>
    <row r="13" spans="1:15" x14ac:dyDescent="0.2">
      <c r="A13" s="1">
        <f t="shared" si="0"/>
        <v>11</v>
      </c>
      <c r="B13" s="1" t="s">
        <v>12</v>
      </c>
      <c r="C13" s="1" t="s">
        <v>12</v>
      </c>
      <c r="D13" s="1" t="s">
        <v>25</v>
      </c>
      <c r="E13" s="1" t="s">
        <v>12</v>
      </c>
      <c r="F13" s="1">
        <v>1062797</v>
      </c>
      <c r="G13" s="1">
        <v>41634</v>
      </c>
      <c r="I13" s="1">
        <v>50</v>
      </c>
      <c r="J13" s="1" t="s">
        <v>672</v>
      </c>
      <c r="K13" s="1">
        <v>2</v>
      </c>
      <c r="L13" s="1" t="s">
        <v>2</v>
      </c>
      <c r="M13" s="1" t="str">
        <f>VLOOKUP(TBL02_Provincias[[#This Row],[COD_CCAA]],TBL01_CCAA[],4,FALSE)</f>
        <v>Este</v>
      </c>
      <c r="N13" s="1">
        <v>971538</v>
      </c>
      <c r="O13" s="1">
        <v>17274</v>
      </c>
    </row>
    <row r="14" spans="1:15" x14ac:dyDescent="0.2">
      <c r="A14" s="1">
        <f t="shared" si="0"/>
        <v>12</v>
      </c>
      <c r="B14" s="1" t="s">
        <v>13</v>
      </c>
      <c r="C14" s="1" t="s">
        <v>13</v>
      </c>
      <c r="D14" s="1" t="s">
        <v>22</v>
      </c>
      <c r="E14" s="1" t="s">
        <v>13</v>
      </c>
      <c r="F14" s="1">
        <v>2698764</v>
      </c>
      <c r="G14" s="1">
        <v>29575</v>
      </c>
      <c r="I14" s="1">
        <v>33</v>
      </c>
      <c r="J14" s="1" t="s">
        <v>3</v>
      </c>
      <c r="K14" s="1">
        <v>3</v>
      </c>
      <c r="L14" s="1" t="s">
        <v>3</v>
      </c>
      <c r="M14" s="1" t="str">
        <f>VLOOKUP(TBL02_Provincias[[#This Row],[COD_CCAA]],TBL01_CCAA[],4,FALSE)</f>
        <v>Norte</v>
      </c>
      <c r="N14" s="1">
        <v>1019993</v>
      </c>
      <c r="O14" s="1">
        <v>10604</v>
      </c>
    </row>
    <row r="15" spans="1:15" x14ac:dyDescent="0.2">
      <c r="A15" s="1">
        <f t="shared" si="0"/>
        <v>13</v>
      </c>
      <c r="B15" s="1" t="s">
        <v>14</v>
      </c>
      <c r="C15" s="1" t="s">
        <v>46</v>
      </c>
      <c r="D15" s="1" t="s">
        <v>23</v>
      </c>
      <c r="E15" s="1" t="s">
        <v>37</v>
      </c>
      <c r="F15" s="1">
        <v>6685471</v>
      </c>
      <c r="G15" s="1">
        <v>8028</v>
      </c>
      <c r="I15" s="1">
        <v>7</v>
      </c>
      <c r="J15" s="1" t="s">
        <v>673</v>
      </c>
      <c r="K15" s="1">
        <v>4</v>
      </c>
      <c r="L15" s="1" t="s">
        <v>673</v>
      </c>
      <c r="M15" s="1" t="str">
        <f>VLOOKUP(TBL02_Provincias[[#This Row],[COD_CCAA]],TBL01_CCAA[],4,FALSE)</f>
        <v>Este</v>
      </c>
      <c r="N15" s="1">
        <v>1198576</v>
      </c>
      <c r="O15" s="1">
        <v>4992</v>
      </c>
    </row>
    <row r="16" spans="1:15" x14ac:dyDescent="0.2">
      <c r="A16" s="1">
        <f t="shared" si="0"/>
        <v>14</v>
      </c>
      <c r="B16" s="1" t="s">
        <v>16</v>
      </c>
      <c r="C16" s="1" t="s">
        <v>50</v>
      </c>
      <c r="D16" s="1" t="s">
        <v>21</v>
      </c>
      <c r="E16" s="1" t="s">
        <v>36</v>
      </c>
      <c r="F16" s="1">
        <v>1494442</v>
      </c>
      <c r="G16" s="1">
        <v>11314</v>
      </c>
      <c r="I16" s="1">
        <v>35</v>
      </c>
      <c r="J16" s="1" t="s">
        <v>674</v>
      </c>
      <c r="K16" s="1">
        <v>5</v>
      </c>
      <c r="L16" s="1" t="s">
        <v>49</v>
      </c>
      <c r="M16" s="1" t="str">
        <f>VLOOKUP(TBL02_Provincias[[#This Row],[COD_CCAA]],TBL01_CCAA[],4,FALSE)</f>
        <v>Sur</v>
      </c>
      <c r="N16" s="1">
        <v>1144151</v>
      </c>
      <c r="O16" s="1">
        <v>4066</v>
      </c>
    </row>
    <row r="17" spans="1:15" x14ac:dyDescent="0.2">
      <c r="A17" s="1">
        <f t="shared" si="0"/>
        <v>15</v>
      </c>
      <c r="B17" s="1" t="s">
        <v>17</v>
      </c>
      <c r="C17" s="1" t="s">
        <v>17</v>
      </c>
      <c r="D17" s="1" t="s">
        <v>22</v>
      </c>
      <c r="E17" s="1" t="s">
        <v>34</v>
      </c>
      <c r="F17" s="1">
        <v>652526</v>
      </c>
      <c r="G17" s="1">
        <v>10391</v>
      </c>
      <c r="I17" s="1">
        <v>38</v>
      </c>
      <c r="J17" s="1" t="s">
        <v>675</v>
      </c>
      <c r="K17" s="1">
        <v>5</v>
      </c>
      <c r="L17" s="1" t="s">
        <v>49</v>
      </c>
      <c r="M17" s="1" t="str">
        <f>VLOOKUP(TBL02_Provincias[[#This Row],[COD_CCAA]],TBL01_CCAA[],4,FALSE)</f>
        <v>Sur</v>
      </c>
      <c r="N17" s="1">
        <v>1076119</v>
      </c>
      <c r="O17" s="1">
        <v>3381</v>
      </c>
    </row>
    <row r="18" spans="1:15" x14ac:dyDescent="0.2">
      <c r="A18" s="1">
        <f t="shared" si="0"/>
        <v>16</v>
      </c>
      <c r="B18" s="1" t="s">
        <v>18</v>
      </c>
      <c r="C18" s="1" t="s">
        <v>18</v>
      </c>
      <c r="D18" s="1" t="s">
        <v>22</v>
      </c>
      <c r="E18" s="1" t="s">
        <v>35</v>
      </c>
      <c r="F18" s="1">
        <v>2181919</v>
      </c>
      <c r="G18" s="1">
        <v>7234</v>
      </c>
      <c r="I18" s="1">
        <v>39</v>
      </c>
      <c r="J18" s="1" t="s">
        <v>6</v>
      </c>
      <c r="K18" s="1">
        <v>6</v>
      </c>
      <c r="L18" s="1" t="s">
        <v>6</v>
      </c>
      <c r="M18" s="1" t="str">
        <f>VLOOKUP(TBL02_Provincias[[#This Row],[COD_CCAA]],TBL01_CCAA[],4,FALSE)</f>
        <v>Norte</v>
      </c>
      <c r="N18" s="1">
        <v>581949</v>
      </c>
      <c r="O18" s="1">
        <v>5321</v>
      </c>
    </row>
    <row r="19" spans="1:15" x14ac:dyDescent="0.2">
      <c r="A19" s="1">
        <f t="shared" si="0"/>
        <v>17</v>
      </c>
      <c r="B19" s="1" t="s">
        <v>19</v>
      </c>
      <c r="C19" s="1" t="s">
        <v>19</v>
      </c>
      <c r="D19" s="1" t="s">
        <v>22</v>
      </c>
      <c r="E19" s="1" t="s">
        <v>19</v>
      </c>
      <c r="F19" s="1">
        <v>314487</v>
      </c>
      <c r="G19" s="1">
        <v>5045</v>
      </c>
      <c r="I19" s="1">
        <v>5</v>
      </c>
      <c r="J19" s="1" t="s">
        <v>676</v>
      </c>
      <c r="K19" s="1">
        <v>7</v>
      </c>
      <c r="L19" s="1" t="s">
        <v>8</v>
      </c>
      <c r="M19" s="1" t="str">
        <f>VLOOKUP(TBL02_Provincias[[#This Row],[COD_CCAA]],TBL01_CCAA[],4,FALSE)</f>
        <v>Oeste</v>
      </c>
      <c r="N19" s="1">
        <v>158966</v>
      </c>
      <c r="O19" s="1">
        <v>8050</v>
      </c>
    </row>
    <row r="20" spans="1:15" x14ac:dyDescent="0.2">
      <c r="A20" s="1">
        <f t="shared" ref="A20:A21" si="1">ROW()-2</f>
        <v>18</v>
      </c>
      <c r="B20" s="1" t="s">
        <v>10</v>
      </c>
      <c r="C20" s="1" t="s">
        <v>10</v>
      </c>
      <c r="D20" s="1" t="s">
        <v>21</v>
      </c>
      <c r="E20" s="1" t="s">
        <v>10</v>
      </c>
      <c r="F20" s="1">
        <v>84434</v>
      </c>
      <c r="G20" s="1">
        <v>20</v>
      </c>
      <c r="I20" s="1">
        <v>9</v>
      </c>
      <c r="J20" s="1" t="s">
        <v>677</v>
      </c>
      <c r="K20" s="1">
        <v>7</v>
      </c>
      <c r="L20" s="1" t="s">
        <v>8</v>
      </c>
      <c r="M20" s="1" t="str">
        <f>VLOOKUP(TBL02_Provincias[[#This Row],[COD_CCAA]],TBL01_CCAA[],4,FALSE)</f>
        <v>Oeste</v>
      </c>
      <c r="N20" s="1">
        <v>355420</v>
      </c>
      <c r="O20" s="1">
        <v>14292</v>
      </c>
    </row>
    <row r="21" spans="1:15" x14ac:dyDescent="0.2">
      <c r="A21" s="1">
        <f t="shared" si="1"/>
        <v>19</v>
      </c>
      <c r="B21" s="1" t="s">
        <v>15</v>
      </c>
      <c r="C21" s="1" t="s">
        <v>15</v>
      </c>
      <c r="D21" s="1" t="s">
        <v>21</v>
      </c>
      <c r="E21" s="1" t="s">
        <v>15</v>
      </c>
      <c r="F21" s="1">
        <v>84286</v>
      </c>
      <c r="G21" s="1">
        <v>12</v>
      </c>
      <c r="I21" s="1">
        <v>24</v>
      </c>
      <c r="J21" s="1" t="s">
        <v>678</v>
      </c>
      <c r="K21" s="1">
        <v>7</v>
      </c>
      <c r="L21" s="1" t="s">
        <v>8</v>
      </c>
      <c r="M21" s="1" t="str">
        <f>VLOOKUP(TBL02_Provincias[[#This Row],[COD_CCAA]],TBL01_CCAA[],4,FALSE)</f>
        <v>Oeste</v>
      </c>
      <c r="N21" s="1">
        <v>460415</v>
      </c>
      <c r="O21" s="1">
        <v>15581</v>
      </c>
    </row>
    <row r="22" spans="1:15" x14ac:dyDescent="0.2">
      <c r="I22" s="1">
        <v>34</v>
      </c>
      <c r="J22" s="1" t="s">
        <v>679</v>
      </c>
      <c r="K22" s="1">
        <v>7</v>
      </c>
      <c r="L22" s="1" t="s">
        <v>8</v>
      </c>
      <c r="M22" s="1" t="str">
        <f>VLOOKUP(TBL02_Provincias[[#This Row],[COD_CCAA]],TBL01_CCAA[],4,FALSE)</f>
        <v>Oeste</v>
      </c>
      <c r="N22" s="1">
        <v>160280</v>
      </c>
      <c r="O22" s="1">
        <v>8052</v>
      </c>
    </row>
    <row r="23" spans="1:15" x14ac:dyDescent="0.2">
      <c r="I23" s="1">
        <v>37</v>
      </c>
      <c r="J23" s="1" t="s">
        <v>680</v>
      </c>
      <c r="K23" s="1">
        <v>7</v>
      </c>
      <c r="L23" s="1" t="s">
        <v>8</v>
      </c>
      <c r="M23" s="1" t="str">
        <f>VLOOKUP(TBL02_Provincias[[#This Row],[COD_CCAA]],TBL01_CCAA[],4,FALSE)</f>
        <v>Oeste</v>
      </c>
      <c r="N23" s="1">
        <v>331382</v>
      </c>
      <c r="O23" s="1">
        <v>12350</v>
      </c>
    </row>
    <row r="24" spans="1:15" x14ac:dyDescent="0.2">
      <c r="I24" s="1">
        <v>40</v>
      </c>
      <c r="J24" s="1" t="s">
        <v>681</v>
      </c>
      <c r="K24" s="1">
        <v>7</v>
      </c>
      <c r="L24" s="1" t="s">
        <v>8</v>
      </c>
      <c r="M24" s="1" t="str">
        <f>VLOOKUP(TBL02_Provincias[[#This Row],[COD_CCAA]],TBL01_CCAA[],4,FALSE)</f>
        <v>Oeste</v>
      </c>
      <c r="N24" s="1">
        <v>154084</v>
      </c>
      <c r="O24" s="1">
        <v>6921</v>
      </c>
    </row>
    <row r="25" spans="1:15" x14ac:dyDescent="0.2">
      <c r="I25" s="1">
        <v>42</v>
      </c>
      <c r="J25" s="1" t="s">
        <v>682</v>
      </c>
      <c r="K25" s="1">
        <v>7</v>
      </c>
      <c r="L25" s="1" t="s">
        <v>8</v>
      </c>
      <c r="M25" s="1" t="str">
        <f>VLOOKUP(TBL02_Provincias[[#This Row],[COD_CCAA]],TBL01_CCAA[],4,FALSE)</f>
        <v>Oeste</v>
      </c>
      <c r="N25" s="1">
        <v>89612</v>
      </c>
      <c r="O25" s="1">
        <v>10306</v>
      </c>
    </row>
    <row r="26" spans="1:15" x14ac:dyDescent="0.2">
      <c r="I26" s="1">
        <v>47</v>
      </c>
      <c r="J26" s="1" t="s">
        <v>683</v>
      </c>
      <c r="K26" s="1">
        <v>7</v>
      </c>
      <c r="L26" s="1" t="s">
        <v>8</v>
      </c>
      <c r="M26" s="1" t="str">
        <f>VLOOKUP(TBL02_Provincias[[#This Row],[COD_CCAA]],TBL01_CCAA[],4,FALSE)</f>
        <v>Oeste</v>
      </c>
      <c r="N26" s="1">
        <v>520197</v>
      </c>
      <c r="O26" s="1">
        <v>8111</v>
      </c>
    </row>
    <row r="27" spans="1:15" x14ac:dyDescent="0.2">
      <c r="I27" s="1">
        <v>49</v>
      </c>
      <c r="J27" s="1" t="s">
        <v>684</v>
      </c>
      <c r="K27" s="1">
        <v>7</v>
      </c>
      <c r="L27" s="1" t="s">
        <v>8</v>
      </c>
      <c r="M27" s="1" t="str">
        <f>VLOOKUP(TBL02_Provincias[[#This Row],[COD_CCAA]],TBL01_CCAA[],4,FALSE)</f>
        <v>Oeste</v>
      </c>
      <c r="N27" s="1">
        <v>172522</v>
      </c>
      <c r="O27" s="1">
        <v>10561</v>
      </c>
    </row>
    <row r="28" spans="1:15" x14ac:dyDescent="0.2">
      <c r="I28" s="1">
        <v>2</v>
      </c>
      <c r="J28" s="1" t="s">
        <v>685</v>
      </c>
      <c r="K28" s="1">
        <v>8</v>
      </c>
      <c r="L28" s="1" t="s">
        <v>7</v>
      </c>
      <c r="M28" s="1" t="str">
        <f>VLOOKUP(TBL02_Provincias[[#This Row],[COD_CCAA]],TBL01_CCAA[],4,FALSE)</f>
        <v>Centro</v>
      </c>
      <c r="N28" s="1">
        <v>389584</v>
      </c>
      <c r="O28" s="1">
        <v>14924</v>
      </c>
    </row>
    <row r="29" spans="1:15" x14ac:dyDescent="0.2">
      <c r="I29" s="1">
        <v>13</v>
      </c>
      <c r="J29" s="1" t="s">
        <v>686</v>
      </c>
      <c r="K29" s="1">
        <v>8</v>
      </c>
      <c r="L29" s="1" t="s">
        <v>7</v>
      </c>
      <c r="M29" s="1" t="str">
        <f>VLOOKUP(TBL02_Provincias[[#This Row],[COD_CCAA]],TBL01_CCAA[],4,FALSE)</f>
        <v>Centro</v>
      </c>
      <c r="N29" s="1">
        <v>494224</v>
      </c>
      <c r="O29" s="1">
        <v>19813</v>
      </c>
    </row>
    <row r="30" spans="1:15" x14ac:dyDescent="0.2">
      <c r="I30" s="1">
        <v>16</v>
      </c>
      <c r="J30" s="1" t="s">
        <v>687</v>
      </c>
      <c r="K30" s="1">
        <v>8</v>
      </c>
      <c r="L30" s="1" t="s">
        <v>7</v>
      </c>
      <c r="M30" s="1" t="str">
        <f>VLOOKUP(TBL02_Provincias[[#This Row],[COD_CCAA]],TBL01_CCAA[],4,FALSE)</f>
        <v>Centro</v>
      </c>
      <c r="N30" s="1">
        <v>199178</v>
      </c>
      <c r="O30" s="1">
        <v>17140</v>
      </c>
    </row>
    <row r="31" spans="1:15" x14ac:dyDescent="0.2">
      <c r="I31" s="1">
        <v>19</v>
      </c>
      <c r="J31" s="1" t="s">
        <v>688</v>
      </c>
      <c r="K31" s="1">
        <v>8</v>
      </c>
      <c r="L31" s="1" t="s">
        <v>7</v>
      </c>
      <c r="M31" s="1" t="str">
        <f>VLOOKUP(TBL02_Provincias[[#This Row],[COD_CCAA]],TBL01_CCAA[],4,FALSE)</f>
        <v>Centro</v>
      </c>
      <c r="N31" s="1">
        <v>260441</v>
      </c>
      <c r="O31" s="1">
        <v>12214</v>
      </c>
    </row>
    <row r="32" spans="1:15" x14ac:dyDescent="0.2">
      <c r="I32" s="1">
        <v>45</v>
      </c>
      <c r="J32" s="1" t="s">
        <v>689</v>
      </c>
      <c r="K32" s="1">
        <v>8</v>
      </c>
      <c r="L32" s="1" t="s">
        <v>7</v>
      </c>
      <c r="M32" s="1" t="str">
        <f>VLOOKUP(TBL02_Provincias[[#This Row],[COD_CCAA]],TBL01_CCAA[],4,FALSE)</f>
        <v>Centro</v>
      </c>
      <c r="N32" s="1">
        <v>695013</v>
      </c>
      <c r="O32" s="1">
        <v>15370</v>
      </c>
    </row>
    <row r="33" spans="9:15" x14ac:dyDescent="0.2">
      <c r="I33" s="1">
        <v>8</v>
      </c>
      <c r="J33" s="1" t="s">
        <v>690</v>
      </c>
      <c r="K33" s="1">
        <v>9</v>
      </c>
      <c r="L33" s="1" t="s">
        <v>9</v>
      </c>
      <c r="M33" s="1" t="str">
        <f>VLOOKUP(TBL02_Provincias[[#This Row],[COD_CCAA]],TBL01_CCAA[],4,FALSE)</f>
        <v>Este</v>
      </c>
      <c r="N33" s="1">
        <v>5607829</v>
      </c>
      <c r="O33" s="1">
        <v>7728</v>
      </c>
    </row>
    <row r="34" spans="9:15" x14ac:dyDescent="0.2">
      <c r="I34" s="1">
        <v>17</v>
      </c>
      <c r="J34" s="1" t="s">
        <v>691</v>
      </c>
      <c r="K34" s="1">
        <v>9</v>
      </c>
      <c r="L34" s="1" t="s">
        <v>9</v>
      </c>
      <c r="M34" s="1" t="str">
        <f>VLOOKUP(TBL02_Provincias[[#This Row],[COD_CCAA]],TBL01_CCAA[],4,FALSE)</f>
        <v>Este</v>
      </c>
      <c r="N34" s="1">
        <v>761434</v>
      </c>
      <c r="O34" s="1">
        <v>5910</v>
      </c>
    </row>
    <row r="35" spans="9:15" x14ac:dyDescent="0.2">
      <c r="I35" s="1">
        <v>25</v>
      </c>
      <c r="J35" s="1" t="s">
        <v>692</v>
      </c>
      <c r="K35" s="1">
        <v>9</v>
      </c>
      <c r="L35" s="1" t="s">
        <v>9</v>
      </c>
      <c r="M35" s="1" t="str">
        <f>VLOOKUP(TBL02_Provincias[[#This Row],[COD_CCAA]],TBL01_CCAA[],4,FALSE)</f>
        <v>Este</v>
      </c>
      <c r="N35" s="1">
        <v>432673</v>
      </c>
      <c r="O35" s="1">
        <v>12172</v>
      </c>
    </row>
    <row r="36" spans="9:15" x14ac:dyDescent="0.2">
      <c r="I36" s="1">
        <v>43</v>
      </c>
      <c r="J36" s="1" t="s">
        <v>693</v>
      </c>
      <c r="K36" s="1">
        <v>9</v>
      </c>
      <c r="L36" s="1" t="s">
        <v>9</v>
      </c>
      <c r="M36" s="1" t="str">
        <f>VLOOKUP(TBL02_Provincias[[#This Row],[COD_CCAA]],TBL01_CCAA[],4,FALSE)</f>
        <v>Este</v>
      </c>
      <c r="N36" s="1">
        <v>807563</v>
      </c>
      <c r="O36" s="1">
        <v>6303</v>
      </c>
    </row>
    <row r="37" spans="9:15" x14ac:dyDescent="0.2">
      <c r="I37" s="1">
        <v>3</v>
      </c>
      <c r="J37" s="1" t="s">
        <v>694</v>
      </c>
      <c r="K37" s="1">
        <v>10</v>
      </c>
      <c r="L37" s="1" t="s">
        <v>45</v>
      </c>
      <c r="M37" s="1" t="str">
        <f>VLOOKUP(TBL02_Provincias[[#This Row],[COD_CCAA]],TBL01_CCAA[],4,FALSE)</f>
        <v>Este</v>
      </c>
      <c r="N37" s="1">
        <v>1873295</v>
      </c>
      <c r="O37" s="1">
        <v>5817</v>
      </c>
    </row>
    <row r="38" spans="9:15" x14ac:dyDescent="0.2">
      <c r="I38" s="1">
        <v>12</v>
      </c>
      <c r="J38" s="1" t="s">
        <v>695</v>
      </c>
      <c r="K38" s="1">
        <v>10</v>
      </c>
      <c r="L38" s="1" t="s">
        <v>45</v>
      </c>
      <c r="M38" s="1" t="str">
        <f>VLOOKUP(TBL02_Provincias[[#This Row],[COD_CCAA]],TBL01_CCAA[],4,FALSE)</f>
        <v>Este</v>
      </c>
      <c r="N38" s="1">
        <v>572929</v>
      </c>
      <c r="O38" s="1">
        <v>6662</v>
      </c>
    </row>
    <row r="39" spans="9:15" x14ac:dyDescent="0.2">
      <c r="I39" s="1">
        <v>46</v>
      </c>
      <c r="J39" s="1" t="s">
        <v>696</v>
      </c>
      <c r="K39" s="1">
        <v>10</v>
      </c>
      <c r="L39" s="1" t="s">
        <v>45</v>
      </c>
      <c r="M39" s="1" t="str">
        <f>VLOOKUP(TBL02_Provincias[[#This Row],[COD_CCAA]],TBL01_CCAA[],4,FALSE)</f>
        <v>Este</v>
      </c>
      <c r="N39" s="1">
        <v>2552487</v>
      </c>
      <c r="O39" s="1">
        <v>10776</v>
      </c>
    </row>
    <row r="40" spans="9:15" x14ac:dyDescent="0.2">
      <c r="I40" s="1">
        <v>6</v>
      </c>
      <c r="J40" s="1" t="s">
        <v>697</v>
      </c>
      <c r="K40" s="1">
        <v>11</v>
      </c>
      <c r="L40" s="1" t="s">
        <v>12</v>
      </c>
      <c r="M40" s="1" t="str">
        <f>VLOOKUP(TBL02_Provincias[[#This Row],[COD_CCAA]],TBL01_CCAA[],4,FALSE)</f>
        <v>Oeste</v>
      </c>
      <c r="N40" s="1">
        <v>671079</v>
      </c>
      <c r="O40" s="1">
        <v>21766</v>
      </c>
    </row>
    <row r="41" spans="9:15" x14ac:dyDescent="0.2">
      <c r="I41" s="1">
        <v>10</v>
      </c>
      <c r="J41" s="1" t="s">
        <v>698</v>
      </c>
      <c r="K41" s="1">
        <v>11</v>
      </c>
      <c r="L41" s="1" t="s">
        <v>12</v>
      </c>
      <c r="M41" s="1" t="str">
        <f>VLOOKUP(TBL02_Provincias[[#This Row],[COD_CCAA]],TBL01_CCAA[],4,FALSE)</f>
        <v>Oeste</v>
      </c>
      <c r="N41" s="1">
        <v>391718</v>
      </c>
      <c r="O41" s="1">
        <v>19868</v>
      </c>
    </row>
    <row r="42" spans="9:15" x14ac:dyDescent="0.2">
      <c r="I42" s="1">
        <v>15</v>
      </c>
      <c r="J42" s="1" t="s">
        <v>699</v>
      </c>
      <c r="K42" s="1">
        <v>12</v>
      </c>
      <c r="L42" s="1" t="s">
        <v>13</v>
      </c>
      <c r="M42" s="1" t="str">
        <f>VLOOKUP(TBL02_Provincias[[#This Row],[COD_CCAA]],TBL01_CCAA[],4,FALSE)</f>
        <v>Norte</v>
      </c>
      <c r="N42" s="1">
        <v>1121428</v>
      </c>
      <c r="O42" s="1">
        <v>7951</v>
      </c>
    </row>
    <row r="43" spans="9:15" x14ac:dyDescent="0.2">
      <c r="I43" s="1">
        <v>27</v>
      </c>
      <c r="J43" s="1" t="s">
        <v>700</v>
      </c>
      <c r="K43" s="1">
        <v>12</v>
      </c>
      <c r="L43" s="1" t="s">
        <v>13</v>
      </c>
      <c r="M43" s="1" t="str">
        <f>VLOOKUP(TBL02_Provincias[[#This Row],[COD_CCAA]],TBL01_CCAA[],4,FALSE)</f>
        <v>Norte</v>
      </c>
      <c r="N43" s="1">
        <v>328750</v>
      </c>
      <c r="O43" s="1">
        <v>9856</v>
      </c>
    </row>
    <row r="44" spans="9:15" x14ac:dyDescent="0.2">
      <c r="I44" s="1">
        <v>32</v>
      </c>
      <c r="J44" s="1" t="s">
        <v>701</v>
      </c>
      <c r="K44" s="1">
        <v>12</v>
      </c>
      <c r="L44" s="1" t="s">
        <v>13</v>
      </c>
      <c r="M44" s="1" t="str">
        <f>VLOOKUP(TBL02_Provincias[[#This Row],[COD_CCAA]],TBL01_CCAA[],4,FALSE)</f>
        <v>Norte</v>
      </c>
      <c r="N44" s="1">
        <v>306789</v>
      </c>
      <c r="O44" s="1">
        <v>7273</v>
      </c>
    </row>
    <row r="45" spans="9:15" x14ac:dyDescent="0.2">
      <c r="I45" s="1">
        <v>36</v>
      </c>
      <c r="J45" s="1" t="s">
        <v>702</v>
      </c>
      <c r="K45" s="1">
        <v>12</v>
      </c>
      <c r="L45" s="1" t="s">
        <v>13</v>
      </c>
      <c r="M45" s="1" t="str">
        <f>VLOOKUP(TBL02_Provincias[[#This Row],[COD_CCAA]],TBL01_CCAA[],4,FALSE)</f>
        <v>Norte</v>
      </c>
      <c r="N45" s="1">
        <v>941797</v>
      </c>
      <c r="O45" s="1">
        <v>4495</v>
      </c>
    </row>
    <row r="46" spans="9:15" x14ac:dyDescent="0.2">
      <c r="I46" s="1">
        <v>28</v>
      </c>
      <c r="J46" s="1" t="s">
        <v>14</v>
      </c>
      <c r="K46" s="1">
        <v>13</v>
      </c>
      <c r="L46" s="1" t="s">
        <v>46</v>
      </c>
      <c r="M46" s="1" t="str">
        <f>VLOOKUP(TBL02_Provincias[[#This Row],[COD_CCAA]],TBL01_CCAA[],4,FALSE)</f>
        <v>Centro</v>
      </c>
      <c r="N46" s="1">
        <v>6685471</v>
      </c>
      <c r="O46" s="1">
        <v>8028</v>
      </c>
    </row>
    <row r="47" spans="9:15" x14ac:dyDescent="0.2">
      <c r="I47" s="1">
        <v>30</v>
      </c>
      <c r="J47" s="1" t="s">
        <v>16</v>
      </c>
      <c r="K47" s="1">
        <v>14</v>
      </c>
      <c r="L47" s="1" t="s">
        <v>50</v>
      </c>
      <c r="M47" s="1" t="str">
        <f>VLOOKUP(TBL02_Provincias[[#This Row],[COD_CCAA]],TBL01_CCAA[],4,FALSE)</f>
        <v>Sur</v>
      </c>
      <c r="N47" s="1">
        <v>1494442</v>
      </c>
      <c r="O47" s="1">
        <v>11314</v>
      </c>
    </row>
    <row r="48" spans="9:15" x14ac:dyDescent="0.2">
      <c r="I48" s="1">
        <v>31</v>
      </c>
      <c r="J48" s="1" t="s">
        <v>17</v>
      </c>
      <c r="K48" s="1">
        <v>15</v>
      </c>
      <c r="L48" s="1" t="s">
        <v>17</v>
      </c>
      <c r="M48" s="1" t="str">
        <f>VLOOKUP(TBL02_Provincias[[#This Row],[COD_CCAA]],TBL01_CCAA[],4,FALSE)</f>
        <v>Norte</v>
      </c>
      <c r="N48" s="1">
        <v>652526</v>
      </c>
      <c r="O48" s="1">
        <v>10391</v>
      </c>
    </row>
    <row r="49" spans="9:15" x14ac:dyDescent="0.2">
      <c r="I49" s="1">
        <v>1</v>
      </c>
      <c r="J49" s="1" t="s">
        <v>703</v>
      </c>
      <c r="K49" s="1">
        <v>16</v>
      </c>
      <c r="L49" s="1" t="s">
        <v>18</v>
      </c>
      <c r="M49" s="1" t="str">
        <f>VLOOKUP(TBL02_Provincias[[#This Row],[COD_CCAA]],TBL01_CCAA[],4,FALSE)</f>
        <v>Norte</v>
      </c>
      <c r="N49" s="1">
        <v>328571</v>
      </c>
      <c r="O49" s="1">
        <v>3037</v>
      </c>
    </row>
    <row r="50" spans="9:15" x14ac:dyDescent="0.2">
      <c r="I50" s="1">
        <v>20</v>
      </c>
      <c r="J50" s="1" t="s">
        <v>704</v>
      </c>
      <c r="K50" s="1">
        <v>16</v>
      </c>
      <c r="L50" s="1" t="s">
        <v>18</v>
      </c>
      <c r="M50" s="1" t="str">
        <f>VLOOKUP(TBL02_Provincias[[#This Row],[COD_CCAA]],TBL01_CCAA[],4,FALSE)</f>
        <v>Norte</v>
      </c>
      <c r="N50" s="1">
        <v>714477</v>
      </c>
      <c r="O50" s="1">
        <v>1980</v>
      </c>
    </row>
    <row r="51" spans="9:15" x14ac:dyDescent="0.2">
      <c r="I51" s="1">
        <v>48</v>
      </c>
      <c r="J51" s="1" t="s">
        <v>705</v>
      </c>
      <c r="K51" s="1">
        <v>16</v>
      </c>
      <c r="L51" s="1" t="s">
        <v>18</v>
      </c>
      <c r="M51" s="1" t="str">
        <f>VLOOKUP(TBL02_Provincias[[#This Row],[COD_CCAA]],TBL01_CCAA[],4,FALSE)</f>
        <v>Norte</v>
      </c>
      <c r="N51" s="1">
        <v>1138871</v>
      </c>
      <c r="O51" s="1">
        <v>2217</v>
      </c>
    </row>
    <row r="52" spans="9:15" x14ac:dyDescent="0.2">
      <c r="I52" s="1">
        <v>26</v>
      </c>
      <c r="J52" s="1" t="s">
        <v>19</v>
      </c>
      <c r="K52" s="1">
        <v>17</v>
      </c>
      <c r="L52" s="1" t="s">
        <v>19</v>
      </c>
      <c r="M52" s="1" t="str">
        <f>VLOOKUP(TBL02_Provincias[[#This Row],[COD_CCAA]],TBL01_CCAA[],4,FALSE)</f>
        <v>Norte</v>
      </c>
      <c r="N52" s="1">
        <v>314487</v>
      </c>
      <c r="O52" s="1">
        <v>5045</v>
      </c>
    </row>
    <row r="53" spans="9:15" x14ac:dyDescent="0.2">
      <c r="I53" s="1">
        <v>51</v>
      </c>
      <c r="J53" s="1" t="s">
        <v>10</v>
      </c>
      <c r="K53" s="1">
        <v>18</v>
      </c>
      <c r="L53" s="1" t="s">
        <v>10</v>
      </c>
      <c r="M53" s="1" t="str">
        <f>VLOOKUP(TBL02_Provincias[[#This Row],[COD_CCAA]],TBL01_CCAA[],4,FALSE)</f>
        <v>Sur</v>
      </c>
      <c r="N53" s="1">
        <v>84434</v>
      </c>
      <c r="O53" s="1">
        <v>20</v>
      </c>
    </row>
    <row r="54" spans="9:15" x14ac:dyDescent="0.2">
      <c r="I54" s="1">
        <v>52</v>
      </c>
      <c r="J54" s="1" t="s">
        <v>15</v>
      </c>
      <c r="K54" s="1">
        <v>19</v>
      </c>
      <c r="L54" s="1" t="s">
        <v>15</v>
      </c>
      <c r="M54" s="1" t="str">
        <f>VLOOKUP(TBL02_Provincias[[#This Row],[COD_CCAA]],TBL01_CCAA[],4,FALSE)</f>
        <v>Sur</v>
      </c>
      <c r="N54" s="1">
        <v>84286</v>
      </c>
      <c r="O54" s="1">
        <v>12</v>
      </c>
    </row>
  </sheetData>
  <sortState xmlns:xlrd2="http://schemas.microsoft.com/office/spreadsheetml/2017/richdata2" ref="Q3:S54">
    <sortCondition ref="Q2"/>
  </sortState>
  <phoneticPr fontId="1" type="noConversion"/>
  <pageMargins left="0.7" right="0.7" top="0.75" bottom="0.75" header="0.3" footer="0.3"/>
  <pageSetup paperSize="9" orientation="portrait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D89F0-BBC2-41E9-BDF7-565BC150DE20}">
  <dimension ref="A1:P224"/>
  <sheetViews>
    <sheetView tabSelected="1" topLeftCell="E1" workbookViewId="0">
      <selection activeCell="L1" sqref="L1"/>
    </sheetView>
  </sheetViews>
  <sheetFormatPr baseColWidth="10" defaultRowHeight="14.25" x14ac:dyDescent="0.2"/>
  <cols>
    <col min="1" max="1" width="30.75" customWidth="1"/>
    <col min="2" max="2" width="22.25" customWidth="1"/>
    <col min="3" max="3" width="11.25" customWidth="1"/>
    <col min="4" max="4" width="35.875" customWidth="1"/>
    <col min="5" max="5" width="22.25" customWidth="1"/>
    <col min="7" max="7" width="3.625" customWidth="1"/>
    <col min="8" max="8" width="22.25" customWidth="1"/>
    <col min="9" max="10" width="11" customWidth="1"/>
    <col min="11" max="11" width="3.875" customWidth="1"/>
    <col min="12" max="12" width="30.75" customWidth="1"/>
    <col min="14" max="14" width="11" customWidth="1"/>
    <col min="15" max="15" width="28.625" customWidth="1"/>
    <col min="16" max="16" width="22.25" customWidth="1"/>
  </cols>
  <sheetData>
    <row r="1" spans="1:16" ht="15" x14ac:dyDescent="0.25">
      <c r="A1" t="s">
        <v>55</v>
      </c>
      <c r="B1" t="s">
        <v>51</v>
      </c>
      <c r="C1" t="s">
        <v>53</v>
      </c>
      <c r="D1" t="s">
        <v>52</v>
      </c>
      <c r="E1" t="s">
        <v>54</v>
      </c>
      <c r="F1" t="s">
        <v>56</v>
      </c>
      <c r="H1" t="s">
        <v>54</v>
      </c>
      <c r="I1" t="s">
        <v>53</v>
      </c>
      <c r="J1" t="s">
        <v>40</v>
      </c>
      <c r="L1" s="6" t="s">
        <v>55</v>
      </c>
      <c r="M1" t="s">
        <v>51</v>
      </c>
      <c r="N1" t="s">
        <v>53</v>
      </c>
      <c r="O1" t="s">
        <v>52</v>
      </c>
      <c r="P1" t="s">
        <v>40</v>
      </c>
    </row>
    <row r="2" spans="1:16" ht="15" x14ac:dyDescent="0.25">
      <c r="A2" t="str">
        <f>VLOOKUP(TBL03_WorldBank[[#This Row],[Pais_WB]],TBL05_IDXPaises[Pais_GH],1,FALSE)</f>
        <v>Afghanistan</v>
      </c>
      <c r="B2" t="s">
        <v>275</v>
      </c>
      <c r="C2" t="str">
        <f>IFERROR(VLOOKUP(TBL03_WorldBank[[#This Row],[Pais_MR]],TBL04_IDXMovilidad[],2,FALSE),"XX")</f>
        <v>AF</v>
      </c>
      <c r="D2" t="s">
        <v>58</v>
      </c>
      <c r="E2" t="str">
        <f>VLOOKUP(TBL03_WorldBank[[#This Row],[Pais_WB]],TBL04_IDXMovilidad[],1,FALSE)</f>
        <v>Afghanistan</v>
      </c>
      <c r="F2">
        <v>37172386</v>
      </c>
      <c r="H2" t="s">
        <v>58</v>
      </c>
      <c r="I2" t="s">
        <v>491</v>
      </c>
      <c r="J2">
        <f>VLOOKUP(TBL04_IDXMovilidad[[#This Row],[Pais_MR]],TBL03_WorldBank[[Pais_MR]:['#POP]],2,FALSE)</f>
        <v>37172386</v>
      </c>
      <c r="L2" s="6" t="s">
        <v>58</v>
      </c>
      <c r="M2" t="str">
        <f>VLOOKUP(TBL05_IDXPaises[[#This Row],[Pais_GH]],TBL03_WorldBank[],2,FALSE)</f>
        <v>AFG</v>
      </c>
      <c r="N2" t="str">
        <f>VLOOKUP(TBL05_IDXPaises[[#This Row],[Pais_GH]],TBL03_WorldBank[],3,FALSE)</f>
        <v>AF</v>
      </c>
      <c r="O2" t="str">
        <f>VLOOKUP(TBL05_IDXPaises[[#This Row],[Pais_GH]],TBL03_WorldBank[],4,FALSE)</f>
        <v>Afghanistan</v>
      </c>
      <c r="P2" s="2">
        <f>VLOOKUP(TBL05_IDXPaises[[#This Row],[Pais_GH]],TBL03_WorldBank[],6,FALSE)</f>
        <v>37172386</v>
      </c>
    </row>
    <row r="3" spans="1:16" ht="15" x14ac:dyDescent="0.25">
      <c r="A3" t="str">
        <f>VLOOKUP(TBL03_WorldBank[[#This Row],[Pais_WB]],TBL05_IDXPaises[Pais_GH],1,FALSE)</f>
        <v>Albania</v>
      </c>
      <c r="B3" t="s">
        <v>277</v>
      </c>
      <c r="C3" t="str">
        <f>IFERROR(VLOOKUP(TBL03_WorldBank[[#This Row],[Pais_MR]],TBL04_IDXMovilidad[],2,FALSE),"XX")</f>
        <v>XX</v>
      </c>
      <c r="D3" t="s">
        <v>60</v>
      </c>
      <c r="E3" t="e">
        <f>VLOOKUP(TBL03_WorldBank[[#This Row],[Pais_WB]],TBL04_IDXMovilidad[],1,FALSE)</f>
        <v>#N/A</v>
      </c>
      <c r="F3">
        <v>2866376</v>
      </c>
      <c r="H3" t="s">
        <v>59</v>
      </c>
      <c r="I3" t="s">
        <v>493</v>
      </c>
      <c r="J3">
        <f>VLOOKUP(TBL04_IDXMovilidad[[#This Row],[Pais_MR]],TBL03_WorldBank[[Pais_MR]:['#POP]],2,FALSE)</f>
        <v>30809762</v>
      </c>
      <c r="L3" s="6" t="s">
        <v>59</v>
      </c>
      <c r="M3" t="str">
        <f>VLOOKUP(TBL05_IDXPaises[[#This Row],[Pais_GH]],TBL03_WorldBank[],2,FALSE)</f>
        <v>AGO</v>
      </c>
      <c r="N3" t="str">
        <f>VLOOKUP(TBL05_IDXPaises[[#This Row],[Pais_GH]],TBL03_WorldBank[],3,FALSE)</f>
        <v>AO</v>
      </c>
      <c r="O3" t="str">
        <f>VLOOKUP(TBL05_IDXPaises[[#This Row],[Pais_GH]],TBL03_WorldBank[],4,FALSE)</f>
        <v>Angola</v>
      </c>
      <c r="P3" s="2">
        <f>VLOOKUP(TBL05_IDXPaises[[#This Row],[Pais_GH]],TBL03_WorldBank[],6,FALSE)</f>
        <v>30809762</v>
      </c>
    </row>
    <row r="4" spans="1:16" ht="15" x14ac:dyDescent="0.25">
      <c r="A4" t="str">
        <f>VLOOKUP(TBL03_WorldBank[[#This Row],[Pais_WB]],TBL05_IDXPaises[Pais_GH],1,FALSE)</f>
        <v>Algeria</v>
      </c>
      <c r="B4" t="s">
        <v>326</v>
      </c>
      <c r="C4" t="str">
        <f>IFERROR(VLOOKUP(TBL03_WorldBank[[#This Row],[Pais_MR]],TBL04_IDXMovilidad[],2,FALSE),"XX")</f>
        <v>XX</v>
      </c>
      <c r="D4" t="s">
        <v>110</v>
      </c>
      <c r="E4" t="e">
        <f>VLOOKUP(TBL03_WorldBank[[#This Row],[Pais_WB]],TBL04_IDXMovilidad[],1,FALSE)</f>
        <v>#N/A</v>
      </c>
      <c r="F4">
        <v>42228429</v>
      </c>
      <c r="H4" t="s">
        <v>65</v>
      </c>
      <c r="I4" t="s">
        <v>492</v>
      </c>
      <c r="J4">
        <f>VLOOKUP(TBL04_IDXMovilidad[[#This Row],[Pais_MR]],TBL03_WorldBank[[Pais_MR]:['#POP]],2,FALSE)</f>
        <v>96286</v>
      </c>
      <c r="L4" s="6" t="s">
        <v>60</v>
      </c>
      <c r="M4" t="str">
        <f>VLOOKUP(TBL05_IDXPaises[[#This Row],[Pais_GH]],TBL03_WorldBank[],2,FALSE)</f>
        <v>ALB</v>
      </c>
      <c r="N4" t="str">
        <f>VLOOKUP(TBL05_IDXPaises[[#This Row],[Pais_GH]],TBL03_WorldBank[],3,FALSE)</f>
        <v>XX</v>
      </c>
      <c r="O4" t="str">
        <f>VLOOKUP(TBL05_IDXPaises[[#This Row],[Pais_GH]],TBL03_WorldBank[],4,FALSE)</f>
        <v>Albania</v>
      </c>
      <c r="P4" s="2">
        <f>VLOOKUP(TBL05_IDXPaises[[#This Row],[Pais_GH]],TBL03_WorldBank[],6,FALSE)</f>
        <v>2866376</v>
      </c>
    </row>
    <row r="5" spans="1:16" ht="15" x14ac:dyDescent="0.25">
      <c r="A5" t="str">
        <f>VLOOKUP(TBL03_WorldBank[[#This Row],[Pais_WB]],TBL05_IDXPaises[Pais_GH],1,FALSE)</f>
        <v>Andorra</v>
      </c>
      <c r="B5" t="s">
        <v>278</v>
      </c>
      <c r="C5" t="str">
        <f>IFERROR(VLOOKUP(TBL03_WorldBank[[#This Row],[Pais_MR]],TBL04_IDXMovilidad[],2,FALSE),"XX")</f>
        <v>XX</v>
      </c>
      <c r="D5" t="s">
        <v>61</v>
      </c>
      <c r="E5" t="e">
        <f>VLOOKUP(TBL03_WorldBank[[#This Row],[Pais_WB]],TBL04_IDXMovilidad[],1,FALSE)</f>
        <v>#N/A</v>
      </c>
      <c r="F5">
        <v>77006</v>
      </c>
      <c r="H5" t="s">
        <v>63</v>
      </c>
      <c r="I5" t="s">
        <v>494</v>
      </c>
      <c r="J5">
        <f>VLOOKUP(TBL04_IDXMovilidad[[#This Row],[Pais_MR]],TBL03_WorldBank[[Pais_MR]:['#POP]],2,FALSE)</f>
        <v>44494502</v>
      </c>
      <c r="L5" s="6" t="s">
        <v>61</v>
      </c>
      <c r="M5" t="str">
        <f>VLOOKUP(TBL05_IDXPaises[[#This Row],[Pais_GH]],TBL03_WorldBank[],2,FALSE)</f>
        <v>AND</v>
      </c>
      <c r="N5" t="str">
        <f>VLOOKUP(TBL05_IDXPaises[[#This Row],[Pais_GH]],TBL03_WorldBank[],3,FALSE)</f>
        <v>XX</v>
      </c>
      <c r="O5" t="str">
        <f>VLOOKUP(TBL05_IDXPaises[[#This Row],[Pais_GH]],TBL03_WorldBank[],4,FALSE)</f>
        <v>Andorra</v>
      </c>
      <c r="P5" s="2">
        <f>VLOOKUP(TBL05_IDXPaises[[#This Row],[Pais_GH]],TBL03_WorldBank[],6,FALSE)</f>
        <v>77006</v>
      </c>
    </row>
    <row r="6" spans="1:16" ht="15" x14ac:dyDescent="0.25">
      <c r="A6" t="str">
        <f>VLOOKUP(TBL03_WorldBank[[#This Row],[Pais_WB]],TBL05_IDXPaises[Pais_GH],1,FALSE)</f>
        <v>Angola</v>
      </c>
      <c r="B6" t="s">
        <v>276</v>
      </c>
      <c r="C6" t="str">
        <f>IFERROR(VLOOKUP(TBL03_WorldBank[[#This Row],[Pais_MR]],TBL04_IDXMovilidad[],2,FALSE),"XX")</f>
        <v>AO</v>
      </c>
      <c r="D6" t="s">
        <v>59</v>
      </c>
      <c r="E6" t="str">
        <f>VLOOKUP(TBL03_WorldBank[[#This Row],[Pais_WB]],TBL04_IDXMovilidad[],1,FALSE)</f>
        <v>Angola</v>
      </c>
      <c r="F6">
        <v>30809762</v>
      </c>
      <c r="H6" t="s">
        <v>57</v>
      </c>
      <c r="I6" t="s">
        <v>497</v>
      </c>
      <c r="J6">
        <f>VLOOKUP(TBL04_IDXMovilidad[[#This Row],[Pais_MR]],TBL03_WorldBank[[Pais_MR]:['#POP]],2,FALSE)</f>
        <v>105845</v>
      </c>
      <c r="L6" s="6" t="s">
        <v>62</v>
      </c>
      <c r="M6" t="str">
        <f>VLOOKUP(TBL05_IDXPaises[[#This Row],[Pais_GH]],TBL03_WorldBank[],2,FALSE)</f>
        <v>ARE</v>
      </c>
      <c r="N6" t="str">
        <f>VLOOKUP(TBL05_IDXPaises[[#This Row],[Pais_GH]],TBL03_WorldBank[],3,FALSE)</f>
        <v>AE</v>
      </c>
      <c r="O6" t="str">
        <f>VLOOKUP(TBL05_IDXPaises[[#This Row],[Pais_GH]],TBL03_WorldBank[],4,FALSE)</f>
        <v>United Arab Emirates</v>
      </c>
      <c r="P6" s="2">
        <f>VLOOKUP(TBL05_IDXPaises[[#This Row],[Pais_GH]],TBL03_WorldBank[],6,FALSE)</f>
        <v>9630959</v>
      </c>
    </row>
    <row r="7" spans="1:16" ht="15" x14ac:dyDescent="0.25">
      <c r="A7" t="str">
        <f>VLOOKUP(TBL03_WorldBank[[#This Row],[Pais_WB]],TBL05_IDXPaises[Pais_GH],1,FALSE)</f>
        <v>Antigua and Barbuda</v>
      </c>
      <c r="B7" t="s">
        <v>282</v>
      </c>
      <c r="C7" t="str">
        <f>IFERROR(VLOOKUP(TBL03_WorldBank[[#This Row],[Pais_MR]],TBL04_IDXMovilidad[],2,FALSE),"XX")</f>
        <v>AG</v>
      </c>
      <c r="D7" t="s">
        <v>65</v>
      </c>
      <c r="E7" t="str">
        <f>VLOOKUP(TBL03_WorldBank[[#This Row],[Pais_WB]],TBL04_IDXMovilidad[],1,FALSE)</f>
        <v>Antigua and Barbuda</v>
      </c>
      <c r="F7">
        <v>96286</v>
      </c>
      <c r="H7" t="s">
        <v>66</v>
      </c>
      <c r="I7" t="s">
        <v>496</v>
      </c>
      <c r="J7">
        <f>VLOOKUP(TBL04_IDXMovilidad[[#This Row],[Pais_MR]],TBL03_WorldBank[[Pais_MR]:['#POP]],2,FALSE)</f>
        <v>24982688</v>
      </c>
      <c r="L7" s="6" t="s">
        <v>63</v>
      </c>
      <c r="M7" t="str">
        <f>VLOOKUP(TBL05_IDXPaises[[#This Row],[Pais_GH]],TBL03_WorldBank[],2,FALSE)</f>
        <v>ARG</v>
      </c>
      <c r="N7" t="str">
        <f>VLOOKUP(TBL05_IDXPaises[[#This Row],[Pais_GH]],TBL03_WorldBank[],3,FALSE)</f>
        <v>AR</v>
      </c>
      <c r="O7" t="str">
        <f>VLOOKUP(TBL05_IDXPaises[[#This Row],[Pais_GH]],TBL03_WorldBank[],4,FALSE)</f>
        <v>Argentina</v>
      </c>
      <c r="P7" s="2">
        <f>VLOOKUP(TBL05_IDXPaises[[#This Row],[Pais_GH]],TBL03_WorldBank[],6,FALSE)</f>
        <v>44494502</v>
      </c>
    </row>
    <row r="8" spans="1:16" ht="15" x14ac:dyDescent="0.25">
      <c r="A8" t="str">
        <f>VLOOKUP(TBL03_WorldBank[[#This Row],[Pais_WB]],TBL05_IDXPaises[Pais_GH],1,FALSE)</f>
        <v>Argentina</v>
      </c>
      <c r="B8" t="s">
        <v>280</v>
      </c>
      <c r="C8" t="str">
        <f>IFERROR(VLOOKUP(TBL03_WorldBank[[#This Row],[Pais_MR]],TBL04_IDXMovilidad[],2,FALSE),"XX")</f>
        <v>AR</v>
      </c>
      <c r="D8" t="s">
        <v>63</v>
      </c>
      <c r="E8" t="str">
        <f>VLOOKUP(TBL03_WorldBank[[#This Row],[Pais_WB]],TBL04_IDXMovilidad[],1,FALSE)</f>
        <v>Argentina</v>
      </c>
      <c r="F8">
        <v>44494502</v>
      </c>
      <c r="H8" t="s">
        <v>67</v>
      </c>
      <c r="I8" t="s">
        <v>495</v>
      </c>
      <c r="J8">
        <f>VLOOKUP(TBL04_IDXMovilidad[[#This Row],[Pais_MR]],TBL03_WorldBank[[Pais_MR]:['#POP]],2,FALSE)</f>
        <v>8840521</v>
      </c>
      <c r="L8" s="6" t="s">
        <v>64</v>
      </c>
      <c r="M8" t="str">
        <f>VLOOKUP(TBL05_IDXPaises[[#This Row],[Pais_GH]],TBL03_WorldBank[],2,FALSE)</f>
        <v>ARM</v>
      </c>
      <c r="N8" t="str">
        <f>VLOOKUP(TBL05_IDXPaises[[#This Row],[Pais_GH]],TBL03_WorldBank[],3,FALSE)</f>
        <v>XX</v>
      </c>
      <c r="O8" t="str">
        <f>VLOOKUP(TBL05_IDXPaises[[#This Row],[Pais_GH]],TBL03_WorldBank[],4,FALSE)</f>
        <v>Armenia</v>
      </c>
      <c r="P8" s="2">
        <f>VLOOKUP(TBL05_IDXPaises[[#This Row],[Pais_GH]],TBL03_WorldBank[],6,FALSE)</f>
        <v>2951776</v>
      </c>
    </row>
    <row r="9" spans="1:16" ht="15" x14ac:dyDescent="0.25">
      <c r="A9" t="str">
        <f>VLOOKUP(TBL03_WorldBank[[#This Row],[Pais_WB]],TBL05_IDXPaises[Pais_GH],1,FALSE)</f>
        <v>Armenia</v>
      </c>
      <c r="B9" t="s">
        <v>281</v>
      </c>
      <c r="C9" t="str">
        <f>IFERROR(VLOOKUP(TBL03_WorldBank[[#This Row],[Pais_MR]],TBL04_IDXMovilidad[],2,FALSE),"XX")</f>
        <v>XX</v>
      </c>
      <c r="D9" t="s">
        <v>64</v>
      </c>
      <c r="E9" t="e">
        <f>VLOOKUP(TBL03_WorldBank[[#This Row],[Pais_WB]],TBL04_IDXMovilidad[],1,FALSE)</f>
        <v>#N/A</v>
      </c>
      <c r="F9">
        <v>2951776</v>
      </c>
      <c r="H9" t="s">
        <v>75</v>
      </c>
      <c r="I9" t="s">
        <v>504</v>
      </c>
      <c r="J9">
        <f>VLOOKUP(TBL04_IDXMovilidad[[#This Row],[Pais_MR]],TBL03_WorldBank[[Pais_MR]:['#POP]],2,FALSE)</f>
        <v>1569439</v>
      </c>
      <c r="L9" s="6" t="s">
        <v>65</v>
      </c>
      <c r="M9" t="str">
        <f>VLOOKUP(TBL05_IDXPaises[[#This Row],[Pais_GH]],TBL03_WorldBank[],2,FALSE)</f>
        <v>ATG</v>
      </c>
      <c r="N9" t="str">
        <f>VLOOKUP(TBL05_IDXPaises[[#This Row],[Pais_GH]],TBL03_WorldBank[],3,FALSE)</f>
        <v>AG</v>
      </c>
      <c r="O9" t="str">
        <f>VLOOKUP(TBL05_IDXPaises[[#This Row],[Pais_GH]],TBL03_WorldBank[],4,FALSE)</f>
        <v>Antigua and Barbuda</v>
      </c>
      <c r="P9" s="2">
        <f>VLOOKUP(TBL05_IDXPaises[[#This Row],[Pais_GH]],TBL03_WorldBank[],6,FALSE)</f>
        <v>96286</v>
      </c>
    </row>
    <row r="10" spans="1:16" ht="15" x14ac:dyDescent="0.25">
      <c r="A10" t="e">
        <f>VLOOKUP(TBL03_WorldBank[[#This Row],[Pais_WB]],TBL05_IDXPaises[Pais_GH],1,FALSE)</f>
        <v>#N/A</v>
      </c>
      <c r="B10" t="s">
        <v>274</v>
      </c>
      <c r="C10" t="str">
        <f>IFERROR(VLOOKUP(TBL03_WorldBank[[#This Row],[Pais_MR]],TBL04_IDXMovilidad[],2,FALSE),"XX")</f>
        <v>AW</v>
      </c>
      <c r="D10" t="s">
        <v>57</v>
      </c>
      <c r="E10" t="str">
        <f>VLOOKUP(TBL03_WorldBank[[#This Row],[Pais_WB]],TBL04_IDXMovilidad[],1,FALSE)</f>
        <v>Aruba</v>
      </c>
      <c r="F10">
        <v>105845</v>
      </c>
      <c r="H10" t="s">
        <v>73</v>
      </c>
      <c r="I10" t="s">
        <v>500</v>
      </c>
      <c r="J10">
        <f>VLOOKUP(TBL04_IDXMovilidad[[#This Row],[Pais_MR]],TBL03_WorldBank[[Pais_MR]:['#POP]],2,FALSE)</f>
        <v>161356039</v>
      </c>
      <c r="L10" s="6" t="s">
        <v>66</v>
      </c>
      <c r="M10" t="str">
        <f>VLOOKUP(TBL05_IDXPaises[[#This Row],[Pais_GH]],TBL03_WorldBank[],2,FALSE)</f>
        <v>AUS</v>
      </c>
      <c r="N10" t="str">
        <f>VLOOKUP(TBL05_IDXPaises[[#This Row],[Pais_GH]],TBL03_WorldBank[],3,FALSE)</f>
        <v>AU</v>
      </c>
      <c r="O10" t="str">
        <f>VLOOKUP(TBL05_IDXPaises[[#This Row],[Pais_GH]],TBL03_WorldBank[],4,FALSE)</f>
        <v>Australia</v>
      </c>
      <c r="P10" s="2">
        <f>VLOOKUP(TBL05_IDXPaises[[#This Row],[Pais_GH]],TBL03_WorldBank[],6,FALSE)</f>
        <v>24982688</v>
      </c>
    </row>
    <row r="11" spans="1:16" ht="15" x14ac:dyDescent="0.25">
      <c r="A11" t="str">
        <f>VLOOKUP(TBL03_WorldBank[[#This Row],[Pais_WB]],TBL05_IDXPaises[Pais_GH],1,FALSE)</f>
        <v>Australia</v>
      </c>
      <c r="B11" t="s">
        <v>283</v>
      </c>
      <c r="C11" t="str">
        <f>IFERROR(VLOOKUP(TBL03_WorldBank[[#This Row],[Pais_MR]],TBL04_IDXMovilidad[],2,FALSE),"XX")</f>
        <v>AU</v>
      </c>
      <c r="D11" t="s">
        <v>66</v>
      </c>
      <c r="E11" t="str">
        <f>VLOOKUP(TBL03_WorldBank[[#This Row],[Pais_WB]],TBL04_IDXMovilidad[],1,FALSE)</f>
        <v>Australia</v>
      </c>
      <c r="F11">
        <v>24982688</v>
      </c>
      <c r="H11" t="s">
        <v>83</v>
      </c>
      <c r="I11" t="s">
        <v>499</v>
      </c>
      <c r="J11">
        <f>VLOOKUP(TBL04_IDXMovilidad[[#This Row],[Pais_MR]],TBL03_WorldBank[[Pais_MR]:['#POP]],2,FALSE)</f>
        <v>286641</v>
      </c>
      <c r="L11" s="6" t="s">
        <v>67</v>
      </c>
      <c r="M11" t="str">
        <f>VLOOKUP(TBL05_IDXPaises[[#This Row],[Pais_GH]],TBL03_WorldBank[],2,FALSE)</f>
        <v>AUT</v>
      </c>
      <c r="N11" t="str">
        <f>VLOOKUP(TBL05_IDXPaises[[#This Row],[Pais_GH]],TBL03_WorldBank[],3,FALSE)</f>
        <v>AT</v>
      </c>
      <c r="O11" t="str">
        <f>VLOOKUP(TBL05_IDXPaises[[#This Row],[Pais_GH]],TBL03_WorldBank[],4,FALSE)</f>
        <v>Austria</v>
      </c>
      <c r="P11" s="2">
        <f>VLOOKUP(TBL05_IDXPaises[[#This Row],[Pais_GH]],TBL03_WorldBank[],6,FALSE)</f>
        <v>8840521</v>
      </c>
    </row>
    <row r="12" spans="1:16" ht="15" x14ac:dyDescent="0.25">
      <c r="A12" t="str">
        <f>VLOOKUP(TBL03_WorldBank[[#This Row],[Pais_WB]],TBL05_IDXPaises[Pais_GH],1,FALSE)</f>
        <v>Austria</v>
      </c>
      <c r="B12" t="s">
        <v>284</v>
      </c>
      <c r="C12" t="str">
        <f>IFERROR(VLOOKUP(TBL03_WorldBank[[#This Row],[Pais_MR]],TBL04_IDXMovilidad[],2,FALSE),"XX")</f>
        <v>AT</v>
      </c>
      <c r="D12" t="s">
        <v>67</v>
      </c>
      <c r="E12" t="str">
        <f>VLOOKUP(TBL03_WorldBank[[#This Row],[Pais_WB]],TBL04_IDXMovilidad[],1,FALSE)</f>
        <v>Austria</v>
      </c>
      <c r="F12">
        <v>8840521</v>
      </c>
      <c r="H12" t="s">
        <v>78</v>
      </c>
      <c r="I12" t="s">
        <v>511</v>
      </c>
      <c r="J12">
        <f>VLOOKUP(TBL04_IDXMovilidad[[#This Row],[Pais_MR]],TBL03_WorldBank[[Pais_MR]:['#POP]],2,FALSE)</f>
        <v>9483499</v>
      </c>
      <c r="L12" s="6" t="s">
        <v>68</v>
      </c>
      <c r="M12" t="str">
        <f>VLOOKUP(TBL05_IDXPaises[[#This Row],[Pais_GH]],TBL03_WorldBank[],2,FALSE)</f>
        <v>AZE</v>
      </c>
      <c r="N12" t="str">
        <f>VLOOKUP(TBL05_IDXPaises[[#This Row],[Pais_GH]],TBL03_WorldBank[],3,FALSE)</f>
        <v>XX</v>
      </c>
      <c r="O12" t="str">
        <f>VLOOKUP(TBL05_IDXPaises[[#This Row],[Pais_GH]],TBL03_WorldBank[],4,FALSE)</f>
        <v>Azerbaijan</v>
      </c>
      <c r="P12" s="2">
        <f>VLOOKUP(TBL05_IDXPaises[[#This Row],[Pais_GH]],TBL03_WorldBank[],6,FALSE)</f>
        <v>9939800</v>
      </c>
    </row>
    <row r="13" spans="1:16" ht="15" x14ac:dyDescent="0.25">
      <c r="A13" t="str">
        <f>VLOOKUP(TBL03_WorldBank[[#This Row],[Pais_WB]],TBL05_IDXPaises[Pais_GH],1,FALSE)</f>
        <v>Azerbaijan</v>
      </c>
      <c r="B13" t="s">
        <v>285</v>
      </c>
      <c r="C13" t="str">
        <f>IFERROR(VLOOKUP(TBL03_WorldBank[[#This Row],[Pais_MR]],TBL04_IDXMovilidad[],2,FALSE),"XX")</f>
        <v>XX</v>
      </c>
      <c r="D13" t="s">
        <v>68</v>
      </c>
      <c r="E13" t="e">
        <f>VLOOKUP(TBL03_WorldBank[[#This Row],[Pais_WB]],TBL04_IDXMovilidad[],1,FALSE)</f>
        <v>#N/A</v>
      </c>
      <c r="F13">
        <v>9939800</v>
      </c>
      <c r="H13" t="s">
        <v>70</v>
      </c>
      <c r="I13" t="s">
        <v>501</v>
      </c>
      <c r="J13">
        <f>VLOOKUP(TBL04_IDXMovilidad[[#This Row],[Pais_MR]],TBL03_WorldBank[[Pais_MR]:['#POP]],2,FALSE)</f>
        <v>11433256</v>
      </c>
      <c r="L13" s="6" t="s">
        <v>69</v>
      </c>
      <c r="M13" t="str">
        <f>VLOOKUP(TBL05_IDXPaises[[#This Row],[Pais_GH]],TBL03_WorldBank[],2,FALSE)</f>
        <v>BDI</v>
      </c>
      <c r="N13" t="str">
        <f>VLOOKUP(TBL05_IDXPaises[[#This Row],[Pais_GH]],TBL03_WorldBank[],3,FALSE)</f>
        <v>XX</v>
      </c>
      <c r="O13" t="str">
        <f>VLOOKUP(TBL05_IDXPaises[[#This Row],[Pais_GH]],TBL03_WorldBank[],4,FALSE)</f>
        <v>Burundi</v>
      </c>
      <c r="P13" s="2">
        <f>VLOOKUP(TBL05_IDXPaises[[#This Row],[Pais_GH]],TBL03_WorldBank[],6,FALSE)</f>
        <v>11175378</v>
      </c>
    </row>
    <row r="14" spans="1:16" ht="15" x14ac:dyDescent="0.25">
      <c r="A14" t="s">
        <v>636</v>
      </c>
      <c r="B14" t="s">
        <v>293</v>
      </c>
      <c r="C14" t="str">
        <f>IFERROR(VLOOKUP(TBL03_WorldBank[[#This Row],[Pais_MR]],TBL04_IDXMovilidad[],2,FALSE),"XX")</f>
        <v>BS</v>
      </c>
      <c r="D14" t="s">
        <v>76</v>
      </c>
      <c r="E14" t="s">
        <v>509</v>
      </c>
      <c r="F14">
        <v>385640</v>
      </c>
      <c r="H14" t="s">
        <v>79</v>
      </c>
      <c r="I14" t="s">
        <v>512</v>
      </c>
      <c r="J14">
        <f>VLOOKUP(TBL04_IDXMovilidad[[#This Row],[Pais_MR]],TBL03_WorldBank[[Pais_MR]:['#POP]],2,FALSE)</f>
        <v>383071</v>
      </c>
      <c r="L14" s="6" t="s">
        <v>70</v>
      </c>
      <c r="M14" t="str">
        <f>VLOOKUP(TBL05_IDXPaises[[#This Row],[Pais_GH]],TBL03_WorldBank[],2,FALSE)</f>
        <v>BEL</v>
      </c>
      <c r="N14" t="str">
        <f>VLOOKUP(TBL05_IDXPaises[[#This Row],[Pais_GH]],TBL03_WorldBank[],3,FALSE)</f>
        <v>BE</v>
      </c>
      <c r="O14" t="str">
        <f>VLOOKUP(TBL05_IDXPaises[[#This Row],[Pais_GH]],TBL03_WorldBank[],4,FALSE)</f>
        <v>Belgium</v>
      </c>
      <c r="P14" s="2">
        <f>VLOOKUP(TBL05_IDXPaises[[#This Row],[Pais_GH]],TBL03_WorldBank[],6,FALSE)</f>
        <v>11433256</v>
      </c>
    </row>
    <row r="15" spans="1:16" ht="15" x14ac:dyDescent="0.25">
      <c r="A15" t="str">
        <f>VLOOKUP(TBL03_WorldBank[[#This Row],[Pais_WB]],TBL05_IDXPaises[Pais_GH],1,FALSE)</f>
        <v>Bahrain</v>
      </c>
      <c r="B15" t="s">
        <v>292</v>
      </c>
      <c r="C15" t="str">
        <f>IFERROR(VLOOKUP(TBL03_WorldBank[[#This Row],[Pais_MR]],TBL04_IDXMovilidad[],2,FALSE),"XX")</f>
        <v>BH</v>
      </c>
      <c r="D15" t="s">
        <v>75</v>
      </c>
      <c r="E15" t="str">
        <f>VLOOKUP(TBL03_WorldBank[[#This Row],[Pais_WB]],TBL04_IDXMovilidad[],1,FALSE)</f>
        <v>Bahrain</v>
      </c>
      <c r="F15">
        <v>1569439</v>
      </c>
      <c r="H15" t="s">
        <v>71</v>
      </c>
      <c r="I15" t="s">
        <v>505</v>
      </c>
      <c r="J15">
        <f>VLOOKUP(TBL04_IDXMovilidad[[#This Row],[Pais_MR]],TBL03_WorldBank[[Pais_MR]:['#POP]],2,FALSE)</f>
        <v>11485048</v>
      </c>
      <c r="L15" s="6" t="s">
        <v>71</v>
      </c>
      <c r="M15" t="str">
        <f>VLOOKUP(TBL05_IDXPaises[[#This Row],[Pais_GH]],TBL03_WorldBank[],2,FALSE)</f>
        <v>BEN</v>
      </c>
      <c r="N15" t="str">
        <f>VLOOKUP(TBL05_IDXPaises[[#This Row],[Pais_GH]],TBL03_WorldBank[],3,FALSE)</f>
        <v>BJ</v>
      </c>
      <c r="O15" t="str">
        <f>VLOOKUP(TBL05_IDXPaises[[#This Row],[Pais_GH]],TBL03_WorldBank[],4,FALSE)</f>
        <v>Benin</v>
      </c>
      <c r="P15" s="2">
        <f>VLOOKUP(TBL05_IDXPaises[[#This Row],[Pais_GH]],TBL03_WorldBank[],6,FALSE)</f>
        <v>11485048</v>
      </c>
    </row>
    <row r="16" spans="1:16" ht="15" x14ac:dyDescent="0.25">
      <c r="A16" t="str">
        <f>VLOOKUP(TBL03_WorldBank[[#This Row],[Pais_WB]],TBL05_IDXPaises[Pais_GH],1,FALSE)</f>
        <v>Bangladesh</v>
      </c>
      <c r="B16" t="s">
        <v>290</v>
      </c>
      <c r="C16" t="str">
        <f>IFERROR(VLOOKUP(TBL03_WorldBank[[#This Row],[Pais_MR]],TBL04_IDXMovilidad[],2,FALSE),"XX")</f>
        <v>BD</v>
      </c>
      <c r="D16" t="s">
        <v>73</v>
      </c>
      <c r="E16" t="str">
        <f>VLOOKUP(TBL03_WorldBank[[#This Row],[Pais_WB]],TBL04_IDXMovilidad[],1,FALSE)</f>
        <v>Bangladesh</v>
      </c>
      <c r="F16">
        <v>161356039</v>
      </c>
      <c r="H16" t="s">
        <v>81</v>
      </c>
      <c r="I16" t="s">
        <v>506</v>
      </c>
      <c r="J16">
        <f>VLOOKUP(TBL04_IDXMovilidad[[#This Row],[Pais_MR]],TBL03_WorldBank[[Pais_MR]:['#POP]],2,FALSE)</f>
        <v>11353142</v>
      </c>
      <c r="L16" s="6" t="s">
        <v>72</v>
      </c>
      <c r="M16" t="str">
        <f>VLOOKUP(TBL05_IDXPaises[[#This Row],[Pais_GH]],TBL03_WorldBank[],2,FALSE)</f>
        <v>BFA</v>
      </c>
      <c r="N16" t="str">
        <f>VLOOKUP(TBL05_IDXPaises[[#This Row],[Pais_GH]],TBL03_WorldBank[],3,FALSE)</f>
        <v>BF</v>
      </c>
      <c r="O16" t="str">
        <f>VLOOKUP(TBL05_IDXPaises[[#This Row],[Pais_GH]],TBL03_WorldBank[],4,FALSE)</f>
        <v>Burkina Faso</v>
      </c>
      <c r="P16" s="2">
        <f>VLOOKUP(TBL05_IDXPaises[[#This Row],[Pais_GH]],TBL03_WorldBank[],6,FALSE)</f>
        <v>19751535</v>
      </c>
    </row>
    <row r="17" spans="1:16" ht="15" x14ac:dyDescent="0.25">
      <c r="A17" t="str">
        <f>VLOOKUP(TBL03_WorldBank[[#This Row],[Pais_WB]],TBL05_IDXPaises[Pais_GH],1,FALSE)</f>
        <v>Barbados</v>
      </c>
      <c r="B17" t="s">
        <v>300</v>
      </c>
      <c r="C17" t="str">
        <f>IFERROR(VLOOKUP(TBL03_WorldBank[[#This Row],[Pais_MR]],TBL04_IDXMovilidad[],2,FALSE),"XX")</f>
        <v>BB</v>
      </c>
      <c r="D17" t="s">
        <v>83</v>
      </c>
      <c r="E17" t="str">
        <f>VLOOKUP(TBL03_WorldBank[[#This Row],[Pais_WB]],TBL04_IDXMovilidad[],1,FALSE)</f>
        <v>Barbados</v>
      </c>
      <c r="F17">
        <v>286641</v>
      </c>
      <c r="H17" t="s">
        <v>77</v>
      </c>
      <c r="I17" t="s">
        <v>498</v>
      </c>
      <c r="J17">
        <f>VLOOKUP(TBL04_IDXMovilidad[[#This Row],[Pais_MR]],TBL03_WorldBank[[Pais_MR]:['#POP]],2,FALSE)</f>
        <v>3323929</v>
      </c>
      <c r="L17" s="6" t="s">
        <v>73</v>
      </c>
      <c r="M17" t="str">
        <f>VLOOKUP(TBL05_IDXPaises[[#This Row],[Pais_GH]],TBL03_WorldBank[],2,FALSE)</f>
        <v>BGD</v>
      </c>
      <c r="N17" t="str">
        <f>VLOOKUP(TBL05_IDXPaises[[#This Row],[Pais_GH]],TBL03_WorldBank[],3,FALSE)</f>
        <v>BD</v>
      </c>
      <c r="O17" t="str">
        <f>VLOOKUP(TBL05_IDXPaises[[#This Row],[Pais_GH]],TBL03_WorldBank[],4,FALSE)</f>
        <v>Bangladesh</v>
      </c>
      <c r="P17" s="2">
        <f>VLOOKUP(TBL05_IDXPaises[[#This Row],[Pais_GH]],TBL03_WorldBank[],6,FALSE)</f>
        <v>161356039</v>
      </c>
    </row>
    <row r="18" spans="1:16" ht="15" x14ac:dyDescent="0.25">
      <c r="A18" t="str">
        <f>VLOOKUP(TBL03_WorldBank[[#This Row],[Pais_WB]],TBL05_IDXPaises[Pais_GH],1,FALSE)</f>
        <v>Belarus</v>
      </c>
      <c r="B18" t="s">
        <v>295</v>
      </c>
      <c r="C18" t="str">
        <f>IFERROR(VLOOKUP(TBL03_WorldBank[[#This Row],[Pais_MR]],TBL04_IDXMovilidad[],2,FALSE),"XX")</f>
        <v>BY</v>
      </c>
      <c r="D18" t="s">
        <v>78</v>
      </c>
      <c r="E18" t="str">
        <f>VLOOKUP(TBL03_WorldBank[[#This Row],[Pais_WB]],TBL04_IDXMovilidad[],1,FALSE)</f>
        <v>Belarus</v>
      </c>
      <c r="F18">
        <v>9483499</v>
      </c>
      <c r="H18" t="s">
        <v>86</v>
      </c>
      <c r="I18" t="s">
        <v>510</v>
      </c>
      <c r="J18">
        <f>VLOOKUP(TBL04_IDXMovilidad[[#This Row],[Pais_MR]],TBL03_WorldBank[[Pais_MR]:['#POP]],2,FALSE)</f>
        <v>2254126</v>
      </c>
      <c r="L18" s="6" t="s">
        <v>74</v>
      </c>
      <c r="M18" t="str">
        <f>VLOOKUP(TBL05_IDXPaises[[#This Row],[Pais_GH]],TBL03_WorldBank[],2,FALSE)</f>
        <v>BGR</v>
      </c>
      <c r="N18" t="str">
        <f>VLOOKUP(TBL05_IDXPaises[[#This Row],[Pais_GH]],TBL03_WorldBank[],3,FALSE)</f>
        <v>BG</v>
      </c>
      <c r="O18" t="str">
        <f>VLOOKUP(TBL05_IDXPaises[[#This Row],[Pais_GH]],TBL03_WorldBank[],4,FALSE)</f>
        <v>Bulgaria</v>
      </c>
      <c r="P18" s="2">
        <f>VLOOKUP(TBL05_IDXPaises[[#This Row],[Pais_GH]],TBL03_WorldBank[],6,FALSE)</f>
        <v>7025037</v>
      </c>
    </row>
    <row r="19" spans="1:16" ht="15" x14ac:dyDescent="0.25">
      <c r="A19" t="str">
        <f>VLOOKUP(TBL03_WorldBank[[#This Row],[Pais_WB]],TBL05_IDXPaises[Pais_GH],1,FALSE)</f>
        <v>Belgium</v>
      </c>
      <c r="B19" t="s">
        <v>287</v>
      </c>
      <c r="C19" t="str">
        <f>IFERROR(VLOOKUP(TBL03_WorldBank[[#This Row],[Pais_MR]],TBL04_IDXMovilidad[],2,FALSE),"XX")</f>
        <v>BE</v>
      </c>
      <c r="D19" t="s">
        <v>70</v>
      </c>
      <c r="E19" t="str">
        <f>VLOOKUP(TBL03_WorldBank[[#This Row],[Pais_WB]],TBL04_IDXMovilidad[],1,FALSE)</f>
        <v>Belgium</v>
      </c>
      <c r="F19">
        <v>11433256</v>
      </c>
      <c r="H19" t="s">
        <v>82</v>
      </c>
      <c r="I19" t="s">
        <v>507</v>
      </c>
      <c r="J19">
        <f>VLOOKUP(TBL04_IDXMovilidad[[#This Row],[Pais_MR]],TBL03_WorldBank[[Pais_MR]:['#POP]],2,FALSE)</f>
        <v>209469333</v>
      </c>
      <c r="L19" s="6" t="s">
        <v>75</v>
      </c>
      <c r="M19" t="str">
        <f>VLOOKUP(TBL05_IDXPaises[[#This Row],[Pais_GH]],TBL03_WorldBank[],2,FALSE)</f>
        <v>BHR</v>
      </c>
      <c r="N19" t="str">
        <f>VLOOKUP(TBL05_IDXPaises[[#This Row],[Pais_GH]],TBL03_WorldBank[],3,FALSE)</f>
        <v>BH</v>
      </c>
      <c r="O19" t="str">
        <f>VLOOKUP(TBL05_IDXPaises[[#This Row],[Pais_GH]],TBL03_WorldBank[],4,FALSE)</f>
        <v>Bahrain</v>
      </c>
      <c r="P19" s="2">
        <f>VLOOKUP(TBL05_IDXPaises[[#This Row],[Pais_GH]],TBL03_WorldBank[],6,FALSE)</f>
        <v>1569439</v>
      </c>
    </row>
    <row r="20" spans="1:16" ht="15" x14ac:dyDescent="0.25">
      <c r="A20" t="str">
        <f>VLOOKUP(TBL03_WorldBank[[#This Row],[Pais_WB]],TBL05_IDXPaises[Pais_GH],1,FALSE)</f>
        <v>Belize</v>
      </c>
      <c r="B20" t="s">
        <v>296</v>
      </c>
      <c r="C20" t="str">
        <f>IFERROR(VLOOKUP(TBL03_WorldBank[[#This Row],[Pais_MR]],TBL04_IDXMovilidad[],2,FALSE),"XX")</f>
        <v>BZ</v>
      </c>
      <c r="D20" t="s">
        <v>79</v>
      </c>
      <c r="E20" t="str">
        <f>VLOOKUP(TBL03_WorldBank[[#This Row],[Pais_WB]],TBL04_IDXMovilidad[],1,FALSE)</f>
        <v>Belize</v>
      </c>
      <c r="F20">
        <v>383071</v>
      </c>
      <c r="H20" t="s">
        <v>74</v>
      </c>
      <c r="I20" t="s">
        <v>503</v>
      </c>
      <c r="J20">
        <f>VLOOKUP(TBL04_IDXMovilidad[[#This Row],[Pais_MR]],TBL03_WorldBank[[Pais_MR]:['#POP]],2,FALSE)</f>
        <v>7025037</v>
      </c>
      <c r="L20" s="6" t="s">
        <v>636</v>
      </c>
      <c r="M20" t="str">
        <f>VLOOKUP(TBL05_IDXPaises[[#This Row],[Pais_GH]],TBL03_WorldBank[],2,FALSE)</f>
        <v>BHS</v>
      </c>
      <c r="N20" t="str">
        <f>VLOOKUP(TBL05_IDXPaises[[#This Row],[Pais_GH]],TBL03_WorldBank[],3,FALSE)</f>
        <v>BS</v>
      </c>
      <c r="O20" t="str">
        <f>VLOOKUP(TBL05_IDXPaises[[#This Row],[Pais_GH]],TBL03_WorldBank[],4,FALSE)</f>
        <v>Bahamas, The</v>
      </c>
      <c r="P20" s="2">
        <f>VLOOKUP(TBL05_IDXPaises[[#This Row],[Pais_GH]],TBL03_WorldBank[],6,FALSE)</f>
        <v>385640</v>
      </c>
    </row>
    <row r="21" spans="1:16" ht="15" x14ac:dyDescent="0.25">
      <c r="A21" t="str">
        <f>VLOOKUP(TBL03_WorldBank[[#This Row],[Pais_WB]],TBL05_IDXPaises[Pais_GH],1,FALSE)</f>
        <v>Benin</v>
      </c>
      <c r="B21" t="s">
        <v>288</v>
      </c>
      <c r="C21" t="str">
        <f>IFERROR(VLOOKUP(TBL03_WorldBank[[#This Row],[Pais_MR]],TBL04_IDXMovilidad[],2,FALSE),"XX")</f>
        <v>BJ</v>
      </c>
      <c r="D21" t="s">
        <v>71</v>
      </c>
      <c r="E21" t="str">
        <f>VLOOKUP(TBL03_WorldBank[[#This Row],[Pais_WB]],TBL04_IDXMovilidad[],1,FALSE)</f>
        <v>Benin</v>
      </c>
      <c r="F21">
        <v>11485048</v>
      </c>
      <c r="H21" t="s">
        <v>72</v>
      </c>
      <c r="I21" t="s">
        <v>502</v>
      </c>
      <c r="J21">
        <f>VLOOKUP(TBL04_IDXMovilidad[[#This Row],[Pais_MR]],TBL03_WorldBank[[Pais_MR]:['#POP]],2,FALSE)</f>
        <v>19751535</v>
      </c>
      <c r="L21" s="6" t="s">
        <v>77</v>
      </c>
      <c r="M21" t="str">
        <f>VLOOKUP(TBL05_IDXPaises[[#This Row],[Pais_GH]],TBL03_WorldBank[],2,FALSE)</f>
        <v>BIH</v>
      </c>
      <c r="N21" t="str">
        <f>VLOOKUP(TBL05_IDXPaises[[#This Row],[Pais_GH]],TBL03_WorldBank[],3,FALSE)</f>
        <v>BA</v>
      </c>
      <c r="O21" t="str">
        <f>VLOOKUP(TBL05_IDXPaises[[#This Row],[Pais_GH]],TBL03_WorldBank[],4,FALSE)</f>
        <v>Bosnia and Herzegovina</v>
      </c>
      <c r="P21" s="2">
        <f>VLOOKUP(TBL05_IDXPaises[[#This Row],[Pais_GH]],TBL03_WorldBank[],6,FALSE)</f>
        <v>3323929</v>
      </c>
    </row>
    <row r="22" spans="1:16" ht="15" x14ac:dyDescent="0.25">
      <c r="A22" t="e">
        <f>VLOOKUP(TBL03_WorldBank[[#This Row],[Pais_WB]],TBL05_IDXPaises[Pais_GH],1,FALSE)</f>
        <v>#N/A</v>
      </c>
      <c r="B22" t="s">
        <v>297</v>
      </c>
      <c r="C22" t="str">
        <f>IFERROR(VLOOKUP(TBL03_WorldBank[[#This Row],[Pais_MR]],TBL04_IDXMovilidad[],2,FALSE),"XX")</f>
        <v>XX</v>
      </c>
      <c r="D22" t="s">
        <v>80</v>
      </c>
      <c r="E22" t="e">
        <f>VLOOKUP(TBL03_WorldBank[[#This Row],[Pais_WB]],TBL04_IDXMovilidad[],1,FALSE)</f>
        <v>#N/A</v>
      </c>
      <c r="F22">
        <v>63973</v>
      </c>
      <c r="H22" t="s">
        <v>516</v>
      </c>
      <c r="I22" t="s">
        <v>515</v>
      </c>
      <c r="J22">
        <f>VLOOKUP(TBL04_IDXMovilidad[[#This Row],[Pais_MR]],TBL03_WorldBank[[Pais_MR]:['#POP]],2,FALSE)</f>
        <v>25069229</v>
      </c>
      <c r="L22" s="6" t="s">
        <v>78</v>
      </c>
      <c r="M22" t="str">
        <f>VLOOKUP(TBL05_IDXPaises[[#This Row],[Pais_GH]],TBL03_WorldBank[],2,FALSE)</f>
        <v>BLR</v>
      </c>
      <c r="N22" t="str">
        <f>VLOOKUP(TBL05_IDXPaises[[#This Row],[Pais_GH]],TBL03_WorldBank[],3,FALSE)</f>
        <v>BY</v>
      </c>
      <c r="O22" t="str">
        <f>VLOOKUP(TBL05_IDXPaises[[#This Row],[Pais_GH]],TBL03_WorldBank[],4,FALSE)</f>
        <v>Belarus</v>
      </c>
      <c r="P22" s="2">
        <f>VLOOKUP(TBL05_IDXPaises[[#This Row],[Pais_GH]],TBL03_WorldBank[],6,FALSE)</f>
        <v>9483499</v>
      </c>
    </row>
    <row r="23" spans="1:16" ht="15" x14ac:dyDescent="0.25">
      <c r="A23" t="str">
        <f>VLOOKUP(TBL03_WorldBank[[#This Row],[Pais_WB]],TBL05_IDXPaises[Pais_GH],1,FALSE)</f>
        <v>Bhutan</v>
      </c>
      <c r="B23" t="s">
        <v>302</v>
      </c>
      <c r="C23" t="str">
        <f>IFERROR(VLOOKUP(TBL03_WorldBank[[#This Row],[Pais_MR]],TBL04_IDXMovilidad[],2,FALSE),"XX")</f>
        <v>XX</v>
      </c>
      <c r="D23" t="s">
        <v>85</v>
      </c>
      <c r="E23" t="e">
        <f>VLOOKUP(TBL03_WorldBank[[#This Row],[Pais_WB]],TBL04_IDXMovilidad[],1,FALSE)</f>
        <v>#N/A</v>
      </c>
      <c r="F23">
        <v>754394</v>
      </c>
      <c r="H23" t="s">
        <v>159</v>
      </c>
      <c r="I23" t="s">
        <v>561</v>
      </c>
      <c r="J23">
        <f>VLOOKUP(TBL04_IDXMovilidad[[#This Row],[Pais_MR]],TBL03_WorldBank[[Pais_MR]:['#POP]],2,FALSE)</f>
        <v>16249798</v>
      </c>
      <c r="L23" s="6" t="s">
        <v>79</v>
      </c>
      <c r="M23" t="str">
        <f>VLOOKUP(TBL05_IDXPaises[[#This Row],[Pais_GH]],TBL03_WorldBank[],2,FALSE)</f>
        <v>BLZ</v>
      </c>
      <c r="N23" t="str">
        <f>VLOOKUP(TBL05_IDXPaises[[#This Row],[Pais_GH]],TBL03_WorldBank[],3,FALSE)</f>
        <v>BZ</v>
      </c>
      <c r="O23" t="str">
        <f>VLOOKUP(TBL05_IDXPaises[[#This Row],[Pais_GH]],TBL03_WorldBank[],4,FALSE)</f>
        <v>Belize</v>
      </c>
      <c r="P23" s="2">
        <f>VLOOKUP(TBL05_IDXPaises[[#This Row],[Pais_GH]],TBL03_WorldBank[],6,FALSE)</f>
        <v>383071</v>
      </c>
    </row>
    <row r="24" spans="1:16" ht="15" x14ac:dyDescent="0.25">
      <c r="A24" t="str">
        <f>VLOOKUP(TBL03_WorldBank[[#This Row],[Pais_WB]],TBL05_IDXPaises[Pais_GH],1,FALSE)</f>
        <v>Bolivia</v>
      </c>
      <c r="B24" t="s">
        <v>298</v>
      </c>
      <c r="C24" t="str">
        <f>IFERROR(VLOOKUP(TBL03_WorldBank[[#This Row],[Pais_MR]],TBL04_IDXMovilidad[],2,FALSE),"XX")</f>
        <v>BO</v>
      </c>
      <c r="D24" t="s">
        <v>81</v>
      </c>
      <c r="E24" t="str">
        <f>VLOOKUP(TBL03_WorldBank[[#This Row],[Pais_WB]],TBL04_IDXMovilidad[],1,FALSE)</f>
        <v>Bolivia</v>
      </c>
      <c r="F24">
        <v>11353142</v>
      </c>
      <c r="H24" t="s">
        <v>93</v>
      </c>
      <c r="I24" t="s">
        <v>518</v>
      </c>
      <c r="J24">
        <f>VLOOKUP(TBL04_IDXMovilidad[[#This Row],[Pais_MR]],TBL03_WorldBank[[Pais_MR]:['#POP]],2,FALSE)</f>
        <v>25216237</v>
      </c>
      <c r="L24" s="6" t="s">
        <v>81</v>
      </c>
      <c r="M24" t="str">
        <f>VLOOKUP(TBL05_IDXPaises[[#This Row],[Pais_GH]],TBL03_WorldBank[],2,FALSE)</f>
        <v>BOL</v>
      </c>
      <c r="N24" t="str">
        <f>VLOOKUP(TBL05_IDXPaises[[#This Row],[Pais_GH]],TBL03_WorldBank[],3,FALSE)</f>
        <v>BO</v>
      </c>
      <c r="O24" t="str">
        <f>VLOOKUP(TBL05_IDXPaises[[#This Row],[Pais_GH]],TBL03_WorldBank[],4,FALSE)</f>
        <v>Bolivia</v>
      </c>
      <c r="P24" s="2">
        <f>VLOOKUP(TBL05_IDXPaises[[#This Row],[Pais_GH]],TBL03_WorldBank[],6,FALSE)</f>
        <v>11353142</v>
      </c>
    </row>
    <row r="25" spans="1:16" ht="15" x14ac:dyDescent="0.25">
      <c r="A25" t="str">
        <f>VLOOKUP(TBL03_WorldBank[[#This Row],[Pais_WB]],TBL05_IDXPaises[Pais_GH],1,FALSE)</f>
        <v>Bosnia and Herzegovina</v>
      </c>
      <c r="B25" t="s">
        <v>294</v>
      </c>
      <c r="C25" t="str">
        <f>IFERROR(VLOOKUP(TBL03_WorldBank[[#This Row],[Pais_MR]],TBL04_IDXMovilidad[],2,FALSE),"XX")</f>
        <v>BA</v>
      </c>
      <c r="D25" t="s">
        <v>77</v>
      </c>
      <c r="E25" t="str">
        <f>VLOOKUP(TBL03_WorldBank[[#This Row],[Pais_WB]],TBL04_IDXMovilidad[],1,FALSE)</f>
        <v>Bosnia and Herzegovina</v>
      </c>
      <c r="F25">
        <v>3323929</v>
      </c>
      <c r="H25" t="s">
        <v>88</v>
      </c>
      <c r="I25" t="s">
        <v>513</v>
      </c>
      <c r="J25">
        <f>VLOOKUP(TBL04_IDXMovilidad[[#This Row],[Pais_MR]],TBL03_WorldBank[[Pais_MR]:['#POP]],2,FALSE)</f>
        <v>37057765</v>
      </c>
      <c r="L25" s="6" t="s">
        <v>82</v>
      </c>
      <c r="M25" t="str">
        <f>VLOOKUP(TBL05_IDXPaises[[#This Row],[Pais_GH]],TBL03_WorldBank[],2,FALSE)</f>
        <v>BRA</v>
      </c>
      <c r="N25" t="str">
        <f>VLOOKUP(TBL05_IDXPaises[[#This Row],[Pais_GH]],TBL03_WorldBank[],3,FALSE)</f>
        <v>BR</v>
      </c>
      <c r="O25" t="str">
        <f>VLOOKUP(TBL05_IDXPaises[[#This Row],[Pais_GH]],TBL03_WorldBank[],4,FALSE)</f>
        <v>Brazil</v>
      </c>
      <c r="P25" s="2">
        <f>VLOOKUP(TBL05_IDXPaises[[#This Row],[Pais_GH]],TBL03_WorldBank[],6,FALSE)</f>
        <v>209469333</v>
      </c>
    </row>
    <row r="26" spans="1:16" ht="15" x14ac:dyDescent="0.25">
      <c r="A26" t="str">
        <f>VLOOKUP(TBL03_WorldBank[[#This Row],[Pais_WB]],TBL05_IDXPaises[Pais_GH],1,FALSE)</f>
        <v>Botswana</v>
      </c>
      <c r="B26" t="s">
        <v>303</v>
      </c>
      <c r="C26" t="str">
        <f>IFERROR(VLOOKUP(TBL03_WorldBank[[#This Row],[Pais_MR]],TBL04_IDXMovilidad[],2,FALSE),"XX")</f>
        <v>BW</v>
      </c>
      <c r="D26" t="s">
        <v>86</v>
      </c>
      <c r="E26" t="str">
        <f>VLOOKUP(TBL03_WorldBank[[#This Row],[Pais_WB]],TBL04_IDXMovilidad[],1,FALSE)</f>
        <v>Botswana</v>
      </c>
      <c r="F26">
        <v>2254126</v>
      </c>
      <c r="H26" t="s">
        <v>522</v>
      </c>
      <c r="I26" t="s">
        <v>521</v>
      </c>
      <c r="J26">
        <f>VLOOKUP(TBL04_IDXMovilidad[[#This Row],[Pais_MR]],TBL03_WorldBank[[Pais_MR]:['#POP]],2,FALSE)</f>
        <v>543767</v>
      </c>
      <c r="L26" s="6" t="s">
        <v>83</v>
      </c>
      <c r="M26" t="str">
        <f>VLOOKUP(TBL05_IDXPaises[[#This Row],[Pais_GH]],TBL03_WorldBank[],2,FALSE)</f>
        <v>BRB</v>
      </c>
      <c r="N26" t="str">
        <f>VLOOKUP(TBL05_IDXPaises[[#This Row],[Pais_GH]],TBL03_WorldBank[],3,FALSE)</f>
        <v>BB</v>
      </c>
      <c r="O26" t="str">
        <f>VLOOKUP(TBL05_IDXPaises[[#This Row],[Pais_GH]],TBL03_WorldBank[],4,FALSE)</f>
        <v>Barbados</v>
      </c>
      <c r="P26" s="2">
        <f>VLOOKUP(TBL05_IDXPaises[[#This Row],[Pais_GH]],TBL03_WorldBank[],6,FALSE)</f>
        <v>286641</v>
      </c>
    </row>
    <row r="27" spans="1:16" ht="15" x14ac:dyDescent="0.25">
      <c r="A27" t="str">
        <f>VLOOKUP(TBL03_WorldBank[[#This Row],[Pais_WB]],TBL05_IDXPaises[Pais_GH],1,FALSE)</f>
        <v>Brazil</v>
      </c>
      <c r="B27" t="s">
        <v>299</v>
      </c>
      <c r="C27" t="str">
        <f>IFERROR(VLOOKUP(TBL03_WorldBank[[#This Row],[Pais_MR]],TBL04_IDXMovilidad[],2,FALSE),"XX")</f>
        <v>BR</v>
      </c>
      <c r="D27" t="s">
        <v>82</v>
      </c>
      <c r="E27" t="str">
        <f>VLOOKUP(TBL03_WorldBank[[#This Row],[Pais_WB]],TBL04_IDXMovilidad[],1,FALSE)</f>
        <v>Brazil</v>
      </c>
      <c r="F27">
        <v>209469333</v>
      </c>
      <c r="H27" t="s">
        <v>90</v>
      </c>
      <c r="I27" t="s">
        <v>517</v>
      </c>
      <c r="J27">
        <f>VLOOKUP(TBL04_IDXMovilidad[[#This Row],[Pais_MR]],TBL03_WorldBank[[Pais_MR]:['#POP]],2,FALSE)</f>
        <v>18729160</v>
      </c>
      <c r="L27" s="6" t="s">
        <v>637</v>
      </c>
      <c r="M27" t="str">
        <f>VLOOKUP(TBL05_IDXPaises[[#This Row],[Pais_GH]],TBL03_WorldBank[],2,FALSE)</f>
        <v>BRN</v>
      </c>
      <c r="N27" t="str">
        <f>VLOOKUP(TBL05_IDXPaises[[#This Row],[Pais_GH]],TBL03_WorldBank[],3,FALSE)</f>
        <v>XX</v>
      </c>
      <c r="O27" t="str">
        <f>VLOOKUP(TBL05_IDXPaises[[#This Row],[Pais_GH]],TBL03_WorldBank[],4,FALSE)</f>
        <v>Brunei Darussalam</v>
      </c>
      <c r="P27" s="2">
        <f>VLOOKUP(TBL05_IDXPaises[[#This Row],[Pais_GH]],TBL03_WorldBank[],6,FALSE)</f>
        <v>428962</v>
      </c>
    </row>
    <row r="28" spans="1:16" ht="15" x14ac:dyDescent="0.25">
      <c r="A28" t="e">
        <f>VLOOKUP(TBL03_WorldBank[[#This Row],[Pais_WB]],TBL05_IDXPaises[Pais_GH],1,FALSE)</f>
        <v>#N/A</v>
      </c>
      <c r="B28" t="s">
        <v>481</v>
      </c>
      <c r="C28" t="str">
        <f>IFERROR(VLOOKUP(TBL03_WorldBank[[#This Row],[Pais_MR]],TBL04_IDXMovilidad[],2,FALSE),"XX")</f>
        <v>XX</v>
      </c>
      <c r="D28" t="s">
        <v>265</v>
      </c>
      <c r="E28" t="e">
        <f>VLOOKUP(TBL03_WorldBank[[#This Row],[Pais_WB]],TBL04_IDXMovilidad[],1,FALSE)</f>
        <v>#N/A</v>
      </c>
      <c r="F28">
        <v>29802</v>
      </c>
      <c r="H28" t="s">
        <v>96</v>
      </c>
      <c r="I28" t="s">
        <v>519</v>
      </c>
      <c r="J28">
        <f>VLOOKUP(TBL04_IDXMovilidad[[#This Row],[Pais_MR]],TBL03_WorldBank[[Pais_MR]:['#POP]],2,FALSE)</f>
        <v>49648685</v>
      </c>
      <c r="L28" s="6" t="s">
        <v>85</v>
      </c>
      <c r="M28" t="str">
        <f>VLOOKUP(TBL05_IDXPaises[[#This Row],[Pais_GH]],TBL03_WorldBank[],2,FALSE)</f>
        <v>BTN</v>
      </c>
      <c r="N28" t="str">
        <f>VLOOKUP(TBL05_IDXPaises[[#This Row],[Pais_GH]],TBL03_WorldBank[],3,FALSE)</f>
        <v>XX</v>
      </c>
      <c r="O28" t="str">
        <f>VLOOKUP(TBL05_IDXPaises[[#This Row],[Pais_GH]],TBL03_WorldBank[],4,FALSE)</f>
        <v>Bhutan</v>
      </c>
      <c r="P28" s="2">
        <f>VLOOKUP(TBL05_IDXPaises[[#This Row],[Pais_GH]],TBL03_WorldBank[],6,FALSE)</f>
        <v>754394</v>
      </c>
    </row>
    <row r="29" spans="1:16" ht="15" x14ac:dyDescent="0.25">
      <c r="A29" t="s">
        <v>637</v>
      </c>
      <c r="B29" t="s">
        <v>301</v>
      </c>
      <c r="C29" t="str">
        <f>IFERROR(VLOOKUP(TBL03_WorldBank[[#This Row],[Pais_MR]],TBL04_IDXMovilidad[],2,FALSE),"XX")</f>
        <v>XX</v>
      </c>
      <c r="D29" t="s">
        <v>84</v>
      </c>
      <c r="E29" t="e">
        <f>VLOOKUP(TBL03_WorldBank[[#This Row],[Pais_WB]],TBL04_IDXMovilidad[],1,FALSE)</f>
        <v>#N/A</v>
      </c>
      <c r="F29">
        <v>428962</v>
      </c>
      <c r="H29" t="s">
        <v>99</v>
      </c>
      <c r="I29" t="s">
        <v>520</v>
      </c>
      <c r="J29">
        <f>VLOOKUP(TBL04_IDXMovilidad[[#This Row],[Pais_MR]],TBL03_WorldBank[[Pais_MR]:['#POP]],2,FALSE)</f>
        <v>4999441</v>
      </c>
      <c r="L29" s="6" t="s">
        <v>86</v>
      </c>
      <c r="M29" t="str">
        <f>VLOOKUP(TBL05_IDXPaises[[#This Row],[Pais_GH]],TBL03_WorldBank[],2,FALSE)</f>
        <v>BWA</v>
      </c>
      <c r="N29" t="str">
        <f>VLOOKUP(TBL05_IDXPaises[[#This Row],[Pais_GH]],TBL03_WorldBank[],3,FALSE)</f>
        <v>BW</v>
      </c>
      <c r="O29" t="str">
        <f>VLOOKUP(TBL05_IDXPaises[[#This Row],[Pais_GH]],TBL03_WorldBank[],4,FALSE)</f>
        <v>Botswana</v>
      </c>
      <c r="P29" s="2">
        <f>VLOOKUP(TBL05_IDXPaises[[#This Row],[Pais_GH]],TBL03_WorldBank[],6,FALSE)</f>
        <v>2254126</v>
      </c>
    </row>
    <row r="30" spans="1:16" ht="15" x14ac:dyDescent="0.25">
      <c r="A30" t="str">
        <f>VLOOKUP(TBL03_WorldBank[[#This Row],[Pais_WB]],TBL05_IDXPaises[Pais_GH],1,FALSE)</f>
        <v>Bulgaria</v>
      </c>
      <c r="B30" t="s">
        <v>291</v>
      </c>
      <c r="C30" t="str">
        <f>IFERROR(VLOOKUP(TBL03_WorldBank[[#This Row],[Pais_MR]],TBL04_IDXMovilidad[],2,FALSE),"XX")</f>
        <v>BG</v>
      </c>
      <c r="D30" t="s">
        <v>74</v>
      </c>
      <c r="E30" t="str">
        <f>VLOOKUP(TBL03_WorldBank[[#This Row],[Pais_WB]],TBL04_IDXMovilidad[],1,FALSE)</f>
        <v>Bulgaria</v>
      </c>
      <c r="F30">
        <v>7025037</v>
      </c>
      <c r="H30" t="s">
        <v>141</v>
      </c>
      <c r="I30" t="s">
        <v>546</v>
      </c>
      <c r="J30">
        <f>VLOOKUP(TBL04_IDXMovilidad[[#This Row],[Pais_MR]],TBL03_WorldBank[[Pais_MR]:['#POP]],2,FALSE)</f>
        <v>4087843</v>
      </c>
      <c r="L30" s="6" t="s">
        <v>87</v>
      </c>
      <c r="M30" t="str">
        <f>VLOOKUP(TBL05_IDXPaises[[#This Row],[Pais_GH]],TBL03_WorldBank[],2,FALSE)</f>
        <v>CAF</v>
      </c>
      <c r="N30" t="str">
        <f>VLOOKUP(TBL05_IDXPaises[[#This Row],[Pais_GH]],TBL03_WorldBank[],3,FALSE)</f>
        <v>XX</v>
      </c>
      <c r="O30" t="str">
        <f>VLOOKUP(TBL05_IDXPaises[[#This Row],[Pais_GH]],TBL03_WorldBank[],4,FALSE)</f>
        <v>Central African Republic</v>
      </c>
      <c r="P30" s="2">
        <f>VLOOKUP(TBL05_IDXPaises[[#This Row],[Pais_GH]],TBL03_WorldBank[],6,FALSE)</f>
        <v>4666377</v>
      </c>
    </row>
    <row r="31" spans="1:16" ht="15" x14ac:dyDescent="0.25">
      <c r="A31" t="str">
        <f>VLOOKUP(TBL03_WorldBank[[#This Row],[Pais_WB]],TBL05_IDXPaises[Pais_GH],1,FALSE)</f>
        <v>Burkina Faso</v>
      </c>
      <c r="B31" t="s">
        <v>289</v>
      </c>
      <c r="C31" t="str">
        <f>IFERROR(VLOOKUP(TBL03_WorldBank[[#This Row],[Pais_MR]],TBL04_IDXMovilidad[],2,FALSE),"XX")</f>
        <v>BF</v>
      </c>
      <c r="D31" t="s">
        <v>72</v>
      </c>
      <c r="E31" t="str">
        <f>VLOOKUP(TBL03_WorldBank[[#This Row],[Pais_WB]],TBL04_IDXMovilidad[],1,FALSE)</f>
        <v>Burkina Faso</v>
      </c>
      <c r="F31">
        <v>19751535</v>
      </c>
      <c r="H31" t="s">
        <v>524</v>
      </c>
      <c r="I31" t="s">
        <v>523</v>
      </c>
      <c r="J31">
        <f>VLOOKUP(TBL04_IDXMovilidad[[#This Row],[Pais_MR]],TBL03_WorldBank[[Pais_MR]:['#POP]],2,FALSE)</f>
        <v>10629928</v>
      </c>
      <c r="L31" s="6" t="s">
        <v>88</v>
      </c>
      <c r="M31" t="str">
        <f>VLOOKUP(TBL05_IDXPaises[[#This Row],[Pais_GH]],TBL03_WorldBank[],2,FALSE)</f>
        <v>CAN</v>
      </c>
      <c r="N31" t="str">
        <f>VLOOKUP(TBL05_IDXPaises[[#This Row],[Pais_GH]],TBL03_WorldBank[],3,FALSE)</f>
        <v>CA</v>
      </c>
      <c r="O31" t="str">
        <f>VLOOKUP(TBL05_IDXPaises[[#This Row],[Pais_GH]],TBL03_WorldBank[],4,FALSE)</f>
        <v>Canada</v>
      </c>
      <c r="P31" s="2">
        <f>VLOOKUP(TBL05_IDXPaises[[#This Row],[Pais_GH]],TBL03_WorldBank[],6,FALSE)</f>
        <v>37057765</v>
      </c>
    </row>
    <row r="32" spans="1:16" ht="15" x14ac:dyDescent="0.25">
      <c r="A32" t="str">
        <f>VLOOKUP(TBL03_WorldBank[[#This Row],[Pais_WB]],TBL05_IDXPaises[Pais_GH],1,FALSE)</f>
        <v>Burundi</v>
      </c>
      <c r="B32" t="s">
        <v>286</v>
      </c>
      <c r="C32" t="str">
        <f>IFERROR(VLOOKUP(TBL03_WorldBank[[#This Row],[Pais_MR]],TBL04_IDXMovilidad[],2,FALSE),"XX")</f>
        <v>XX</v>
      </c>
      <c r="D32" t="s">
        <v>69</v>
      </c>
      <c r="E32" t="e">
        <f>VLOOKUP(TBL03_WorldBank[[#This Row],[Pais_WB]],TBL04_IDXMovilidad[],1,FALSE)</f>
        <v>#N/A</v>
      </c>
      <c r="F32">
        <v>11175378</v>
      </c>
      <c r="H32" t="s">
        <v>108</v>
      </c>
      <c r="I32" t="s">
        <v>526</v>
      </c>
      <c r="J32">
        <f>VLOOKUP(TBL04_IDXMovilidad[[#This Row],[Pais_MR]],TBL03_WorldBank[[Pais_MR]:['#POP]],2,FALSE)</f>
        <v>5793636</v>
      </c>
      <c r="L32" s="6" t="s">
        <v>89</v>
      </c>
      <c r="M32" t="str">
        <f>VLOOKUP(TBL05_IDXPaises[[#This Row],[Pais_GH]],TBL03_WorldBank[],2,FALSE)</f>
        <v>CHE</v>
      </c>
      <c r="N32" t="str">
        <f>VLOOKUP(TBL05_IDXPaises[[#This Row],[Pais_GH]],TBL03_WorldBank[],3,FALSE)</f>
        <v>CH</v>
      </c>
      <c r="O32" t="str">
        <f>VLOOKUP(TBL05_IDXPaises[[#This Row],[Pais_GH]],TBL03_WorldBank[],4,FALSE)</f>
        <v>Switzerland</v>
      </c>
      <c r="P32" s="2">
        <f>VLOOKUP(TBL05_IDXPaises[[#This Row],[Pais_GH]],TBL03_WorldBank[],6,FALSE)</f>
        <v>8513227</v>
      </c>
    </row>
    <row r="33" spans="1:16" ht="15" x14ac:dyDescent="0.25">
      <c r="A33" t="str">
        <f>VLOOKUP(TBL03_WorldBank[[#This Row],[Pais_WB]],TBL05_IDXPaises[Pais_GH],1,FALSE)</f>
        <v>Cabo Verde</v>
      </c>
      <c r="B33" t="s">
        <v>314</v>
      </c>
      <c r="C33" t="str">
        <f>IFERROR(VLOOKUP(TBL03_WorldBank[[#This Row],[Pais_MR]],TBL04_IDXMovilidad[],2,FALSE),"XX")</f>
        <v>CV</v>
      </c>
      <c r="D33" t="s">
        <v>98</v>
      </c>
      <c r="E33" t="s">
        <v>522</v>
      </c>
      <c r="F33">
        <v>543767</v>
      </c>
      <c r="H33" t="s">
        <v>109</v>
      </c>
      <c r="I33" t="s">
        <v>527</v>
      </c>
      <c r="J33">
        <f>VLOOKUP(TBL04_IDXMovilidad[[#This Row],[Pais_MR]],TBL03_WorldBank[[Pais_MR]:['#POP]],2,FALSE)</f>
        <v>10627165</v>
      </c>
      <c r="L33" s="6" t="s">
        <v>90</v>
      </c>
      <c r="M33" t="str">
        <f>VLOOKUP(TBL05_IDXPaises[[#This Row],[Pais_GH]],TBL03_WorldBank[],2,FALSE)</f>
        <v>CHL</v>
      </c>
      <c r="N33" t="str">
        <f>VLOOKUP(TBL05_IDXPaises[[#This Row],[Pais_GH]],TBL03_WorldBank[],3,FALSE)</f>
        <v>CL</v>
      </c>
      <c r="O33" t="str">
        <f>VLOOKUP(TBL05_IDXPaises[[#This Row],[Pais_GH]],TBL03_WorldBank[],4,FALSE)</f>
        <v>Chile</v>
      </c>
      <c r="P33" s="2">
        <f>VLOOKUP(TBL05_IDXPaises[[#This Row],[Pais_GH]],TBL03_WorldBank[],6,FALSE)</f>
        <v>18729160</v>
      </c>
    </row>
    <row r="34" spans="1:16" ht="15" x14ac:dyDescent="0.25">
      <c r="A34" t="str">
        <f>VLOOKUP(TBL03_WorldBank[[#This Row],[Pais_WB]],TBL05_IDXPaises[Pais_GH],1,FALSE)</f>
        <v>Cambodia</v>
      </c>
      <c r="B34" t="s">
        <v>375</v>
      </c>
      <c r="C34" t="str">
        <f>IFERROR(VLOOKUP(TBL03_WorldBank[[#This Row],[Pais_MR]],TBL04_IDXMovilidad[],2,FALSE),"XX")</f>
        <v>KH</v>
      </c>
      <c r="D34" t="s">
        <v>159</v>
      </c>
      <c r="E34" t="str">
        <f>VLOOKUP(TBL03_WorldBank[[#This Row],[Pais_WB]],TBL04_IDXMovilidad[],1,FALSE)</f>
        <v>Cambodia</v>
      </c>
      <c r="F34">
        <v>16249798</v>
      </c>
      <c r="H34" t="s">
        <v>111</v>
      </c>
      <c r="I34" t="s">
        <v>528</v>
      </c>
      <c r="J34">
        <f>VLOOKUP(TBL04_IDXMovilidad[[#This Row],[Pais_MR]],TBL03_WorldBank[[Pais_MR]:['#POP]],2,FALSE)</f>
        <v>17084357</v>
      </c>
      <c r="L34" s="6" t="s">
        <v>91</v>
      </c>
      <c r="M34" t="str">
        <f>VLOOKUP(TBL05_IDXPaises[[#This Row],[Pais_GH]],TBL03_WorldBank[],2,FALSE)</f>
        <v>CHN</v>
      </c>
      <c r="N34" t="str">
        <f>VLOOKUP(TBL05_IDXPaises[[#This Row],[Pais_GH]],TBL03_WorldBank[],3,FALSE)</f>
        <v>XX</v>
      </c>
      <c r="O34" t="str">
        <f>VLOOKUP(TBL05_IDXPaises[[#This Row],[Pais_GH]],TBL03_WorldBank[],4,FALSE)</f>
        <v>China</v>
      </c>
      <c r="P34" s="2">
        <f>VLOOKUP(TBL05_IDXPaises[[#This Row],[Pais_GH]],TBL03_WorldBank[],6,FALSE)</f>
        <v>1392730000</v>
      </c>
    </row>
    <row r="35" spans="1:16" ht="15" x14ac:dyDescent="0.25">
      <c r="A35" t="str">
        <f>VLOOKUP(TBL03_WorldBank[[#This Row],[Pais_WB]],TBL05_IDXPaises[Pais_GH],1,FALSE)</f>
        <v>Cameroon</v>
      </c>
      <c r="B35" t="s">
        <v>310</v>
      </c>
      <c r="C35" t="str">
        <f>IFERROR(VLOOKUP(TBL03_WorldBank[[#This Row],[Pais_MR]],TBL04_IDXMovilidad[],2,FALSE),"XX")</f>
        <v>CM</v>
      </c>
      <c r="D35" t="s">
        <v>93</v>
      </c>
      <c r="E35" t="str">
        <f>VLOOKUP(TBL03_WorldBank[[#This Row],[Pais_WB]],TBL04_IDXMovilidad[],1,FALSE)</f>
        <v>Cameroon</v>
      </c>
      <c r="F35">
        <v>25216237</v>
      </c>
      <c r="H35" t="s">
        <v>531</v>
      </c>
      <c r="I35" t="s">
        <v>530</v>
      </c>
      <c r="J35">
        <f>VLOOKUP(TBL04_IDXMovilidad[[#This Row],[Pais_MR]],TBL03_WorldBank[[Pais_MR]:['#POP]],2,FALSE)</f>
        <v>98423595</v>
      </c>
      <c r="L35" s="6" t="s">
        <v>92</v>
      </c>
      <c r="M35" t="str">
        <f>VLOOKUP(TBL05_IDXPaises[[#This Row],[Pais_GH]],TBL03_WorldBank[],2,FALSE)</f>
        <v>CIV</v>
      </c>
      <c r="N35" t="str">
        <f>VLOOKUP(TBL05_IDXPaises[[#This Row],[Pais_GH]],TBL03_WorldBank[],3,FALSE)</f>
        <v>CI</v>
      </c>
      <c r="O35" t="str">
        <f>VLOOKUP(TBL05_IDXPaises[[#This Row],[Pais_GH]],TBL03_WorldBank[],4,FALSE)</f>
        <v>Cote d'Ivoire</v>
      </c>
      <c r="P35" s="2">
        <f>VLOOKUP(TBL05_IDXPaises[[#This Row],[Pais_GH]],TBL03_WorldBank[],6,FALSE)</f>
        <v>25069229</v>
      </c>
    </row>
    <row r="36" spans="1:16" ht="15" x14ac:dyDescent="0.25">
      <c r="A36" t="str">
        <f>VLOOKUP(TBL03_WorldBank[[#This Row],[Pais_WB]],TBL05_IDXPaises[Pais_GH],1,FALSE)</f>
        <v>Canada</v>
      </c>
      <c r="B36" t="s">
        <v>305</v>
      </c>
      <c r="C36" t="str">
        <f>IFERROR(VLOOKUP(TBL03_WorldBank[[#This Row],[Pais_MR]],TBL04_IDXMovilidad[],2,FALSE),"XX")</f>
        <v>CA</v>
      </c>
      <c r="D36" t="s">
        <v>88</v>
      </c>
      <c r="E36" t="str">
        <f>VLOOKUP(TBL03_WorldBank[[#This Row],[Pais_WB]],TBL04_IDXMovilidad[],1,FALSE)</f>
        <v>Canada</v>
      </c>
      <c r="F36">
        <v>37057765</v>
      </c>
      <c r="H36" t="s">
        <v>231</v>
      </c>
      <c r="I36" t="s">
        <v>616</v>
      </c>
      <c r="J36">
        <f>VLOOKUP(TBL04_IDXMovilidad[[#This Row],[Pais_MR]],TBL03_WorldBank[[Pais_MR]:['#POP]],2,FALSE)</f>
        <v>6420744</v>
      </c>
      <c r="L36" s="6" t="s">
        <v>93</v>
      </c>
      <c r="M36" t="str">
        <f>VLOOKUP(TBL05_IDXPaises[[#This Row],[Pais_GH]],TBL03_WorldBank[],2,FALSE)</f>
        <v>CMR</v>
      </c>
      <c r="N36" t="str">
        <f>VLOOKUP(TBL05_IDXPaises[[#This Row],[Pais_GH]],TBL03_WorldBank[],3,FALSE)</f>
        <v>CM</v>
      </c>
      <c r="O36" t="str">
        <f>VLOOKUP(TBL05_IDXPaises[[#This Row],[Pais_GH]],TBL03_WorldBank[],4,FALSE)</f>
        <v>Cameroon</v>
      </c>
      <c r="P36" s="2">
        <f>VLOOKUP(TBL05_IDXPaises[[#This Row],[Pais_GH]],TBL03_WorldBank[],6,FALSE)</f>
        <v>25216237</v>
      </c>
    </row>
    <row r="37" spans="1:16" ht="15" x14ac:dyDescent="0.25">
      <c r="A37" t="e">
        <f>VLOOKUP(TBL03_WorldBank[[#This Row],[Pais_WB]],TBL05_IDXPaises[Pais_GH],1,FALSE)</f>
        <v>#N/A</v>
      </c>
      <c r="B37" t="s">
        <v>318</v>
      </c>
      <c r="C37" t="str">
        <f>IFERROR(VLOOKUP(TBL03_WorldBank[[#This Row],[Pais_MR]],TBL04_IDXMovilidad[],2,FALSE),"XX")</f>
        <v>XX</v>
      </c>
      <c r="D37" t="s">
        <v>102</v>
      </c>
      <c r="E37" t="e">
        <f>VLOOKUP(TBL03_WorldBank[[#This Row],[Pais_WB]],TBL04_IDXMovilidad[],1,FALSE)</f>
        <v>#N/A</v>
      </c>
      <c r="F37">
        <v>64174</v>
      </c>
      <c r="H37" t="s">
        <v>115</v>
      </c>
      <c r="I37" t="s">
        <v>529</v>
      </c>
      <c r="J37">
        <f>VLOOKUP(TBL04_IDXMovilidad[[#This Row],[Pais_MR]],TBL03_WorldBank[[Pais_MR]:['#POP]],2,FALSE)</f>
        <v>1321977</v>
      </c>
      <c r="L37" s="6" t="s">
        <v>639</v>
      </c>
      <c r="M37" t="str">
        <f>VLOOKUP(TBL05_IDXPaises[[#This Row],[Pais_GH]],TBL03_WorldBank[],2,FALSE)</f>
        <v>COD</v>
      </c>
      <c r="N37" t="str">
        <f>VLOOKUP(TBL05_IDXPaises[[#This Row],[Pais_GH]],TBL03_WorldBank[],3,FALSE)</f>
        <v>XX</v>
      </c>
      <c r="O37" t="str">
        <f>VLOOKUP(TBL05_IDXPaises[[#This Row],[Pais_GH]],TBL03_WorldBank[],4,FALSE)</f>
        <v>Congo, Dem. Rep.</v>
      </c>
      <c r="P37" s="2">
        <f>VLOOKUP(TBL05_IDXPaises[[#This Row],[Pais_GH]],TBL03_WorldBank[],6,FALSE)</f>
        <v>84068091</v>
      </c>
    </row>
    <row r="38" spans="1:16" ht="15" x14ac:dyDescent="0.25">
      <c r="A38" t="str">
        <f>VLOOKUP(TBL03_WorldBank[[#This Row],[Pais_WB]],TBL05_IDXPaises[Pais_GH],1,FALSE)</f>
        <v>Central African Republic</v>
      </c>
      <c r="B38" t="s">
        <v>304</v>
      </c>
      <c r="C38" t="str">
        <f>IFERROR(VLOOKUP(TBL03_WorldBank[[#This Row],[Pais_MR]],TBL04_IDXMovilidad[],2,FALSE),"XX")</f>
        <v>XX</v>
      </c>
      <c r="D38" t="s">
        <v>87</v>
      </c>
      <c r="E38" t="e">
        <f>VLOOKUP(TBL03_WorldBank[[#This Row],[Pais_WB]],TBL04_IDXMovilidad[],1,FALSE)</f>
        <v>#N/A</v>
      </c>
      <c r="F38">
        <v>4666377</v>
      </c>
      <c r="H38" t="s">
        <v>118</v>
      </c>
      <c r="I38" t="s">
        <v>534</v>
      </c>
      <c r="J38">
        <f>VLOOKUP(TBL04_IDXMovilidad[[#This Row],[Pais_MR]],TBL03_WorldBank[[Pais_MR]:['#POP]],2,FALSE)</f>
        <v>883483</v>
      </c>
      <c r="L38" s="6" t="s">
        <v>638</v>
      </c>
      <c r="M38" t="str">
        <f>VLOOKUP(TBL05_IDXPaises[[#This Row],[Pais_GH]],TBL03_WorldBank[],2,FALSE)</f>
        <v>COG</v>
      </c>
      <c r="N38" t="str">
        <f>VLOOKUP(TBL05_IDXPaises[[#This Row],[Pais_GH]],TBL03_WorldBank[],3,FALSE)</f>
        <v>XX</v>
      </c>
      <c r="O38" t="str">
        <f>VLOOKUP(TBL05_IDXPaises[[#This Row],[Pais_GH]],TBL03_WorldBank[],4,FALSE)</f>
        <v>Congo, Rep.</v>
      </c>
      <c r="P38" s="2">
        <f>VLOOKUP(TBL05_IDXPaises[[#This Row],[Pais_GH]],TBL03_WorldBank[],6,FALSE)</f>
        <v>5244363</v>
      </c>
    </row>
    <row r="39" spans="1:16" ht="15" x14ac:dyDescent="0.25">
      <c r="A39" t="str">
        <f>VLOOKUP(TBL03_WorldBank[[#This Row],[Pais_WB]],TBL05_IDXPaises[Pais_GH],1,FALSE)</f>
        <v>Chad</v>
      </c>
      <c r="B39" t="s">
        <v>462</v>
      </c>
      <c r="C39" t="str">
        <f>IFERROR(VLOOKUP(TBL03_WorldBank[[#This Row],[Pais_MR]],TBL04_IDXMovilidad[],2,FALSE),"XX")</f>
        <v>XX</v>
      </c>
      <c r="D39" t="s">
        <v>246</v>
      </c>
      <c r="E39" t="e">
        <f>VLOOKUP(TBL03_WorldBank[[#This Row],[Pais_WB]],TBL04_IDXMovilidad[],1,FALSE)</f>
        <v>#N/A</v>
      </c>
      <c r="F39">
        <v>15477751</v>
      </c>
      <c r="H39" t="s">
        <v>117</v>
      </c>
      <c r="I39" t="s">
        <v>533</v>
      </c>
      <c r="J39">
        <f>VLOOKUP(TBL04_IDXMovilidad[[#This Row],[Pais_MR]],TBL03_WorldBank[[Pais_MR]:['#POP]],2,FALSE)</f>
        <v>5515525</v>
      </c>
      <c r="L39" s="6" t="s">
        <v>96</v>
      </c>
      <c r="M39" t="str">
        <f>VLOOKUP(TBL05_IDXPaises[[#This Row],[Pais_GH]],TBL03_WorldBank[],2,FALSE)</f>
        <v>COL</v>
      </c>
      <c r="N39" t="str">
        <f>VLOOKUP(TBL05_IDXPaises[[#This Row],[Pais_GH]],TBL03_WorldBank[],3,FALSE)</f>
        <v>CO</v>
      </c>
      <c r="O39" t="str">
        <f>VLOOKUP(TBL05_IDXPaises[[#This Row],[Pais_GH]],TBL03_WorldBank[],4,FALSE)</f>
        <v>Colombia</v>
      </c>
      <c r="P39" s="2">
        <f>VLOOKUP(TBL05_IDXPaises[[#This Row],[Pais_GH]],TBL03_WorldBank[],6,FALSE)</f>
        <v>49648685</v>
      </c>
    </row>
    <row r="40" spans="1:16" ht="15" x14ac:dyDescent="0.25">
      <c r="A40" t="str">
        <f>VLOOKUP(TBL03_WorldBank[[#This Row],[Pais_WB]],TBL05_IDXPaises[Pais_GH],1,FALSE)</f>
        <v>Chile</v>
      </c>
      <c r="B40" t="s">
        <v>307</v>
      </c>
      <c r="C40" t="str">
        <f>IFERROR(VLOOKUP(TBL03_WorldBank[[#This Row],[Pais_MR]],TBL04_IDXMovilidad[],2,FALSE),"XX")</f>
        <v>CL</v>
      </c>
      <c r="D40" t="s">
        <v>90</v>
      </c>
      <c r="E40" t="str">
        <f>VLOOKUP(TBL03_WorldBank[[#This Row],[Pais_WB]],TBL04_IDXMovilidad[],1,FALSE)</f>
        <v>Chile</v>
      </c>
      <c r="F40">
        <v>18729160</v>
      </c>
      <c r="H40" t="s">
        <v>119</v>
      </c>
      <c r="I40" t="s">
        <v>535</v>
      </c>
      <c r="J40">
        <f>VLOOKUP(TBL04_IDXMovilidad[[#This Row],[Pais_MR]],TBL03_WorldBank[[Pais_MR]:['#POP]],2,FALSE)</f>
        <v>66977107</v>
      </c>
      <c r="L40" s="6" t="s">
        <v>98</v>
      </c>
      <c r="M40" t="str">
        <f>VLOOKUP(TBL05_IDXPaises[[#This Row],[Pais_GH]],TBL03_WorldBank[],2,FALSE)</f>
        <v>CPV</v>
      </c>
      <c r="N40" t="str">
        <f>VLOOKUP(TBL05_IDXPaises[[#This Row],[Pais_GH]],TBL03_WorldBank[],3,FALSE)</f>
        <v>CV</v>
      </c>
      <c r="O40" t="str">
        <f>VLOOKUP(TBL05_IDXPaises[[#This Row],[Pais_GH]],TBL03_WorldBank[],4,FALSE)</f>
        <v>Cabo Verde</v>
      </c>
      <c r="P40" s="2">
        <f>VLOOKUP(TBL05_IDXPaises[[#This Row],[Pais_GH]],TBL03_WorldBank[],6,FALSE)</f>
        <v>543767</v>
      </c>
    </row>
    <row r="41" spans="1:16" ht="15" x14ac:dyDescent="0.25">
      <c r="A41" t="str">
        <f>VLOOKUP(TBL03_WorldBank[[#This Row],[Pais_WB]],TBL05_IDXPaises[Pais_GH],1,FALSE)</f>
        <v>China</v>
      </c>
      <c r="B41" t="s">
        <v>308</v>
      </c>
      <c r="C41" t="str">
        <f>IFERROR(VLOOKUP(TBL03_WorldBank[[#This Row],[Pais_MR]],TBL04_IDXMovilidad[],2,FALSE),"XX")</f>
        <v>XX</v>
      </c>
      <c r="D41" t="s">
        <v>91</v>
      </c>
      <c r="E41" t="e">
        <f>VLOOKUP(TBL03_WorldBank[[#This Row],[Pais_WB]],TBL04_IDXMovilidad[],1,FALSE)</f>
        <v>#N/A</v>
      </c>
      <c r="F41">
        <v>1392730000</v>
      </c>
      <c r="H41" t="s">
        <v>122</v>
      </c>
      <c r="I41" t="s">
        <v>536</v>
      </c>
      <c r="J41">
        <f>VLOOKUP(TBL04_IDXMovilidad[[#This Row],[Pais_MR]],TBL03_WorldBank[[Pais_MR]:['#POP]],2,FALSE)</f>
        <v>2119275</v>
      </c>
      <c r="L41" s="6" t="s">
        <v>99</v>
      </c>
      <c r="M41" t="str">
        <f>VLOOKUP(TBL05_IDXPaises[[#This Row],[Pais_GH]],TBL03_WorldBank[],2,FALSE)</f>
        <v>CRI</v>
      </c>
      <c r="N41" t="str">
        <f>VLOOKUP(TBL05_IDXPaises[[#This Row],[Pais_GH]],TBL03_WorldBank[],3,FALSE)</f>
        <v>CR</v>
      </c>
      <c r="O41" t="str">
        <f>VLOOKUP(TBL05_IDXPaises[[#This Row],[Pais_GH]],TBL03_WorldBank[],4,FALSE)</f>
        <v>Costa Rica</v>
      </c>
      <c r="P41" s="2">
        <f>VLOOKUP(TBL05_IDXPaises[[#This Row],[Pais_GH]],TBL03_WorldBank[],6,FALSE)</f>
        <v>4999441</v>
      </c>
    </row>
    <row r="42" spans="1:16" ht="15" x14ac:dyDescent="0.25">
      <c r="A42" t="str">
        <f>VLOOKUP(TBL03_WorldBank[[#This Row],[Pais_WB]],TBL05_IDXPaises[Pais_GH],1,FALSE)</f>
        <v>Colombia</v>
      </c>
      <c r="B42" t="s">
        <v>312</v>
      </c>
      <c r="C42" t="str">
        <f>IFERROR(VLOOKUP(TBL03_WorldBank[[#This Row],[Pais_MR]],TBL04_IDXMovilidad[],2,FALSE),"XX")</f>
        <v>CO</v>
      </c>
      <c r="D42" t="s">
        <v>96</v>
      </c>
      <c r="E42" t="str">
        <f>VLOOKUP(TBL03_WorldBank[[#This Row],[Pais_WB]],TBL04_IDXMovilidad[],1,FALSE)</f>
        <v>Colombia</v>
      </c>
      <c r="F42">
        <v>49648685</v>
      </c>
      <c r="H42" t="s">
        <v>124</v>
      </c>
      <c r="I42" t="s">
        <v>538</v>
      </c>
      <c r="J42">
        <f>VLOOKUP(TBL04_IDXMovilidad[[#This Row],[Pais_MR]],TBL03_WorldBank[[Pais_MR]:['#POP]],2,FALSE)</f>
        <v>3726549</v>
      </c>
      <c r="L42" s="6" t="s">
        <v>100</v>
      </c>
      <c r="M42" t="str">
        <f>VLOOKUP(TBL05_IDXPaises[[#This Row],[Pais_GH]],TBL03_WorldBank[],2,FALSE)</f>
        <v>CUB</v>
      </c>
      <c r="N42" t="str">
        <f>VLOOKUP(TBL05_IDXPaises[[#This Row],[Pais_GH]],TBL03_WorldBank[],3,FALSE)</f>
        <v>XX</v>
      </c>
      <c r="O42" t="str">
        <f>VLOOKUP(TBL05_IDXPaises[[#This Row],[Pais_GH]],TBL03_WorldBank[],4,FALSE)</f>
        <v>Cuba</v>
      </c>
      <c r="P42" s="2">
        <f>VLOOKUP(TBL05_IDXPaises[[#This Row],[Pais_GH]],TBL03_WorldBank[],6,FALSE)</f>
        <v>11338138</v>
      </c>
    </row>
    <row r="43" spans="1:16" ht="15" x14ac:dyDescent="0.25">
      <c r="A43" t="e">
        <f>VLOOKUP(TBL03_WorldBank[[#This Row],[Pais_WB]],TBL05_IDXPaises[Pais_GH],1,FALSE)</f>
        <v>#N/A</v>
      </c>
      <c r="B43" t="s">
        <v>313</v>
      </c>
      <c r="C43" t="str">
        <f>IFERROR(VLOOKUP(TBL03_WorldBank[[#This Row],[Pais_MR]],TBL04_IDXMovilidad[],2,FALSE),"XX")</f>
        <v>XX</v>
      </c>
      <c r="D43" t="s">
        <v>97</v>
      </c>
      <c r="E43" t="e">
        <f>VLOOKUP(TBL03_WorldBank[[#This Row],[Pais_WB]],TBL04_IDXMovilidad[],1,FALSE)</f>
        <v>#N/A</v>
      </c>
      <c r="F43">
        <v>832322</v>
      </c>
      <c r="H43" t="s">
        <v>105</v>
      </c>
      <c r="I43" t="s">
        <v>525</v>
      </c>
      <c r="J43">
        <f>VLOOKUP(TBL04_IDXMovilidad[[#This Row],[Pais_MR]],TBL03_WorldBank[[Pais_MR]:['#POP]],2,FALSE)</f>
        <v>82905782</v>
      </c>
      <c r="L43" s="6" t="s">
        <v>103</v>
      </c>
      <c r="M43" t="str">
        <f>VLOOKUP(TBL05_IDXPaises[[#This Row],[Pais_GH]],TBL03_WorldBank[],2,FALSE)</f>
        <v>CYP</v>
      </c>
      <c r="N43" t="str">
        <f>VLOOKUP(TBL05_IDXPaises[[#This Row],[Pais_GH]],TBL03_WorldBank[],3,FALSE)</f>
        <v>XX</v>
      </c>
      <c r="O43" t="str">
        <f>VLOOKUP(TBL05_IDXPaises[[#This Row],[Pais_GH]],TBL03_WorldBank[],4,FALSE)</f>
        <v>Cyprus</v>
      </c>
      <c r="P43" s="2">
        <f>VLOOKUP(TBL05_IDXPaises[[#This Row],[Pais_GH]],TBL03_WorldBank[],6,FALSE)</f>
        <v>1189265</v>
      </c>
    </row>
    <row r="44" spans="1:16" ht="15" x14ac:dyDescent="0.25">
      <c r="A44" t="s">
        <v>639</v>
      </c>
      <c r="B44" t="s">
        <v>38</v>
      </c>
      <c r="C44" t="str">
        <f>IFERROR(VLOOKUP(TBL03_WorldBank[[#This Row],[Pais_MR]],TBL04_IDXMovilidad[],2,FALSE),"XX")</f>
        <v>XX</v>
      </c>
      <c r="D44" t="s">
        <v>94</v>
      </c>
      <c r="E44" t="e">
        <f>VLOOKUP(TBL03_WorldBank[[#This Row],[Pais_WB]],TBL04_IDXMovilidad[],1,FALSE)</f>
        <v>#N/A</v>
      </c>
      <c r="F44">
        <v>84068091</v>
      </c>
      <c r="H44" t="s">
        <v>125</v>
      </c>
      <c r="I44" t="s">
        <v>539</v>
      </c>
      <c r="J44">
        <f>VLOOKUP(TBL04_IDXMovilidad[[#This Row],[Pais_MR]],TBL03_WorldBank[[Pais_MR]:['#POP]],2,FALSE)</f>
        <v>29767108</v>
      </c>
      <c r="L44" s="6" t="s">
        <v>524</v>
      </c>
      <c r="M44" t="str">
        <f>VLOOKUP(TBL05_IDXPaises[[#This Row],[Pais_GH]],TBL03_WorldBank[],2,FALSE)</f>
        <v>CZE</v>
      </c>
      <c r="N44" t="str">
        <f>VLOOKUP(TBL05_IDXPaises[[#This Row],[Pais_GH]],TBL03_WorldBank[],3,FALSE)</f>
        <v>CZ</v>
      </c>
      <c r="O44" t="str">
        <f>VLOOKUP(TBL05_IDXPaises[[#This Row],[Pais_GH]],TBL03_WorldBank[],4,FALSE)</f>
        <v>Czech Republic</v>
      </c>
      <c r="P44" s="2">
        <f>VLOOKUP(TBL05_IDXPaises[[#This Row],[Pais_GH]],TBL03_WorldBank[],6,FALSE)</f>
        <v>10629928</v>
      </c>
    </row>
    <row r="45" spans="1:16" ht="15" x14ac:dyDescent="0.25">
      <c r="A45" t="s">
        <v>638</v>
      </c>
      <c r="B45" t="s">
        <v>311</v>
      </c>
      <c r="C45" t="str">
        <f>IFERROR(VLOOKUP(TBL03_WorldBank[[#This Row],[Pais_MR]],TBL04_IDXMovilidad[],2,FALSE),"XX")</f>
        <v>XX</v>
      </c>
      <c r="D45" t="s">
        <v>95</v>
      </c>
      <c r="E45" t="e">
        <f>VLOOKUP(TBL03_WorldBank[[#This Row],[Pais_WB]],TBL04_IDXMovilidad[],1,FALSE)</f>
        <v>#N/A</v>
      </c>
      <c r="F45">
        <v>5244363</v>
      </c>
      <c r="H45" t="s">
        <v>131</v>
      </c>
      <c r="I45" t="s">
        <v>540</v>
      </c>
      <c r="J45">
        <f>VLOOKUP(TBL04_IDXMovilidad[[#This Row],[Pais_MR]],TBL03_WorldBank[[Pais_MR]:['#POP]],2,FALSE)</f>
        <v>10731726</v>
      </c>
      <c r="L45" s="6" t="s">
        <v>105</v>
      </c>
      <c r="M45" t="str">
        <f>VLOOKUP(TBL05_IDXPaises[[#This Row],[Pais_GH]],TBL03_WorldBank[],2,FALSE)</f>
        <v>DEU</v>
      </c>
      <c r="N45" t="str">
        <f>VLOOKUP(TBL05_IDXPaises[[#This Row],[Pais_GH]],TBL03_WorldBank[],3,FALSE)</f>
        <v>DE</v>
      </c>
      <c r="O45" t="str">
        <f>VLOOKUP(TBL05_IDXPaises[[#This Row],[Pais_GH]],TBL03_WorldBank[],4,FALSE)</f>
        <v>Germany</v>
      </c>
      <c r="P45" s="2">
        <f>VLOOKUP(TBL05_IDXPaises[[#This Row],[Pais_GH]],TBL03_WorldBank[],6,FALSE)</f>
        <v>82905782</v>
      </c>
    </row>
    <row r="46" spans="1:16" ht="15" x14ac:dyDescent="0.25">
      <c r="A46" t="str">
        <f>VLOOKUP(TBL03_WorldBank[[#This Row],[Pais_WB]],TBL05_IDXPaises[Pais_GH],1,FALSE)</f>
        <v>Costa Rica</v>
      </c>
      <c r="B46" t="s">
        <v>315</v>
      </c>
      <c r="C46" t="str">
        <f>IFERROR(VLOOKUP(TBL03_WorldBank[[#This Row],[Pais_MR]],TBL04_IDXMovilidad[],2,FALSE),"XX")</f>
        <v>CR</v>
      </c>
      <c r="D46" t="s">
        <v>99</v>
      </c>
      <c r="E46" t="str">
        <f>VLOOKUP(TBL03_WorldBank[[#This Row],[Pais_WB]],TBL04_IDXMovilidad[],1,FALSE)</f>
        <v>Costa Rica</v>
      </c>
      <c r="F46">
        <v>4999441</v>
      </c>
      <c r="H46" t="s">
        <v>134</v>
      </c>
      <c r="I46" t="s">
        <v>541</v>
      </c>
      <c r="J46">
        <f>VLOOKUP(TBL04_IDXMovilidad[[#This Row],[Pais_MR]],TBL03_WorldBank[[Pais_MR]:['#POP]],2,FALSE)</f>
        <v>17247807</v>
      </c>
      <c r="L46" s="6" t="s">
        <v>106</v>
      </c>
      <c r="M46" t="str">
        <f>VLOOKUP(TBL05_IDXPaises[[#This Row],[Pais_GH]],TBL03_WorldBank[],2,FALSE)</f>
        <v>DJI</v>
      </c>
      <c r="N46" t="str">
        <f>VLOOKUP(TBL05_IDXPaises[[#This Row],[Pais_GH]],TBL03_WorldBank[],3,FALSE)</f>
        <v>XX</v>
      </c>
      <c r="O46" t="str">
        <f>VLOOKUP(TBL05_IDXPaises[[#This Row],[Pais_GH]],TBL03_WorldBank[],4,FALSE)</f>
        <v>Djibouti</v>
      </c>
      <c r="P46" s="2">
        <f>VLOOKUP(TBL05_IDXPaises[[#This Row],[Pais_GH]],TBL03_WorldBank[],6,FALSE)</f>
        <v>958920</v>
      </c>
    </row>
    <row r="47" spans="1:16" ht="15" x14ac:dyDescent="0.25">
      <c r="A47" t="str">
        <f>VLOOKUP(TBL03_WorldBank[[#This Row],[Pais_WB]],TBL05_IDXPaises[Pais_GH],1,FALSE)</f>
        <v>Cote d'Ivoire</v>
      </c>
      <c r="B47" t="s">
        <v>309</v>
      </c>
      <c r="C47" t="str">
        <f>IFERROR(VLOOKUP(TBL03_WorldBank[[#This Row],[Pais_MR]],TBL04_IDXMovilidad[],2,FALSE),"XX")</f>
        <v>CI</v>
      </c>
      <c r="D47" t="s">
        <v>92</v>
      </c>
      <c r="E47" t="s">
        <v>516</v>
      </c>
      <c r="F47">
        <v>25069229</v>
      </c>
      <c r="H47" t="s">
        <v>129</v>
      </c>
      <c r="I47" t="s">
        <v>542</v>
      </c>
      <c r="J47">
        <f>VLOOKUP(TBL04_IDXMovilidad[[#This Row],[Pais_MR]],TBL03_WorldBank[[Pais_MR]:['#POP]],2,FALSE)</f>
        <v>1874309</v>
      </c>
      <c r="L47" s="6" t="s">
        <v>107</v>
      </c>
      <c r="M47" t="str">
        <f>VLOOKUP(TBL05_IDXPaises[[#This Row],[Pais_GH]],TBL03_WorldBank[],2,FALSE)</f>
        <v>DMA</v>
      </c>
      <c r="N47" t="str">
        <f>VLOOKUP(TBL05_IDXPaises[[#This Row],[Pais_GH]],TBL03_WorldBank[],3,FALSE)</f>
        <v>XX</v>
      </c>
      <c r="O47" t="str">
        <f>VLOOKUP(TBL05_IDXPaises[[#This Row],[Pais_GH]],TBL03_WorldBank[],4,FALSE)</f>
        <v>Dominica</v>
      </c>
      <c r="P47" s="2">
        <f>VLOOKUP(TBL05_IDXPaises[[#This Row],[Pais_GH]],TBL03_WorldBank[],6,FALSE)</f>
        <v>71625</v>
      </c>
    </row>
    <row r="48" spans="1:16" ht="15" x14ac:dyDescent="0.25">
      <c r="A48" t="str">
        <f>VLOOKUP(TBL03_WorldBank[[#This Row],[Pais_WB]],TBL05_IDXPaises[Pais_GH],1,FALSE)</f>
        <v>Croatia</v>
      </c>
      <c r="B48" t="s">
        <v>357</v>
      </c>
      <c r="C48" t="str">
        <f>IFERROR(VLOOKUP(TBL03_WorldBank[[#This Row],[Pais_MR]],TBL04_IDXMovilidad[],2,FALSE),"XX")</f>
        <v>HR</v>
      </c>
      <c r="D48" t="s">
        <v>141</v>
      </c>
      <c r="E48" t="str">
        <f>VLOOKUP(TBL03_WorldBank[[#This Row],[Pais_WB]],TBL04_IDXMovilidad[],1,FALSE)</f>
        <v>Croatia</v>
      </c>
      <c r="F48">
        <v>4087843</v>
      </c>
      <c r="H48" t="s">
        <v>142</v>
      </c>
      <c r="I48" t="s">
        <v>547</v>
      </c>
      <c r="J48">
        <f>VLOOKUP(TBL04_IDXMovilidad[[#This Row],[Pais_MR]],TBL03_WorldBank[[Pais_MR]:['#POP]],2,FALSE)</f>
        <v>11123176</v>
      </c>
      <c r="L48" s="6" t="s">
        <v>640</v>
      </c>
      <c r="M48" t="str">
        <f>VLOOKUP(TBL05_IDXPaises[[#This Row],[Pais_GH]],TBL03_WorldBank[],2,FALSE)</f>
        <v>DMP</v>
      </c>
      <c r="N48" t="str">
        <f>VLOOKUP(TBL05_IDXPaises[[#This Row],[Pais_GH]],TBL03_WorldBank[],3,FALSE)</f>
        <v>XX</v>
      </c>
      <c r="O48" t="str">
        <f>VLOOKUP(TBL05_IDXPaises[[#This Row],[Pais_GH]],TBL03_WorldBank[],4,FALSE)</f>
        <v>Diamond Princess</v>
      </c>
      <c r="P48" s="2">
        <f>VLOOKUP(TBL05_IDXPaises[[#This Row],[Pais_GH]],TBL03_WorldBank[],6,FALSE)</f>
        <v>3800</v>
      </c>
    </row>
    <row r="49" spans="1:16" ht="15" x14ac:dyDescent="0.25">
      <c r="A49" t="str">
        <f>VLOOKUP(TBL03_WorldBank[[#This Row],[Pais_WB]],TBL05_IDXPaises[Pais_GH],1,FALSE)</f>
        <v>Cuba</v>
      </c>
      <c r="B49" t="s">
        <v>316</v>
      </c>
      <c r="C49" t="str">
        <f>IFERROR(VLOOKUP(TBL03_WorldBank[[#This Row],[Pais_MR]],TBL04_IDXMovilidad[],2,FALSE),"XX")</f>
        <v>XX</v>
      </c>
      <c r="D49" t="s">
        <v>100</v>
      </c>
      <c r="E49" t="e">
        <f>VLOOKUP(TBL03_WorldBank[[#This Row],[Pais_WB]],TBL04_IDXMovilidad[],1,FALSE)</f>
        <v>#N/A</v>
      </c>
      <c r="F49">
        <v>11338138</v>
      </c>
      <c r="H49" t="s">
        <v>139</v>
      </c>
      <c r="I49" t="s">
        <v>545</v>
      </c>
      <c r="J49">
        <f>VLOOKUP(TBL04_IDXMovilidad[[#This Row],[Pais_MR]],TBL03_WorldBank[[Pais_MR]:['#POP]],2,FALSE)</f>
        <v>9587522</v>
      </c>
      <c r="L49" s="6" t="s">
        <v>108</v>
      </c>
      <c r="M49" t="str">
        <f>VLOOKUP(TBL05_IDXPaises[[#This Row],[Pais_GH]],TBL03_WorldBank[],2,FALSE)</f>
        <v>DNK</v>
      </c>
      <c r="N49" t="str">
        <f>VLOOKUP(TBL05_IDXPaises[[#This Row],[Pais_GH]],TBL03_WorldBank[],3,FALSE)</f>
        <v>DK</v>
      </c>
      <c r="O49" t="str">
        <f>VLOOKUP(TBL05_IDXPaises[[#This Row],[Pais_GH]],TBL03_WorldBank[],4,FALSE)</f>
        <v>Denmark</v>
      </c>
      <c r="P49" s="2">
        <f>VLOOKUP(TBL05_IDXPaises[[#This Row],[Pais_GH]],TBL03_WorldBank[],6,FALSE)</f>
        <v>5793636</v>
      </c>
    </row>
    <row r="50" spans="1:16" ht="15" x14ac:dyDescent="0.25">
      <c r="A50" t="e">
        <f>VLOOKUP(TBL03_WorldBank[[#This Row],[Pais_WB]],TBL05_IDXPaises[Pais_GH],1,FALSE)</f>
        <v>#N/A</v>
      </c>
      <c r="B50" t="s">
        <v>317</v>
      </c>
      <c r="C50" t="str">
        <f>IFERROR(VLOOKUP(TBL03_WorldBank[[#This Row],[Pais_MR]],TBL04_IDXMovilidad[],2,FALSE),"XX")</f>
        <v>XX</v>
      </c>
      <c r="D50" t="s">
        <v>101</v>
      </c>
      <c r="E50" t="e">
        <f>VLOOKUP(TBL03_WorldBank[[#This Row],[Pais_WB]],TBL04_IDXMovilidad[],1,FALSE)</f>
        <v>#N/A</v>
      </c>
      <c r="F50">
        <v>159800</v>
      </c>
      <c r="H50" t="s">
        <v>544</v>
      </c>
      <c r="I50" t="s">
        <v>543</v>
      </c>
      <c r="J50">
        <f>VLOOKUP(TBL04_IDXMovilidad[[#This Row],[Pais_MR]],TBL03_WorldBank[[Pais_MR]:['#POP]],2,FALSE)</f>
        <v>7451000</v>
      </c>
      <c r="L50" s="6" t="s">
        <v>109</v>
      </c>
      <c r="M50" t="str">
        <f>VLOOKUP(TBL05_IDXPaises[[#This Row],[Pais_GH]],TBL03_WorldBank[],2,FALSE)</f>
        <v>DOM</v>
      </c>
      <c r="N50" t="str">
        <f>VLOOKUP(TBL05_IDXPaises[[#This Row],[Pais_GH]],TBL03_WorldBank[],3,FALSE)</f>
        <v>DO</v>
      </c>
      <c r="O50" t="str">
        <f>VLOOKUP(TBL05_IDXPaises[[#This Row],[Pais_GH]],TBL03_WorldBank[],4,FALSE)</f>
        <v>Dominican Republic</v>
      </c>
      <c r="P50" s="2">
        <f>VLOOKUP(TBL05_IDXPaises[[#This Row],[Pais_GH]],TBL03_WorldBank[],6,FALSE)</f>
        <v>10627165</v>
      </c>
    </row>
    <row r="51" spans="1:16" ht="15" x14ac:dyDescent="0.25">
      <c r="A51" t="str">
        <f>VLOOKUP(TBL03_WorldBank[[#This Row],[Pais_WB]],TBL05_IDXPaises[Pais_GH],1,FALSE)</f>
        <v>Cyprus</v>
      </c>
      <c r="B51" t="s">
        <v>319</v>
      </c>
      <c r="C51" t="str">
        <f>IFERROR(VLOOKUP(TBL03_WorldBank[[#This Row],[Pais_MR]],TBL04_IDXMovilidad[],2,FALSE),"XX")</f>
        <v>XX</v>
      </c>
      <c r="D51" t="s">
        <v>103</v>
      </c>
      <c r="E51" t="e">
        <f>VLOOKUP(TBL03_WorldBank[[#This Row],[Pais_WB]],TBL04_IDXMovilidad[],1,FALSE)</f>
        <v>#N/A</v>
      </c>
      <c r="F51">
        <v>1189265</v>
      </c>
      <c r="H51" t="s">
        <v>143</v>
      </c>
      <c r="I51" t="s">
        <v>548</v>
      </c>
      <c r="J51">
        <f>VLOOKUP(TBL04_IDXMovilidad[[#This Row],[Pais_MR]],TBL03_WorldBank[[Pais_MR]:['#POP]],2,FALSE)</f>
        <v>9775564</v>
      </c>
      <c r="L51" s="6" t="s">
        <v>110</v>
      </c>
      <c r="M51" t="str">
        <f>VLOOKUP(TBL05_IDXPaises[[#This Row],[Pais_GH]],TBL03_WorldBank[],2,FALSE)</f>
        <v>DZA</v>
      </c>
      <c r="N51" t="str">
        <f>VLOOKUP(TBL05_IDXPaises[[#This Row],[Pais_GH]],TBL03_WorldBank[],3,FALSE)</f>
        <v>XX</v>
      </c>
      <c r="O51" t="str">
        <f>VLOOKUP(TBL05_IDXPaises[[#This Row],[Pais_GH]],TBL03_WorldBank[],4,FALSE)</f>
        <v>Algeria</v>
      </c>
      <c r="P51" s="2">
        <f>VLOOKUP(TBL05_IDXPaises[[#This Row],[Pais_GH]],TBL03_WorldBank[],6,FALSE)</f>
        <v>42228429</v>
      </c>
    </row>
    <row r="52" spans="1:16" ht="15" x14ac:dyDescent="0.25">
      <c r="A52" t="s">
        <v>524</v>
      </c>
      <c r="B52" t="s">
        <v>320</v>
      </c>
      <c r="C52" t="str">
        <f>IFERROR(VLOOKUP(TBL03_WorldBank[[#This Row],[Pais_MR]],TBL04_IDXMovilidad[],2,FALSE),"XX")</f>
        <v>CZ</v>
      </c>
      <c r="D52" t="s">
        <v>104</v>
      </c>
      <c r="E52" t="s">
        <v>524</v>
      </c>
      <c r="F52">
        <v>10629928</v>
      </c>
      <c r="H52" t="s">
        <v>146</v>
      </c>
      <c r="I52" t="s">
        <v>552</v>
      </c>
      <c r="J52">
        <f>VLOOKUP(TBL04_IDXMovilidad[[#This Row],[Pais_MR]],TBL03_WorldBank[[Pais_MR]:['#POP]],2,FALSE)</f>
        <v>1352617328</v>
      </c>
      <c r="L52" s="6" t="s">
        <v>111</v>
      </c>
      <c r="M52" t="str">
        <f>VLOOKUP(TBL05_IDXPaises[[#This Row],[Pais_GH]],TBL03_WorldBank[],2,FALSE)</f>
        <v>ECU</v>
      </c>
      <c r="N52" t="str">
        <f>VLOOKUP(TBL05_IDXPaises[[#This Row],[Pais_GH]],TBL03_WorldBank[],3,FALSE)</f>
        <v>EC</v>
      </c>
      <c r="O52" t="str">
        <f>VLOOKUP(TBL05_IDXPaises[[#This Row],[Pais_GH]],TBL03_WorldBank[],4,FALSE)</f>
        <v>Ecuador</v>
      </c>
      <c r="P52" s="2">
        <f>VLOOKUP(TBL05_IDXPaises[[#This Row],[Pais_GH]],TBL03_WorldBank[],6,FALSE)</f>
        <v>17084357</v>
      </c>
    </row>
    <row r="53" spans="1:16" ht="15" x14ac:dyDescent="0.25">
      <c r="A53" t="str">
        <f>VLOOKUP(TBL03_WorldBank[[#This Row],[Pais_WB]],TBL05_IDXPaises[Pais_GH],1,FALSE)</f>
        <v>Denmark</v>
      </c>
      <c r="B53" t="s">
        <v>324</v>
      </c>
      <c r="C53" t="str">
        <f>IFERROR(VLOOKUP(TBL03_WorldBank[[#This Row],[Pais_MR]],TBL04_IDXMovilidad[],2,FALSE),"XX")</f>
        <v>DK</v>
      </c>
      <c r="D53" t="s">
        <v>108</v>
      </c>
      <c r="E53" t="str">
        <f>VLOOKUP(TBL03_WorldBank[[#This Row],[Pais_WB]],TBL04_IDXMovilidad[],1,FALSE)</f>
        <v>Denmark</v>
      </c>
      <c r="F53">
        <v>5793636</v>
      </c>
      <c r="H53" t="s">
        <v>144</v>
      </c>
      <c r="I53" t="s">
        <v>549</v>
      </c>
      <c r="J53">
        <f>VLOOKUP(TBL04_IDXMovilidad[[#This Row],[Pais_MR]],TBL03_WorldBank[[Pais_MR]:['#POP]],2,FALSE)</f>
        <v>267663435</v>
      </c>
      <c r="L53" s="6" t="s">
        <v>531</v>
      </c>
      <c r="M53" t="str">
        <f>VLOOKUP(TBL05_IDXPaises[[#This Row],[Pais_GH]],TBL03_WorldBank[],2,FALSE)</f>
        <v>EGY</v>
      </c>
      <c r="N53" t="str">
        <f>VLOOKUP(TBL05_IDXPaises[[#This Row],[Pais_GH]],TBL03_WorldBank[],3,FALSE)</f>
        <v>EG</v>
      </c>
      <c r="O53" t="str">
        <f>VLOOKUP(TBL05_IDXPaises[[#This Row],[Pais_GH]],TBL03_WorldBank[],4,FALSE)</f>
        <v>Egypt, Arab Rep.</v>
      </c>
      <c r="P53" s="2">
        <f>VLOOKUP(TBL05_IDXPaises[[#This Row],[Pais_GH]],TBL03_WorldBank[],6,FALSE)</f>
        <v>98423595</v>
      </c>
    </row>
    <row r="54" spans="1:16" ht="15" x14ac:dyDescent="0.25">
      <c r="A54" s="2" t="str">
        <f>VLOOKUP(TBL03_WorldBank[[#This Row],[Pais_WB]],TBL05_IDXPaises[Pais_GH],1,FALSE)</f>
        <v>Diamond Princess</v>
      </c>
      <c r="B54" t="s">
        <v>654</v>
      </c>
      <c r="C54" s="2" t="str">
        <f>IFERROR(VLOOKUP(TBL03_WorldBank[[#This Row],[Pais_MR]],TBL04_IDXMovilidad[],2,FALSE),"XX")</f>
        <v>XX</v>
      </c>
      <c r="D54" t="s">
        <v>640</v>
      </c>
      <c r="E54" s="2" t="e">
        <f>VLOOKUP(TBL03_WorldBank[[#This Row],[Pais_WB]],TBL04_IDXMovilidad[],1,FALSE)</f>
        <v>#N/A</v>
      </c>
      <c r="F54">
        <v>3800</v>
      </c>
      <c r="H54" t="s">
        <v>149</v>
      </c>
      <c r="I54" t="s">
        <v>553</v>
      </c>
      <c r="J54">
        <f>VLOOKUP(TBL04_IDXMovilidad[[#This Row],[Pais_MR]],TBL03_WorldBank[[Pais_MR]:['#POP]],2,FALSE)</f>
        <v>38433600</v>
      </c>
      <c r="L54" s="6" t="s">
        <v>113</v>
      </c>
      <c r="M54" t="str">
        <f>VLOOKUP(TBL05_IDXPaises[[#This Row],[Pais_GH]],TBL03_WorldBank[],2,FALSE)</f>
        <v>ERI</v>
      </c>
      <c r="N54" t="str">
        <f>VLOOKUP(TBL05_IDXPaises[[#This Row],[Pais_GH]],TBL03_WorldBank[],3,FALSE)</f>
        <v>XX</v>
      </c>
      <c r="O54" t="str">
        <f>VLOOKUP(TBL05_IDXPaises[[#This Row],[Pais_GH]],TBL03_WorldBank[],4,FALSE)</f>
        <v>Eritrea</v>
      </c>
      <c r="P54" s="2">
        <f>VLOOKUP(TBL05_IDXPaises[[#This Row],[Pais_GH]],TBL03_WorldBank[],6,FALSE)</f>
        <v>0</v>
      </c>
    </row>
    <row r="55" spans="1:16" ht="15" x14ac:dyDescent="0.25">
      <c r="A55" t="str">
        <f>VLOOKUP(TBL03_WorldBank[[#This Row],[Pais_WB]],TBL05_IDXPaises[Pais_GH],1,FALSE)</f>
        <v>Djibouti</v>
      </c>
      <c r="B55" t="s">
        <v>322</v>
      </c>
      <c r="C55" t="str">
        <f>IFERROR(VLOOKUP(TBL03_WorldBank[[#This Row],[Pais_MR]],TBL04_IDXMovilidad[],2,FALSE),"XX")</f>
        <v>XX</v>
      </c>
      <c r="D55" t="s">
        <v>106</v>
      </c>
      <c r="E55" t="e">
        <f>VLOOKUP(TBL03_WorldBank[[#This Row],[Pais_WB]],TBL04_IDXMovilidad[],1,FALSE)</f>
        <v>#N/A</v>
      </c>
      <c r="F55">
        <v>958920</v>
      </c>
      <c r="H55" t="s">
        <v>147</v>
      </c>
      <c r="I55" t="s">
        <v>550</v>
      </c>
      <c r="J55">
        <f>VLOOKUP(TBL04_IDXMovilidad[[#This Row],[Pais_MR]],TBL03_WorldBank[[Pais_MR]:['#POP]],2,FALSE)</f>
        <v>4867309</v>
      </c>
      <c r="L55" s="6" t="s">
        <v>114</v>
      </c>
      <c r="M55" t="str">
        <f>VLOOKUP(TBL05_IDXPaises[[#This Row],[Pais_GH]],TBL03_WorldBank[],2,FALSE)</f>
        <v>ESP</v>
      </c>
      <c r="N55" t="str">
        <f>VLOOKUP(TBL05_IDXPaises[[#This Row],[Pais_GH]],TBL03_WorldBank[],3,FALSE)</f>
        <v>ES</v>
      </c>
      <c r="O55" t="str">
        <f>VLOOKUP(TBL05_IDXPaises[[#This Row],[Pais_GH]],TBL03_WorldBank[],4,FALSE)</f>
        <v>Spain</v>
      </c>
      <c r="P55" s="2">
        <f>VLOOKUP(TBL05_IDXPaises[[#This Row],[Pais_GH]],TBL03_WorldBank[],6,FALSE)</f>
        <v>46796540</v>
      </c>
    </row>
    <row r="56" spans="1:16" ht="15" x14ac:dyDescent="0.25">
      <c r="A56" t="str">
        <f>VLOOKUP(TBL03_WorldBank[[#This Row],[Pais_WB]],TBL05_IDXPaises[Pais_GH],1,FALSE)</f>
        <v>Dominica</v>
      </c>
      <c r="B56" t="s">
        <v>323</v>
      </c>
      <c r="C56" t="str">
        <f>IFERROR(VLOOKUP(TBL03_WorldBank[[#This Row],[Pais_MR]],TBL04_IDXMovilidad[],2,FALSE),"XX")</f>
        <v>XX</v>
      </c>
      <c r="D56" t="s">
        <v>107</v>
      </c>
      <c r="E56" t="e">
        <f>VLOOKUP(TBL03_WorldBank[[#This Row],[Pais_WB]],TBL04_IDXMovilidad[],1,FALSE)</f>
        <v>#N/A</v>
      </c>
      <c r="F56">
        <v>71625</v>
      </c>
      <c r="H56" t="s">
        <v>151</v>
      </c>
      <c r="I56" t="s">
        <v>551</v>
      </c>
      <c r="J56">
        <f>VLOOKUP(TBL04_IDXMovilidad[[#This Row],[Pais_MR]],TBL03_WorldBank[[Pais_MR]:['#POP]],2,FALSE)</f>
        <v>8882800</v>
      </c>
      <c r="L56" s="6" t="s">
        <v>115</v>
      </c>
      <c r="M56" t="str">
        <f>VLOOKUP(TBL05_IDXPaises[[#This Row],[Pais_GH]],TBL03_WorldBank[],2,FALSE)</f>
        <v>EST</v>
      </c>
      <c r="N56" t="str">
        <f>VLOOKUP(TBL05_IDXPaises[[#This Row],[Pais_GH]],TBL03_WorldBank[],3,FALSE)</f>
        <v>EE</v>
      </c>
      <c r="O56" t="str">
        <f>VLOOKUP(TBL05_IDXPaises[[#This Row],[Pais_GH]],TBL03_WorldBank[],4,FALSE)</f>
        <v>Estonia</v>
      </c>
      <c r="P56" s="2">
        <f>VLOOKUP(TBL05_IDXPaises[[#This Row],[Pais_GH]],TBL03_WorldBank[],6,FALSE)</f>
        <v>1321977</v>
      </c>
    </row>
    <row r="57" spans="1:16" ht="15" x14ac:dyDescent="0.25">
      <c r="A57" t="str">
        <f>VLOOKUP(TBL03_WorldBank[[#This Row],[Pais_WB]],TBL05_IDXPaises[Pais_GH],1,FALSE)</f>
        <v>Dominican Republic</v>
      </c>
      <c r="B57" t="s">
        <v>325</v>
      </c>
      <c r="C57" t="str">
        <f>IFERROR(VLOOKUP(TBL03_WorldBank[[#This Row],[Pais_MR]],TBL04_IDXMovilidad[],2,FALSE),"XX")</f>
        <v>DO</v>
      </c>
      <c r="D57" t="s">
        <v>109</v>
      </c>
      <c r="E57" t="str">
        <f>VLOOKUP(TBL03_WorldBank[[#This Row],[Pais_WB]],TBL04_IDXMovilidad[],1,FALSE)</f>
        <v>Dominican Republic</v>
      </c>
      <c r="F57">
        <v>10627165</v>
      </c>
      <c r="H57" t="s">
        <v>152</v>
      </c>
      <c r="I57" t="s">
        <v>554</v>
      </c>
      <c r="J57">
        <f>VLOOKUP(TBL04_IDXMovilidad[[#This Row],[Pais_MR]],TBL03_WorldBank[[Pais_MR]:['#POP]],2,FALSE)</f>
        <v>60421760</v>
      </c>
      <c r="L57" s="6" t="s">
        <v>116</v>
      </c>
      <c r="M57" t="str">
        <f>VLOOKUP(TBL05_IDXPaises[[#This Row],[Pais_GH]],TBL03_WorldBank[],2,FALSE)</f>
        <v>ETH</v>
      </c>
      <c r="N57" t="str">
        <f>VLOOKUP(TBL05_IDXPaises[[#This Row],[Pais_GH]],TBL03_WorldBank[],3,FALSE)</f>
        <v>XX</v>
      </c>
      <c r="O57" t="str">
        <f>VLOOKUP(TBL05_IDXPaises[[#This Row],[Pais_GH]],TBL03_WorldBank[],4,FALSE)</f>
        <v>Ethiopia</v>
      </c>
      <c r="P57" s="2">
        <f>VLOOKUP(TBL05_IDXPaises[[#This Row],[Pais_GH]],TBL03_WorldBank[],6,FALSE)</f>
        <v>109224559</v>
      </c>
    </row>
    <row r="58" spans="1:16" ht="15" x14ac:dyDescent="0.25">
      <c r="A58" t="str">
        <f>VLOOKUP(TBL03_WorldBank[[#This Row],[Pais_WB]],TBL05_IDXPaises[Pais_GH],1,FALSE)</f>
        <v>Ecuador</v>
      </c>
      <c r="B58" t="s">
        <v>327</v>
      </c>
      <c r="C58" t="str">
        <f>IFERROR(VLOOKUP(TBL03_WorldBank[[#This Row],[Pais_MR]],TBL04_IDXMovilidad[],2,FALSE),"XX")</f>
        <v>EC</v>
      </c>
      <c r="D58" t="s">
        <v>111</v>
      </c>
      <c r="E58" t="str">
        <f>VLOOKUP(TBL03_WorldBank[[#This Row],[Pais_WB]],TBL04_IDXMovilidad[],1,FALSE)</f>
        <v>Ecuador</v>
      </c>
      <c r="F58">
        <v>17084357</v>
      </c>
      <c r="H58" t="s">
        <v>153</v>
      </c>
      <c r="I58" t="s">
        <v>555</v>
      </c>
      <c r="J58">
        <f>VLOOKUP(TBL04_IDXMovilidad[[#This Row],[Pais_MR]],TBL03_WorldBank[[Pais_MR]:['#POP]],2,FALSE)</f>
        <v>2934855</v>
      </c>
      <c r="L58" s="6" t="s">
        <v>117</v>
      </c>
      <c r="M58" t="str">
        <f>VLOOKUP(TBL05_IDXPaises[[#This Row],[Pais_GH]],TBL03_WorldBank[],2,FALSE)</f>
        <v>FIN</v>
      </c>
      <c r="N58" t="str">
        <f>VLOOKUP(TBL05_IDXPaises[[#This Row],[Pais_GH]],TBL03_WorldBank[],3,FALSE)</f>
        <v>FI</v>
      </c>
      <c r="O58" t="str">
        <f>VLOOKUP(TBL05_IDXPaises[[#This Row],[Pais_GH]],TBL03_WorldBank[],4,FALSE)</f>
        <v>Finland</v>
      </c>
      <c r="P58" s="2">
        <f>VLOOKUP(TBL05_IDXPaises[[#This Row],[Pais_GH]],TBL03_WorldBank[],6,FALSE)</f>
        <v>5515525</v>
      </c>
    </row>
    <row r="59" spans="1:16" ht="15" x14ac:dyDescent="0.25">
      <c r="A59" t="s">
        <v>531</v>
      </c>
      <c r="B59" t="s">
        <v>328</v>
      </c>
      <c r="C59" t="str">
        <f>IFERROR(VLOOKUP(TBL03_WorldBank[[#This Row],[Pais_MR]],TBL04_IDXMovilidad[],2,FALSE),"XX")</f>
        <v>EG</v>
      </c>
      <c r="D59" t="s">
        <v>112</v>
      </c>
      <c r="E59" t="s">
        <v>531</v>
      </c>
      <c r="F59">
        <v>98423595</v>
      </c>
      <c r="H59" t="s">
        <v>155</v>
      </c>
      <c r="I59" t="s">
        <v>557</v>
      </c>
      <c r="J59">
        <f>VLOOKUP(TBL04_IDXMovilidad[[#This Row],[Pais_MR]],TBL03_WorldBank[[Pais_MR]:['#POP]],2,FALSE)</f>
        <v>126529100</v>
      </c>
      <c r="L59" s="6" t="s">
        <v>118</v>
      </c>
      <c r="M59" t="str">
        <f>VLOOKUP(TBL05_IDXPaises[[#This Row],[Pais_GH]],TBL03_WorldBank[],2,FALSE)</f>
        <v>FJI</v>
      </c>
      <c r="N59" t="str">
        <f>VLOOKUP(TBL05_IDXPaises[[#This Row],[Pais_GH]],TBL03_WorldBank[],3,FALSE)</f>
        <v>FJ</v>
      </c>
      <c r="O59" t="str">
        <f>VLOOKUP(TBL05_IDXPaises[[#This Row],[Pais_GH]],TBL03_WorldBank[],4,FALSE)</f>
        <v>Fiji</v>
      </c>
      <c r="P59" s="2">
        <f>VLOOKUP(TBL05_IDXPaises[[#This Row],[Pais_GH]],TBL03_WorldBank[],6,FALSE)</f>
        <v>883483</v>
      </c>
    </row>
    <row r="60" spans="1:16" ht="15" x14ac:dyDescent="0.25">
      <c r="A60" t="str">
        <f>VLOOKUP(TBL03_WorldBank[[#This Row],[Pais_WB]],TBL05_IDXPaises[Pais_GH],1,FALSE)</f>
        <v>El Salvador</v>
      </c>
      <c r="B60" t="s">
        <v>447</v>
      </c>
      <c r="C60" t="str">
        <f>IFERROR(VLOOKUP(TBL03_WorldBank[[#This Row],[Pais_MR]],TBL04_IDXMovilidad[],2,FALSE),"XX")</f>
        <v>SV</v>
      </c>
      <c r="D60" t="s">
        <v>231</v>
      </c>
      <c r="E60" t="str">
        <f>VLOOKUP(TBL03_WorldBank[[#This Row],[Pais_WB]],TBL04_IDXMovilidad[],1,FALSE)</f>
        <v>El Salvador</v>
      </c>
      <c r="F60">
        <v>6420744</v>
      </c>
      <c r="H60" t="s">
        <v>154</v>
      </c>
      <c r="I60" t="s">
        <v>556</v>
      </c>
      <c r="J60">
        <f>VLOOKUP(TBL04_IDXMovilidad[[#This Row],[Pais_MR]],TBL03_WorldBank[[Pais_MR]:['#POP]],2,FALSE)</f>
        <v>9956011</v>
      </c>
      <c r="L60" s="6" t="s">
        <v>119</v>
      </c>
      <c r="M60" t="str">
        <f>VLOOKUP(TBL05_IDXPaises[[#This Row],[Pais_GH]],TBL03_WorldBank[],2,FALSE)</f>
        <v>FRA</v>
      </c>
      <c r="N60" t="str">
        <f>VLOOKUP(TBL05_IDXPaises[[#This Row],[Pais_GH]],TBL03_WorldBank[],3,FALSE)</f>
        <v>FR</v>
      </c>
      <c r="O60" t="str">
        <f>VLOOKUP(TBL05_IDXPaises[[#This Row],[Pais_GH]],TBL03_WorldBank[],4,FALSE)</f>
        <v>France</v>
      </c>
      <c r="P60" s="2">
        <f>VLOOKUP(TBL05_IDXPaises[[#This Row],[Pais_GH]],TBL03_WorldBank[],6,FALSE)</f>
        <v>66977107</v>
      </c>
    </row>
    <row r="61" spans="1:16" ht="15" x14ac:dyDescent="0.25">
      <c r="A61" t="str">
        <f>VLOOKUP(TBL03_WorldBank[[#This Row],[Pais_WB]],TBL05_IDXPaises[Pais_GH],1,FALSE)</f>
        <v>Equatorial Guinea</v>
      </c>
      <c r="B61" t="s">
        <v>346</v>
      </c>
      <c r="C61" t="str">
        <f>IFERROR(VLOOKUP(TBL03_WorldBank[[#This Row],[Pais_MR]],TBL04_IDXMovilidad[],2,FALSE),"XX")</f>
        <v>XX</v>
      </c>
      <c r="D61" t="s">
        <v>130</v>
      </c>
      <c r="E61" t="e">
        <f>VLOOKUP(TBL03_WorldBank[[#This Row],[Pais_WB]],TBL04_IDXMovilidad[],1,FALSE)</f>
        <v>#N/A</v>
      </c>
      <c r="F61">
        <v>1308974</v>
      </c>
      <c r="H61" t="s">
        <v>156</v>
      </c>
      <c r="I61" t="s">
        <v>565</v>
      </c>
      <c r="J61">
        <f>VLOOKUP(TBL04_IDXMovilidad[[#This Row],[Pais_MR]],TBL03_WorldBank[[Pais_MR]:['#POP]],2,FALSE)</f>
        <v>18272430</v>
      </c>
      <c r="L61" s="6" t="s">
        <v>122</v>
      </c>
      <c r="M61" t="str">
        <f>VLOOKUP(TBL05_IDXPaises[[#This Row],[Pais_GH]],TBL03_WorldBank[],2,FALSE)</f>
        <v>GAB</v>
      </c>
      <c r="N61" t="str">
        <f>VLOOKUP(TBL05_IDXPaises[[#This Row],[Pais_GH]],TBL03_WorldBank[],3,FALSE)</f>
        <v>GA</v>
      </c>
      <c r="O61" t="str">
        <f>VLOOKUP(TBL05_IDXPaises[[#This Row],[Pais_GH]],TBL03_WorldBank[],4,FALSE)</f>
        <v>Gabon</v>
      </c>
      <c r="P61" s="2">
        <f>VLOOKUP(TBL05_IDXPaises[[#This Row],[Pais_GH]],TBL03_WorldBank[],6,FALSE)</f>
        <v>2119275</v>
      </c>
    </row>
    <row r="62" spans="1:16" ht="15" x14ac:dyDescent="0.25">
      <c r="A62" t="str">
        <f>VLOOKUP(TBL03_WorldBank[[#This Row],[Pais_WB]],TBL05_IDXPaises[Pais_GH],1,FALSE)</f>
        <v>Eritrea</v>
      </c>
      <c r="B62" t="s">
        <v>329</v>
      </c>
      <c r="C62" t="str">
        <f>IFERROR(VLOOKUP(TBL03_WorldBank[[#This Row],[Pais_MR]],TBL04_IDXMovilidad[],2,FALSE),"XX")</f>
        <v>XX</v>
      </c>
      <c r="D62" t="s">
        <v>113</v>
      </c>
      <c r="E62" t="e">
        <f>VLOOKUP(TBL03_WorldBank[[#This Row],[Pais_WB]],TBL04_IDXMovilidad[],1,FALSE)</f>
        <v>#N/A</v>
      </c>
      <c r="H62" t="s">
        <v>157</v>
      </c>
      <c r="I62" t="s">
        <v>558</v>
      </c>
      <c r="J62">
        <f>VLOOKUP(TBL04_IDXMovilidad[[#This Row],[Pais_MR]],TBL03_WorldBank[[Pais_MR]:['#POP]],2,FALSE)</f>
        <v>51393010</v>
      </c>
      <c r="L62" s="6" t="s">
        <v>123</v>
      </c>
      <c r="M62" t="str">
        <f>VLOOKUP(TBL05_IDXPaises[[#This Row],[Pais_GH]],TBL03_WorldBank[],2,FALSE)</f>
        <v>GBR</v>
      </c>
      <c r="N62" t="str">
        <f>VLOOKUP(TBL05_IDXPaises[[#This Row],[Pais_GH]],TBL03_WorldBank[],3,FALSE)</f>
        <v>GB</v>
      </c>
      <c r="O62" t="str">
        <f>VLOOKUP(TBL05_IDXPaises[[#This Row],[Pais_GH]],TBL03_WorldBank[],4,FALSE)</f>
        <v>United Kingdom</v>
      </c>
      <c r="P62" s="2">
        <f>VLOOKUP(TBL05_IDXPaises[[#This Row],[Pais_GH]],TBL03_WorldBank[],6,FALSE)</f>
        <v>66460344</v>
      </c>
    </row>
    <row r="63" spans="1:16" ht="15" x14ac:dyDescent="0.25">
      <c r="A63" t="str">
        <f>VLOOKUP(TBL03_WorldBank[[#This Row],[Pais_WB]],TBL05_IDXPaises[Pais_GH],1,FALSE)</f>
        <v>Estonia</v>
      </c>
      <c r="B63" t="s">
        <v>331</v>
      </c>
      <c r="C63" t="str">
        <f>IFERROR(VLOOKUP(TBL03_WorldBank[[#This Row],[Pais_MR]],TBL04_IDXMovilidad[],2,FALSE),"XX")</f>
        <v>EE</v>
      </c>
      <c r="D63" t="s">
        <v>115</v>
      </c>
      <c r="E63" t="str">
        <f>VLOOKUP(TBL03_WorldBank[[#This Row],[Pais_WB]],TBL04_IDXMovilidad[],1,FALSE)</f>
        <v>Estonia</v>
      </c>
      <c r="F63">
        <v>1321977</v>
      </c>
      <c r="H63" t="s">
        <v>163</v>
      </c>
      <c r="I63" t="s">
        <v>564</v>
      </c>
      <c r="J63">
        <f>VLOOKUP(TBL04_IDXMovilidad[[#This Row],[Pais_MR]],TBL03_WorldBank[[Pais_MR]:['#POP]],2,FALSE)</f>
        <v>4137309</v>
      </c>
      <c r="L63" s="6" t="s">
        <v>124</v>
      </c>
      <c r="M63" t="str">
        <f>VLOOKUP(TBL05_IDXPaises[[#This Row],[Pais_GH]],TBL03_WorldBank[],2,FALSE)</f>
        <v>GEO</v>
      </c>
      <c r="N63" t="str">
        <f>VLOOKUP(TBL05_IDXPaises[[#This Row],[Pais_GH]],TBL03_WorldBank[],3,FALSE)</f>
        <v>GE</v>
      </c>
      <c r="O63" t="str">
        <f>VLOOKUP(TBL05_IDXPaises[[#This Row],[Pais_GH]],TBL03_WorldBank[],4,FALSE)</f>
        <v>Georgia</v>
      </c>
      <c r="P63" s="2">
        <f>VLOOKUP(TBL05_IDXPaises[[#This Row],[Pais_GH]],TBL03_WorldBank[],6,FALSE)</f>
        <v>3726549</v>
      </c>
    </row>
    <row r="64" spans="1:16" ht="15" x14ac:dyDescent="0.25">
      <c r="A64" t="str">
        <f>VLOOKUP(TBL03_WorldBank[[#This Row],[Pais_WB]],TBL05_IDXPaises[Pais_GH],1,FALSE)</f>
        <v>Eswatini</v>
      </c>
      <c r="B64" t="s">
        <v>458</v>
      </c>
      <c r="C64" t="str">
        <f>IFERROR(VLOOKUP(TBL03_WorldBank[[#This Row],[Pais_MR]],TBL04_IDXMovilidad[],2,FALSE),"XX")</f>
        <v>XX</v>
      </c>
      <c r="D64" t="s">
        <v>242</v>
      </c>
      <c r="E64" t="e">
        <f>VLOOKUP(TBL03_WorldBank[[#This Row],[Pais_WB]],TBL04_IDXMovilidad[],1,FALSE)</f>
        <v>#N/A</v>
      </c>
      <c r="F64">
        <v>1136191</v>
      </c>
      <c r="H64" t="s">
        <v>560</v>
      </c>
      <c r="I64" t="s">
        <v>559</v>
      </c>
      <c r="J64">
        <f>VLOOKUP(TBL04_IDXMovilidad[[#This Row],[Pais_MR]],TBL03_WorldBank[[Pais_MR]:['#POP]],2,FALSE)</f>
        <v>6322800</v>
      </c>
      <c r="L64" s="6" t="s">
        <v>125</v>
      </c>
      <c r="M64" t="str">
        <f>VLOOKUP(TBL05_IDXPaises[[#This Row],[Pais_GH]],TBL03_WorldBank[],2,FALSE)</f>
        <v>GHA</v>
      </c>
      <c r="N64" t="str">
        <f>VLOOKUP(TBL05_IDXPaises[[#This Row],[Pais_GH]],TBL03_WorldBank[],3,FALSE)</f>
        <v>GH</v>
      </c>
      <c r="O64" t="str">
        <f>VLOOKUP(TBL05_IDXPaises[[#This Row],[Pais_GH]],TBL03_WorldBank[],4,FALSE)</f>
        <v>Ghana</v>
      </c>
      <c r="P64" s="2">
        <f>VLOOKUP(TBL05_IDXPaises[[#This Row],[Pais_GH]],TBL03_WorldBank[],6,FALSE)</f>
        <v>29767108</v>
      </c>
    </row>
    <row r="65" spans="1:16" ht="15" x14ac:dyDescent="0.25">
      <c r="A65" t="str">
        <f>VLOOKUP(TBL03_WorldBank[[#This Row],[Pais_WB]],TBL05_IDXPaises[Pais_GH],1,FALSE)</f>
        <v>Ethiopia</v>
      </c>
      <c r="B65" t="s">
        <v>332</v>
      </c>
      <c r="C65" t="str">
        <f>IFERROR(VLOOKUP(TBL03_WorldBank[[#This Row],[Pais_MR]],TBL04_IDXMovilidad[],2,FALSE),"XX")</f>
        <v>XX</v>
      </c>
      <c r="D65" t="s">
        <v>116</v>
      </c>
      <c r="E65" t="e">
        <f>VLOOKUP(TBL03_WorldBank[[#This Row],[Pais_WB]],TBL04_IDXMovilidad[],1,FALSE)</f>
        <v>#N/A</v>
      </c>
      <c r="F65">
        <v>109224559</v>
      </c>
      <c r="H65" t="s">
        <v>567</v>
      </c>
      <c r="I65" t="s">
        <v>566</v>
      </c>
      <c r="J65">
        <f>VLOOKUP(TBL04_IDXMovilidad[[#This Row],[Pais_MR]],TBL03_WorldBank[[Pais_MR]:['#POP]],2,FALSE)</f>
        <v>7061507</v>
      </c>
      <c r="L65" s="6" t="s">
        <v>127</v>
      </c>
      <c r="M65" t="str">
        <f>VLOOKUP(TBL05_IDXPaises[[#This Row],[Pais_GH]],TBL03_WorldBank[],2,FALSE)</f>
        <v>GIN</v>
      </c>
      <c r="N65" t="str">
        <f>VLOOKUP(TBL05_IDXPaises[[#This Row],[Pais_GH]],TBL03_WorldBank[],3,FALSE)</f>
        <v>XX</v>
      </c>
      <c r="O65" t="str">
        <f>VLOOKUP(TBL05_IDXPaises[[#This Row],[Pais_GH]],TBL03_WorldBank[],4,FALSE)</f>
        <v>Guinea</v>
      </c>
      <c r="P65" s="2">
        <f>VLOOKUP(TBL05_IDXPaises[[#This Row],[Pais_GH]],TBL03_WorldBank[],6,FALSE)</f>
        <v>12414318</v>
      </c>
    </row>
    <row r="66" spans="1:16" ht="15" x14ac:dyDescent="0.25">
      <c r="A66" t="e">
        <f>VLOOKUP(TBL03_WorldBank[[#This Row],[Pais_WB]],TBL05_IDXPaises[Pais_GH],1,FALSE)</f>
        <v>#N/A</v>
      </c>
      <c r="B66" t="s">
        <v>336</v>
      </c>
      <c r="C66" t="str">
        <f>IFERROR(VLOOKUP(TBL03_WorldBank[[#This Row],[Pais_MR]],TBL04_IDXMovilidad[],2,FALSE),"XX")</f>
        <v>XX</v>
      </c>
      <c r="D66" t="s">
        <v>120</v>
      </c>
      <c r="E66" t="e">
        <f>VLOOKUP(TBL03_WorldBank[[#This Row],[Pais_WB]],TBL04_IDXMovilidad[],1,FALSE)</f>
        <v>#N/A</v>
      </c>
      <c r="F66">
        <v>48497</v>
      </c>
      <c r="H66" t="s">
        <v>174</v>
      </c>
      <c r="I66" t="s">
        <v>573</v>
      </c>
      <c r="J66">
        <f>VLOOKUP(TBL04_IDXMovilidad[[#This Row],[Pais_MR]],TBL03_WorldBank[[Pais_MR]:['#POP]],2,FALSE)</f>
        <v>1927174</v>
      </c>
      <c r="L66" s="6" t="s">
        <v>641</v>
      </c>
      <c r="M66" t="str">
        <f>VLOOKUP(TBL05_IDXPaises[[#This Row],[Pais_GH]],TBL03_WorldBank[],2,FALSE)</f>
        <v>GMB</v>
      </c>
      <c r="N66" t="str">
        <f>VLOOKUP(TBL05_IDXPaises[[#This Row],[Pais_GH]],TBL03_WorldBank[],3,FALSE)</f>
        <v>XX</v>
      </c>
      <c r="O66" t="str">
        <f>VLOOKUP(TBL05_IDXPaises[[#This Row],[Pais_GH]],TBL03_WorldBank[],4,FALSE)</f>
        <v>Gambia, The</v>
      </c>
      <c r="P66" s="2">
        <f>VLOOKUP(TBL05_IDXPaises[[#This Row],[Pais_GH]],TBL03_WorldBank[],6,FALSE)</f>
        <v>2280102</v>
      </c>
    </row>
    <row r="67" spans="1:16" ht="15" x14ac:dyDescent="0.25">
      <c r="A67" t="str">
        <f>VLOOKUP(TBL03_WorldBank[[#This Row],[Pais_WB]],TBL05_IDXPaises[Pais_GH],1,FALSE)</f>
        <v>Fiji</v>
      </c>
      <c r="B67" t="s">
        <v>334</v>
      </c>
      <c r="C67" t="str">
        <f>IFERROR(VLOOKUP(TBL03_WorldBank[[#This Row],[Pais_MR]],TBL04_IDXMovilidad[],2,FALSE),"XX")</f>
        <v>FJ</v>
      </c>
      <c r="D67" t="s">
        <v>118</v>
      </c>
      <c r="E67" t="str">
        <f>VLOOKUP(TBL03_WorldBank[[#This Row],[Pais_WB]],TBL04_IDXMovilidad[],1,FALSE)</f>
        <v>Fiji</v>
      </c>
      <c r="F67">
        <v>883483</v>
      </c>
      <c r="H67" t="s">
        <v>165</v>
      </c>
      <c r="I67" t="s">
        <v>568</v>
      </c>
      <c r="J67">
        <f>VLOOKUP(TBL04_IDXMovilidad[[#This Row],[Pais_MR]],TBL03_WorldBank[[Pais_MR]:['#POP]],2,FALSE)</f>
        <v>6848925</v>
      </c>
      <c r="L67" s="6" t="s">
        <v>129</v>
      </c>
      <c r="M67" t="str">
        <f>VLOOKUP(TBL05_IDXPaises[[#This Row],[Pais_GH]],TBL03_WorldBank[],2,FALSE)</f>
        <v>GNB</v>
      </c>
      <c r="N67" t="str">
        <f>VLOOKUP(TBL05_IDXPaises[[#This Row],[Pais_GH]],TBL03_WorldBank[],3,FALSE)</f>
        <v>GW</v>
      </c>
      <c r="O67" t="str">
        <f>VLOOKUP(TBL05_IDXPaises[[#This Row],[Pais_GH]],TBL03_WorldBank[],4,FALSE)</f>
        <v>Guinea-Bissau</v>
      </c>
      <c r="P67" s="2">
        <f>VLOOKUP(TBL05_IDXPaises[[#This Row],[Pais_GH]],TBL03_WorldBank[],6,FALSE)</f>
        <v>1874309</v>
      </c>
    </row>
    <row r="68" spans="1:16" ht="15" x14ac:dyDescent="0.25">
      <c r="A68" t="str">
        <f>VLOOKUP(TBL03_WorldBank[[#This Row],[Pais_WB]],TBL05_IDXPaises[Pais_GH],1,FALSE)</f>
        <v>Finland</v>
      </c>
      <c r="B68" t="s">
        <v>333</v>
      </c>
      <c r="C68" t="str">
        <f>IFERROR(VLOOKUP(TBL03_WorldBank[[#This Row],[Pais_MR]],TBL04_IDXMovilidad[],2,FALSE),"XX")</f>
        <v>FI</v>
      </c>
      <c r="D68" t="s">
        <v>117</v>
      </c>
      <c r="E68" t="str">
        <f>VLOOKUP(TBL03_WorldBank[[#This Row],[Pais_WB]],TBL04_IDXMovilidad[],1,FALSE)</f>
        <v>Finland</v>
      </c>
      <c r="F68">
        <v>5515525</v>
      </c>
      <c r="H68" t="s">
        <v>167</v>
      </c>
      <c r="I68" t="s">
        <v>574</v>
      </c>
      <c r="J68">
        <f>VLOOKUP(TBL04_IDXMovilidad[[#This Row],[Pais_MR]],TBL03_WorldBank[[Pais_MR]:['#POP]],2,FALSE)</f>
        <v>6678567</v>
      </c>
      <c r="L68" s="6" t="s">
        <v>130</v>
      </c>
      <c r="M68" t="str">
        <f>VLOOKUP(TBL05_IDXPaises[[#This Row],[Pais_GH]],TBL03_WorldBank[],2,FALSE)</f>
        <v>GNQ</v>
      </c>
      <c r="N68" t="str">
        <f>VLOOKUP(TBL05_IDXPaises[[#This Row],[Pais_GH]],TBL03_WorldBank[],3,FALSE)</f>
        <v>XX</v>
      </c>
      <c r="O68" t="str">
        <f>VLOOKUP(TBL05_IDXPaises[[#This Row],[Pais_GH]],TBL03_WorldBank[],4,FALSE)</f>
        <v>Equatorial Guinea</v>
      </c>
      <c r="P68" s="2">
        <f>VLOOKUP(TBL05_IDXPaises[[#This Row],[Pais_GH]],TBL03_WorldBank[],6,FALSE)</f>
        <v>1308974</v>
      </c>
    </row>
    <row r="69" spans="1:16" ht="15" x14ac:dyDescent="0.25">
      <c r="A69" t="str">
        <f>VLOOKUP(TBL03_WorldBank[[#This Row],[Pais_WB]],TBL05_IDXPaises[Pais_GH],1,FALSE)</f>
        <v>France</v>
      </c>
      <c r="B69" t="s">
        <v>335</v>
      </c>
      <c r="C69" t="str">
        <f>IFERROR(VLOOKUP(TBL03_WorldBank[[#This Row],[Pais_MR]],TBL04_IDXMovilidad[],2,FALSE),"XX")</f>
        <v>FR</v>
      </c>
      <c r="D69" t="s">
        <v>119</v>
      </c>
      <c r="E69" t="str">
        <f>VLOOKUP(TBL03_WorldBank[[#This Row],[Pais_WB]],TBL04_IDXMovilidad[],1,FALSE)</f>
        <v>France</v>
      </c>
      <c r="F69">
        <v>66977107</v>
      </c>
      <c r="H69" t="s">
        <v>169</v>
      </c>
      <c r="I69" t="s">
        <v>569</v>
      </c>
      <c r="J69">
        <f>VLOOKUP(TBL04_IDXMovilidad[[#This Row],[Pais_MR]],TBL03_WorldBank[[Pais_MR]:['#POP]],2,FALSE)</f>
        <v>37910</v>
      </c>
      <c r="L69" s="6" t="s">
        <v>131</v>
      </c>
      <c r="M69" t="str">
        <f>VLOOKUP(TBL05_IDXPaises[[#This Row],[Pais_GH]],TBL03_WorldBank[],2,FALSE)</f>
        <v>GRC</v>
      </c>
      <c r="N69" t="str">
        <f>VLOOKUP(TBL05_IDXPaises[[#This Row],[Pais_GH]],TBL03_WorldBank[],3,FALSE)</f>
        <v>GR</v>
      </c>
      <c r="O69" t="str">
        <f>VLOOKUP(TBL05_IDXPaises[[#This Row],[Pais_GH]],TBL03_WorldBank[],4,FALSE)</f>
        <v>Greece</v>
      </c>
      <c r="P69" s="2">
        <f>VLOOKUP(TBL05_IDXPaises[[#This Row],[Pais_GH]],TBL03_WorldBank[],6,FALSE)</f>
        <v>10731726</v>
      </c>
    </row>
    <row r="70" spans="1:16" ht="15" x14ac:dyDescent="0.25">
      <c r="A70" t="e">
        <f>VLOOKUP(TBL03_WorldBank[[#This Row],[Pais_WB]],TBL05_IDXPaises[Pais_GH],1,FALSE)</f>
        <v>#N/A</v>
      </c>
      <c r="B70" t="s">
        <v>435</v>
      </c>
      <c r="C70" t="str">
        <f>IFERROR(VLOOKUP(TBL03_WorldBank[[#This Row],[Pais_MR]],TBL04_IDXMovilidad[],2,FALSE),"XX")</f>
        <v>XX</v>
      </c>
      <c r="D70" t="s">
        <v>219</v>
      </c>
      <c r="E70" t="e">
        <f>VLOOKUP(TBL03_WorldBank[[#This Row],[Pais_WB]],TBL04_IDXMovilidad[],1,FALSE)</f>
        <v>#N/A</v>
      </c>
      <c r="F70">
        <v>277679</v>
      </c>
      <c r="H70" t="s">
        <v>172</v>
      </c>
      <c r="I70" t="s">
        <v>571</v>
      </c>
      <c r="J70">
        <f>VLOOKUP(TBL04_IDXMovilidad[[#This Row],[Pais_MR]],TBL03_WorldBank[[Pais_MR]:['#POP]],2,FALSE)</f>
        <v>2801543</v>
      </c>
      <c r="L70" s="6" t="s">
        <v>132</v>
      </c>
      <c r="M70" t="str">
        <f>VLOOKUP(TBL05_IDXPaises[[#This Row],[Pais_GH]],TBL03_WorldBank[],2,FALSE)</f>
        <v>GRD</v>
      </c>
      <c r="N70" t="str">
        <f>VLOOKUP(TBL05_IDXPaises[[#This Row],[Pais_GH]],TBL03_WorldBank[],3,FALSE)</f>
        <v>XX</v>
      </c>
      <c r="O70" t="str">
        <f>VLOOKUP(TBL05_IDXPaises[[#This Row],[Pais_GH]],TBL03_WorldBank[],4,FALSE)</f>
        <v>Grenada</v>
      </c>
      <c r="P70" s="2">
        <f>VLOOKUP(TBL05_IDXPaises[[#This Row],[Pais_GH]],TBL03_WorldBank[],6,FALSE)</f>
        <v>111454</v>
      </c>
    </row>
    <row r="71" spans="1:16" ht="15" x14ac:dyDescent="0.25">
      <c r="A71" t="str">
        <f>VLOOKUP(TBL03_WorldBank[[#This Row],[Pais_WB]],TBL05_IDXPaises[Pais_GH],1,FALSE)</f>
        <v>Gabon</v>
      </c>
      <c r="B71" t="s">
        <v>338</v>
      </c>
      <c r="C71" t="str">
        <f>IFERROR(VLOOKUP(TBL03_WorldBank[[#This Row],[Pais_MR]],TBL04_IDXMovilidad[],2,FALSE),"XX")</f>
        <v>GA</v>
      </c>
      <c r="D71" t="s">
        <v>122</v>
      </c>
      <c r="E71" t="str">
        <f>VLOOKUP(TBL03_WorldBank[[#This Row],[Pais_WB]],TBL04_IDXMovilidad[],1,FALSE)</f>
        <v>Gabon</v>
      </c>
      <c r="F71">
        <v>2119275</v>
      </c>
      <c r="H71" t="s">
        <v>173</v>
      </c>
      <c r="I71" t="s">
        <v>572</v>
      </c>
      <c r="J71">
        <f>VLOOKUP(TBL04_IDXMovilidad[[#This Row],[Pais_MR]],TBL03_WorldBank[[Pais_MR]:['#POP]],2,FALSE)</f>
        <v>607950</v>
      </c>
      <c r="L71" s="6" t="s">
        <v>134</v>
      </c>
      <c r="M71" t="str">
        <f>VLOOKUP(TBL05_IDXPaises[[#This Row],[Pais_GH]],TBL03_WorldBank[],2,FALSE)</f>
        <v>GTM</v>
      </c>
      <c r="N71" t="str">
        <f>VLOOKUP(TBL05_IDXPaises[[#This Row],[Pais_GH]],TBL03_WorldBank[],3,FALSE)</f>
        <v>GT</v>
      </c>
      <c r="O71" t="str">
        <f>VLOOKUP(TBL05_IDXPaises[[#This Row],[Pais_GH]],TBL03_WorldBank[],4,FALSE)</f>
        <v>Guatemala</v>
      </c>
      <c r="P71" s="2">
        <f>VLOOKUP(TBL05_IDXPaises[[#This Row],[Pais_GH]],TBL03_WorldBank[],6,FALSE)</f>
        <v>17247807</v>
      </c>
    </row>
    <row r="72" spans="1:16" ht="15" x14ac:dyDescent="0.25">
      <c r="A72" t="s">
        <v>641</v>
      </c>
      <c r="B72" t="s">
        <v>344</v>
      </c>
      <c r="C72" t="str">
        <f>IFERROR(VLOOKUP(TBL03_WorldBank[[#This Row],[Pais_MR]],TBL04_IDXMovilidad[],2,FALSE),"XX")</f>
        <v>XX</v>
      </c>
      <c r="D72" t="s">
        <v>128</v>
      </c>
      <c r="E72" t="e">
        <f>VLOOKUP(TBL03_WorldBank[[#This Row],[Pais_WB]],TBL04_IDXMovilidad[],1,FALSE)</f>
        <v>#N/A</v>
      </c>
      <c r="F72">
        <v>2280102</v>
      </c>
      <c r="H72" t="s">
        <v>195</v>
      </c>
      <c r="I72" t="s">
        <v>584</v>
      </c>
      <c r="J72">
        <f>VLOOKUP(TBL04_IDXMovilidad[[#This Row],[Pais_MR]],TBL03_WorldBank[[Pais_MR]:['#POP]],2,FALSE)</f>
        <v>31528585</v>
      </c>
      <c r="L72" s="6" t="s">
        <v>136</v>
      </c>
      <c r="M72" t="str">
        <f>VLOOKUP(TBL05_IDXPaises[[#This Row],[Pais_GH]],TBL03_WorldBank[],2,FALSE)</f>
        <v>GUY</v>
      </c>
      <c r="N72" t="str">
        <f>VLOOKUP(TBL05_IDXPaises[[#This Row],[Pais_GH]],TBL03_WorldBank[],3,FALSE)</f>
        <v>XX</v>
      </c>
      <c r="O72" t="str">
        <f>VLOOKUP(TBL05_IDXPaises[[#This Row],[Pais_GH]],TBL03_WorldBank[],4,FALSE)</f>
        <v>Guyana</v>
      </c>
      <c r="P72" s="2">
        <f>VLOOKUP(TBL05_IDXPaises[[#This Row],[Pais_GH]],TBL03_WorldBank[],6,FALSE)</f>
        <v>779004</v>
      </c>
    </row>
    <row r="73" spans="1:16" ht="15" x14ac:dyDescent="0.25">
      <c r="A73" t="str">
        <f>VLOOKUP(TBL03_WorldBank[[#This Row],[Pais_WB]],TBL05_IDXPaises[Pais_GH],1,FALSE)</f>
        <v>Georgia</v>
      </c>
      <c r="B73" t="s">
        <v>340</v>
      </c>
      <c r="C73" t="str">
        <f>IFERROR(VLOOKUP(TBL03_WorldBank[[#This Row],[Pais_MR]],TBL04_IDXMovilidad[],2,FALSE),"XX")</f>
        <v>GE</v>
      </c>
      <c r="D73" t="s">
        <v>124</v>
      </c>
      <c r="E73" t="str">
        <f>VLOOKUP(TBL03_WorldBank[[#This Row],[Pais_WB]],TBL04_IDXMovilidad[],1,FALSE)</f>
        <v>Georgia</v>
      </c>
      <c r="F73">
        <v>3726549</v>
      </c>
      <c r="H73" t="s">
        <v>185</v>
      </c>
      <c r="I73" t="s">
        <v>577</v>
      </c>
      <c r="J73">
        <f>VLOOKUP(TBL04_IDXMovilidad[[#This Row],[Pais_MR]],TBL03_WorldBank[[Pais_MR]:['#POP]],2,FALSE)</f>
        <v>19077690</v>
      </c>
      <c r="L73" s="6" t="s">
        <v>642</v>
      </c>
      <c r="M73" t="str">
        <f>VLOOKUP(TBL05_IDXPaises[[#This Row],[Pais_GH]],TBL03_WorldBank[],2,FALSE)</f>
        <v>HLS</v>
      </c>
      <c r="N73" t="str">
        <f>VLOOKUP(TBL05_IDXPaises[[#This Row],[Pais_GH]],TBL03_WorldBank[],3,FALSE)</f>
        <v>XX</v>
      </c>
      <c r="O73" t="str">
        <f>VLOOKUP(TBL05_IDXPaises[[#This Row],[Pais_GH]],TBL03_WorldBank[],4,FALSE)</f>
        <v>Holy See</v>
      </c>
      <c r="P73" s="2">
        <f>VLOOKUP(TBL05_IDXPaises[[#This Row],[Pais_GH]],TBL03_WorldBank[],6,FALSE)</f>
        <v>825</v>
      </c>
    </row>
    <row r="74" spans="1:16" ht="15" x14ac:dyDescent="0.25">
      <c r="A74" t="str">
        <f>VLOOKUP(TBL03_WorldBank[[#This Row],[Pais_WB]],TBL05_IDXPaises[Pais_GH],1,FALSE)</f>
        <v>Germany</v>
      </c>
      <c r="B74" t="s">
        <v>321</v>
      </c>
      <c r="C74" t="str">
        <f>IFERROR(VLOOKUP(TBL03_WorldBank[[#This Row],[Pais_MR]],TBL04_IDXMovilidad[],2,FALSE),"XX")</f>
        <v>DE</v>
      </c>
      <c r="D74" t="s">
        <v>105</v>
      </c>
      <c r="E74" t="str">
        <f>VLOOKUP(TBL03_WorldBank[[#This Row],[Pais_WB]],TBL04_IDXMovilidad[],1,FALSE)</f>
        <v>Germany</v>
      </c>
      <c r="F74">
        <v>82905782</v>
      </c>
      <c r="H74" t="s">
        <v>186</v>
      </c>
      <c r="I74" t="s">
        <v>581</v>
      </c>
      <c r="J74">
        <f>VLOOKUP(TBL04_IDXMovilidad[[#This Row],[Pais_MR]],TBL03_WorldBank[[Pais_MR]:['#POP]],2,FALSE)</f>
        <v>484630</v>
      </c>
      <c r="L74" s="6" t="s">
        <v>139</v>
      </c>
      <c r="M74" t="str">
        <f>VLOOKUP(TBL05_IDXPaises[[#This Row],[Pais_GH]],TBL03_WorldBank[],2,FALSE)</f>
        <v>HND</v>
      </c>
      <c r="N74" t="str">
        <f>VLOOKUP(TBL05_IDXPaises[[#This Row],[Pais_GH]],TBL03_WorldBank[],3,FALSE)</f>
        <v>HN</v>
      </c>
      <c r="O74" t="str">
        <f>VLOOKUP(TBL05_IDXPaises[[#This Row],[Pais_GH]],TBL03_WorldBank[],4,FALSE)</f>
        <v>Honduras</v>
      </c>
      <c r="P74" s="2">
        <f>VLOOKUP(TBL05_IDXPaises[[#This Row],[Pais_GH]],TBL03_WorldBank[],6,FALSE)</f>
        <v>9587522</v>
      </c>
    </row>
    <row r="75" spans="1:16" ht="15" x14ac:dyDescent="0.25">
      <c r="A75" t="str">
        <f>VLOOKUP(TBL03_WorldBank[[#This Row],[Pais_WB]],TBL05_IDXPaises[Pais_GH],1,FALSE)</f>
        <v>Ghana</v>
      </c>
      <c r="B75" t="s">
        <v>341</v>
      </c>
      <c r="C75" t="str">
        <f>IFERROR(VLOOKUP(TBL03_WorldBank[[#This Row],[Pais_MR]],TBL04_IDXMovilidad[],2,FALSE),"XX")</f>
        <v>GH</v>
      </c>
      <c r="D75" t="s">
        <v>125</v>
      </c>
      <c r="E75" t="str">
        <f>VLOOKUP(TBL03_WorldBank[[#This Row],[Pais_WB]],TBL04_IDXMovilidad[],1,FALSE)</f>
        <v>Ghana</v>
      </c>
      <c r="F75">
        <v>29767108</v>
      </c>
      <c r="H75" t="s">
        <v>193</v>
      </c>
      <c r="I75" t="s">
        <v>582</v>
      </c>
      <c r="J75">
        <f>VLOOKUP(TBL04_IDXMovilidad[[#This Row],[Pais_MR]],TBL03_WorldBank[[Pais_MR]:['#POP]],2,FALSE)</f>
        <v>1265303</v>
      </c>
      <c r="L75" s="6" t="s">
        <v>141</v>
      </c>
      <c r="M75" t="str">
        <f>VLOOKUP(TBL05_IDXPaises[[#This Row],[Pais_GH]],TBL03_WorldBank[],2,FALSE)</f>
        <v>HRV</v>
      </c>
      <c r="N75" t="str">
        <f>VLOOKUP(TBL05_IDXPaises[[#This Row],[Pais_GH]],TBL03_WorldBank[],3,FALSE)</f>
        <v>HR</v>
      </c>
      <c r="O75" t="str">
        <f>VLOOKUP(TBL05_IDXPaises[[#This Row],[Pais_GH]],TBL03_WorldBank[],4,FALSE)</f>
        <v>Croatia</v>
      </c>
      <c r="P75" s="2">
        <f>VLOOKUP(TBL05_IDXPaises[[#This Row],[Pais_GH]],TBL03_WorldBank[],6,FALSE)</f>
        <v>4087843</v>
      </c>
    </row>
    <row r="76" spans="1:16" ht="15" x14ac:dyDescent="0.25">
      <c r="A76" t="e">
        <f>VLOOKUP(TBL03_WorldBank[[#This Row],[Pais_WB]],TBL05_IDXPaises[Pais_GH],1,FALSE)</f>
        <v>#N/A</v>
      </c>
      <c r="B76" t="s">
        <v>342</v>
      </c>
      <c r="C76" t="str">
        <f>IFERROR(VLOOKUP(TBL03_WorldBank[[#This Row],[Pais_MR]],TBL04_IDXMovilidad[],2,FALSE),"XX")</f>
        <v>XX</v>
      </c>
      <c r="D76" t="s">
        <v>126</v>
      </c>
      <c r="E76" t="e">
        <f>VLOOKUP(TBL03_WorldBank[[#This Row],[Pais_WB]],TBL04_IDXMovilidad[],1,FALSE)</f>
        <v>#N/A</v>
      </c>
      <c r="F76">
        <v>33718</v>
      </c>
      <c r="H76" t="s">
        <v>182</v>
      </c>
      <c r="I76" t="s">
        <v>583</v>
      </c>
      <c r="J76">
        <f>VLOOKUP(TBL04_IDXMovilidad[[#This Row],[Pais_MR]],TBL03_WorldBank[[Pais_MR]:['#POP]],2,FALSE)</f>
        <v>126190788</v>
      </c>
      <c r="L76" s="6" t="s">
        <v>142</v>
      </c>
      <c r="M76" t="str">
        <f>VLOOKUP(TBL05_IDXPaises[[#This Row],[Pais_GH]],TBL03_WorldBank[],2,FALSE)</f>
        <v>HTI</v>
      </c>
      <c r="N76" t="str">
        <f>VLOOKUP(TBL05_IDXPaises[[#This Row],[Pais_GH]],TBL03_WorldBank[],3,FALSE)</f>
        <v>HT</v>
      </c>
      <c r="O76" t="str">
        <f>VLOOKUP(TBL05_IDXPaises[[#This Row],[Pais_GH]],TBL03_WorldBank[],4,FALSE)</f>
        <v>Haiti</v>
      </c>
      <c r="P76" s="2">
        <f>VLOOKUP(TBL05_IDXPaises[[#This Row],[Pais_GH]],TBL03_WorldBank[],6,FALSE)</f>
        <v>11123176</v>
      </c>
    </row>
    <row r="77" spans="1:16" ht="15" x14ac:dyDescent="0.25">
      <c r="A77" t="str">
        <f>VLOOKUP(TBL03_WorldBank[[#This Row],[Pais_WB]],TBL05_IDXPaises[Pais_GH],1,FALSE)</f>
        <v>Greece</v>
      </c>
      <c r="B77" t="s">
        <v>347</v>
      </c>
      <c r="C77" t="str">
        <f>IFERROR(VLOOKUP(TBL03_WorldBank[[#This Row],[Pais_MR]],TBL04_IDXMovilidad[],2,FALSE),"XX")</f>
        <v>GR</v>
      </c>
      <c r="D77" t="s">
        <v>131</v>
      </c>
      <c r="E77" t="str">
        <f>VLOOKUP(TBL03_WorldBank[[#This Row],[Pais_WB]],TBL04_IDXMovilidad[],1,FALSE)</f>
        <v>Greece</v>
      </c>
      <c r="F77">
        <v>10731726</v>
      </c>
      <c r="H77" t="s">
        <v>179</v>
      </c>
      <c r="I77" t="s">
        <v>575</v>
      </c>
      <c r="J77">
        <f>VLOOKUP(TBL04_IDXMovilidad[[#This Row],[Pais_MR]],TBL03_WorldBank[[Pais_MR]:['#POP]],2,FALSE)</f>
        <v>2706049</v>
      </c>
      <c r="L77" s="6" t="s">
        <v>143</v>
      </c>
      <c r="M77" t="str">
        <f>VLOOKUP(TBL05_IDXPaises[[#This Row],[Pais_GH]],TBL03_WorldBank[],2,FALSE)</f>
        <v>HUN</v>
      </c>
      <c r="N77" t="str">
        <f>VLOOKUP(TBL05_IDXPaises[[#This Row],[Pais_GH]],TBL03_WorldBank[],3,FALSE)</f>
        <v>HU</v>
      </c>
      <c r="O77" t="str">
        <f>VLOOKUP(TBL05_IDXPaises[[#This Row],[Pais_GH]],TBL03_WorldBank[],4,FALSE)</f>
        <v>Hungary</v>
      </c>
      <c r="P77" s="2">
        <f>VLOOKUP(TBL05_IDXPaises[[#This Row],[Pais_GH]],TBL03_WorldBank[],6,FALSE)</f>
        <v>9775564</v>
      </c>
    </row>
    <row r="78" spans="1:16" ht="15" x14ac:dyDescent="0.25">
      <c r="A78" t="e">
        <f>VLOOKUP(TBL03_WorldBank[[#This Row],[Pais_WB]],TBL05_IDXPaises[Pais_GH],1,FALSE)</f>
        <v>#N/A</v>
      </c>
      <c r="B78" t="s">
        <v>349</v>
      </c>
      <c r="C78" t="str">
        <f>IFERROR(VLOOKUP(TBL03_WorldBank[[#This Row],[Pais_MR]],TBL04_IDXMovilidad[],2,FALSE),"XX")</f>
        <v>XX</v>
      </c>
      <c r="D78" t="s">
        <v>133</v>
      </c>
      <c r="E78" t="e">
        <f>VLOOKUP(TBL03_WorldBank[[#This Row],[Pais_WB]],TBL04_IDXMovilidad[],1,FALSE)</f>
        <v>#N/A</v>
      </c>
      <c r="F78">
        <v>56025</v>
      </c>
      <c r="H78" t="s">
        <v>189</v>
      </c>
      <c r="I78" t="s">
        <v>580</v>
      </c>
      <c r="J78">
        <f>VLOOKUP(TBL04_IDXMovilidad[[#This Row],[Pais_MR]],TBL03_WorldBank[[Pais_MR]:['#POP]],2,FALSE)</f>
        <v>3170208</v>
      </c>
      <c r="L78" s="6" t="s">
        <v>144</v>
      </c>
      <c r="M78" t="str">
        <f>VLOOKUP(TBL05_IDXPaises[[#This Row],[Pais_GH]],TBL03_WorldBank[],2,FALSE)</f>
        <v>IDN</v>
      </c>
      <c r="N78" t="str">
        <f>VLOOKUP(TBL05_IDXPaises[[#This Row],[Pais_GH]],TBL03_WorldBank[],3,FALSE)</f>
        <v>ID</v>
      </c>
      <c r="O78" t="str">
        <f>VLOOKUP(TBL05_IDXPaises[[#This Row],[Pais_GH]],TBL03_WorldBank[],4,FALSE)</f>
        <v>Indonesia</v>
      </c>
      <c r="P78" s="2">
        <f>VLOOKUP(TBL05_IDXPaises[[#This Row],[Pais_GH]],TBL03_WorldBank[],6,FALSE)</f>
        <v>267663435</v>
      </c>
    </row>
    <row r="79" spans="1:16" ht="15" x14ac:dyDescent="0.25">
      <c r="A79" t="str">
        <f>VLOOKUP(TBL03_WorldBank[[#This Row],[Pais_WB]],TBL05_IDXPaises[Pais_GH],1,FALSE)</f>
        <v>Grenada</v>
      </c>
      <c r="B79" t="s">
        <v>348</v>
      </c>
      <c r="C79" t="str">
        <f>IFERROR(VLOOKUP(TBL03_WorldBank[[#This Row],[Pais_MR]],TBL04_IDXMovilidad[],2,FALSE),"XX")</f>
        <v>XX</v>
      </c>
      <c r="D79" t="s">
        <v>132</v>
      </c>
      <c r="E79" t="e">
        <f>VLOOKUP(TBL03_WorldBank[[#This Row],[Pais_WB]],TBL04_IDXMovilidad[],1,FALSE)</f>
        <v>#N/A</v>
      </c>
      <c r="F79">
        <v>111454</v>
      </c>
      <c r="H79" t="s">
        <v>191</v>
      </c>
      <c r="I79" t="s">
        <v>585</v>
      </c>
      <c r="J79">
        <f>VLOOKUP(TBL04_IDXMovilidad[[#This Row],[Pais_MR]],TBL03_WorldBank[[Pais_MR]:['#POP]],2,FALSE)</f>
        <v>29495962</v>
      </c>
      <c r="L79" s="6" t="s">
        <v>146</v>
      </c>
      <c r="M79" t="str">
        <f>VLOOKUP(TBL05_IDXPaises[[#This Row],[Pais_GH]],TBL03_WorldBank[],2,FALSE)</f>
        <v>IND</v>
      </c>
      <c r="N79" t="str">
        <f>VLOOKUP(TBL05_IDXPaises[[#This Row],[Pais_GH]],TBL03_WorldBank[],3,FALSE)</f>
        <v>IN</v>
      </c>
      <c r="O79" t="str">
        <f>VLOOKUP(TBL05_IDXPaises[[#This Row],[Pais_GH]],TBL03_WorldBank[],4,FALSE)</f>
        <v>India</v>
      </c>
      <c r="P79" s="2">
        <f>VLOOKUP(TBL05_IDXPaises[[#This Row],[Pais_GH]],TBL03_WorldBank[],6,FALSE)</f>
        <v>1352617328</v>
      </c>
    </row>
    <row r="80" spans="1:16" ht="15" x14ac:dyDescent="0.25">
      <c r="A80" t="e">
        <f>VLOOKUP(TBL03_WorldBank[[#This Row],[Pais_WB]],TBL05_IDXPaises[Pais_GH],1,FALSE)</f>
        <v>#N/A</v>
      </c>
      <c r="B80" t="s">
        <v>351</v>
      </c>
      <c r="C80" t="str">
        <f>IFERROR(VLOOKUP(TBL03_WorldBank[[#This Row],[Pais_MR]],TBL04_IDXMovilidad[],2,FALSE),"XX")</f>
        <v>XX</v>
      </c>
      <c r="D80" t="s">
        <v>135</v>
      </c>
      <c r="E80" t="e">
        <f>VLOOKUP(TBL03_WorldBank[[#This Row],[Pais_WB]],TBL04_IDXMovilidad[],1,FALSE)</f>
        <v>#N/A</v>
      </c>
      <c r="F80">
        <v>165768</v>
      </c>
      <c r="H80" t="s">
        <v>579</v>
      </c>
      <c r="I80" t="s">
        <v>578</v>
      </c>
      <c r="J80">
        <f>VLOOKUP(TBL04_IDXMovilidad[[#This Row],[Pais_MR]],TBL03_WorldBank[[Pais_MR]:['#POP]],2,FALSE)</f>
        <v>53708395</v>
      </c>
      <c r="L80" s="6" t="s">
        <v>147</v>
      </c>
      <c r="M80" t="str">
        <f>VLOOKUP(TBL05_IDXPaises[[#This Row],[Pais_GH]],TBL03_WorldBank[],2,FALSE)</f>
        <v>IRL</v>
      </c>
      <c r="N80" t="str">
        <f>VLOOKUP(TBL05_IDXPaises[[#This Row],[Pais_GH]],TBL03_WorldBank[],3,FALSE)</f>
        <v>IE</v>
      </c>
      <c r="O80" t="str">
        <f>VLOOKUP(TBL05_IDXPaises[[#This Row],[Pais_GH]],TBL03_WorldBank[],4,FALSE)</f>
        <v>Ireland</v>
      </c>
      <c r="P80" s="2">
        <f>VLOOKUP(TBL05_IDXPaises[[#This Row],[Pais_GH]],TBL03_WorldBank[],6,FALSE)</f>
        <v>4867309</v>
      </c>
    </row>
    <row r="81" spans="1:16" ht="15" x14ac:dyDescent="0.25">
      <c r="A81" t="str">
        <f>VLOOKUP(TBL03_WorldBank[[#This Row],[Pais_WB]],TBL05_IDXPaises[Pais_GH],1,FALSE)</f>
        <v>Guatemala</v>
      </c>
      <c r="B81" t="s">
        <v>350</v>
      </c>
      <c r="C81" t="str">
        <f>IFERROR(VLOOKUP(TBL03_WorldBank[[#This Row],[Pais_MR]],TBL04_IDXMovilidad[],2,FALSE),"XX")</f>
        <v>GT</v>
      </c>
      <c r="D81" t="s">
        <v>134</v>
      </c>
      <c r="E81" t="str">
        <f>VLOOKUP(TBL03_WorldBank[[#This Row],[Pais_WB]],TBL04_IDXMovilidad[],1,FALSE)</f>
        <v>Guatemala</v>
      </c>
      <c r="F81">
        <v>17247807</v>
      </c>
      <c r="H81" t="s">
        <v>196</v>
      </c>
      <c r="I81" t="s">
        <v>586</v>
      </c>
      <c r="J81">
        <f>VLOOKUP(TBL04_IDXMovilidad[[#This Row],[Pais_MR]],TBL03_WorldBank[[Pais_MR]:['#POP]],2,FALSE)</f>
        <v>2448255</v>
      </c>
      <c r="L81" s="6" t="s">
        <v>643</v>
      </c>
      <c r="M81" t="str">
        <f>VLOOKUP(TBL05_IDXPaises[[#This Row],[Pais_GH]],TBL03_WorldBank[],2,FALSE)</f>
        <v>IRN</v>
      </c>
      <c r="N81" t="str">
        <f>VLOOKUP(TBL05_IDXPaises[[#This Row],[Pais_GH]],TBL03_WorldBank[],3,FALSE)</f>
        <v>XX</v>
      </c>
      <c r="O81" t="str">
        <f>VLOOKUP(TBL05_IDXPaises[[#This Row],[Pais_GH]],TBL03_WorldBank[],4,FALSE)</f>
        <v>Iran, Islamic Rep.</v>
      </c>
      <c r="P81" s="2">
        <f>VLOOKUP(TBL05_IDXPaises[[#This Row],[Pais_GH]],TBL03_WorldBank[],6,FALSE)</f>
        <v>81800269</v>
      </c>
    </row>
    <row r="82" spans="1:16" ht="15" x14ac:dyDescent="0.25">
      <c r="A82" t="str">
        <f>VLOOKUP(TBL03_WorldBank[[#This Row],[Pais_WB]],TBL05_IDXPaises[Pais_GH],1,FALSE)</f>
        <v>Guinea</v>
      </c>
      <c r="B82" t="s">
        <v>343</v>
      </c>
      <c r="C82" t="str">
        <f>IFERROR(VLOOKUP(TBL03_WorldBank[[#This Row],[Pais_MR]],TBL04_IDXMovilidad[],2,FALSE),"XX")</f>
        <v>XX</v>
      </c>
      <c r="D82" t="s">
        <v>127</v>
      </c>
      <c r="E82" t="e">
        <f>VLOOKUP(TBL03_WorldBank[[#This Row],[Pais_WB]],TBL04_IDXMovilidad[],1,FALSE)</f>
        <v>#N/A</v>
      </c>
      <c r="F82">
        <v>12414318</v>
      </c>
      <c r="H82" t="s">
        <v>203</v>
      </c>
      <c r="I82" t="s">
        <v>592</v>
      </c>
      <c r="J82">
        <f>VLOOKUP(TBL04_IDXMovilidad[[#This Row],[Pais_MR]],TBL03_WorldBank[[Pais_MR]:['#POP]],2,FALSE)</f>
        <v>28087871</v>
      </c>
      <c r="L82" s="6" t="s">
        <v>149</v>
      </c>
      <c r="M82" t="str">
        <f>VLOOKUP(TBL05_IDXPaises[[#This Row],[Pais_GH]],TBL03_WorldBank[],2,FALSE)</f>
        <v>IRQ</v>
      </c>
      <c r="N82" t="str">
        <f>VLOOKUP(TBL05_IDXPaises[[#This Row],[Pais_GH]],TBL03_WorldBank[],3,FALSE)</f>
        <v>IQ</v>
      </c>
      <c r="O82" t="str">
        <f>VLOOKUP(TBL05_IDXPaises[[#This Row],[Pais_GH]],TBL03_WorldBank[],4,FALSE)</f>
        <v>Iraq</v>
      </c>
      <c r="P82" s="2">
        <f>VLOOKUP(TBL05_IDXPaises[[#This Row],[Pais_GH]],TBL03_WorldBank[],6,FALSE)</f>
        <v>38433600</v>
      </c>
    </row>
    <row r="83" spans="1:16" ht="15" x14ac:dyDescent="0.25">
      <c r="A83" t="str">
        <f>VLOOKUP(TBL03_WorldBank[[#This Row],[Pais_WB]],TBL05_IDXPaises[Pais_GH],1,FALSE)</f>
        <v>Guinea-Bissau</v>
      </c>
      <c r="B83" t="s">
        <v>345</v>
      </c>
      <c r="C83" t="str">
        <f>IFERROR(VLOOKUP(TBL03_WorldBank[[#This Row],[Pais_MR]],TBL04_IDXMovilidad[],2,FALSE),"XX")</f>
        <v>GW</v>
      </c>
      <c r="D83" t="s">
        <v>129</v>
      </c>
      <c r="E83" t="str">
        <f>VLOOKUP(TBL03_WorldBank[[#This Row],[Pais_WB]],TBL04_IDXMovilidad[],1,FALSE)</f>
        <v>Guinea-Bissau</v>
      </c>
      <c r="F83">
        <v>1874309</v>
      </c>
      <c r="H83" t="s">
        <v>201</v>
      </c>
      <c r="I83" t="s">
        <v>590</v>
      </c>
      <c r="J83">
        <f>VLOOKUP(TBL04_IDXMovilidad[[#This Row],[Pais_MR]],TBL03_WorldBank[[Pais_MR]:['#POP]],2,FALSE)</f>
        <v>17231624</v>
      </c>
      <c r="L83" s="6" t="s">
        <v>150</v>
      </c>
      <c r="M83" t="str">
        <f>VLOOKUP(TBL05_IDXPaises[[#This Row],[Pais_GH]],TBL03_WorldBank[],2,FALSE)</f>
        <v>ISL</v>
      </c>
      <c r="N83" t="str">
        <f>VLOOKUP(TBL05_IDXPaises[[#This Row],[Pais_GH]],TBL03_WorldBank[],3,FALSE)</f>
        <v>XX</v>
      </c>
      <c r="O83" t="str">
        <f>VLOOKUP(TBL05_IDXPaises[[#This Row],[Pais_GH]],TBL03_WorldBank[],4,FALSE)</f>
        <v>Iceland</v>
      </c>
      <c r="P83" s="2">
        <f>VLOOKUP(TBL05_IDXPaises[[#This Row],[Pais_GH]],TBL03_WorldBank[],6,FALSE)</f>
        <v>352721</v>
      </c>
    </row>
    <row r="84" spans="1:16" ht="15" x14ac:dyDescent="0.25">
      <c r="A84" t="str">
        <f>VLOOKUP(TBL03_WorldBank[[#This Row],[Pais_WB]],TBL05_IDXPaises[Pais_GH],1,FALSE)</f>
        <v>Guyana</v>
      </c>
      <c r="B84" t="s">
        <v>352</v>
      </c>
      <c r="C84" t="str">
        <f>IFERROR(VLOOKUP(TBL03_WorldBank[[#This Row],[Pais_MR]],TBL04_IDXMovilidad[],2,FALSE),"XX")</f>
        <v>XX</v>
      </c>
      <c r="D84" t="s">
        <v>136</v>
      </c>
      <c r="E84" t="e">
        <f>VLOOKUP(TBL03_WorldBank[[#This Row],[Pais_WB]],TBL04_IDXMovilidad[],1,FALSE)</f>
        <v>#N/A</v>
      </c>
      <c r="F84">
        <v>779004</v>
      </c>
      <c r="H84" t="s">
        <v>205</v>
      </c>
      <c r="I84" t="s">
        <v>593</v>
      </c>
      <c r="J84">
        <f>VLOOKUP(TBL04_IDXMovilidad[[#This Row],[Pais_MR]],TBL03_WorldBank[[Pais_MR]:['#POP]],2,FALSE)</f>
        <v>4841000</v>
      </c>
      <c r="L84" s="6" t="s">
        <v>151</v>
      </c>
      <c r="M84" t="str">
        <f>VLOOKUP(TBL05_IDXPaises[[#This Row],[Pais_GH]],TBL03_WorldBank[],2,FALSE)</f>
        <v>ISR</v>
      </c>
      <c r="N84" t="str">
        <f>VLOOKUP(TBL05_IDXPaises[[#This Row],[Pais_GH]],TBL03_WorldBank[],3,FALSE)</f>
        <v>IL</v>
      </c>
      <c r="O84" t="str">
        <f>VLOOKUP(TBL05_IDXPaises[[#This Row],[Pais_GH]],TBL03_WorldBank[],4,FALSE)</f>
        <v>Israel</v>
      </c>
      <c r="P84" s="2">
        <f>VLOOKUP(TBL05_IDXPaises[[#This Row],[Pais_GH]],TBL03_WorldBank[],6,FALSE)</f>
        <v>8882800</v>
      </c>
    </row>
    <row r="85" spans="1:16" ht="15" x14ac:dyDescent="0.25">
      <c r="A85" t="str">
        <f>VLOOKUP(TBL03_WorldBank[[#This Row],[Pais_WB]],TBL05_IDXPaises[Pais_GH],1,FALSE)</f>
        <v>Haiti</v>
      </c>
      <c r="B85" t="s">
        <v>358</v>
      </c>
      <c r="C85" t="str">
        <f>IFERROR(VLOOKUP(TBL03_WorldBank[[#This Row],[Pais_MR]],TBL04_IDXMovilidad[],2,FALSE),"XX")</f>
        <v>HT</v>
      </c>
      <c r="D85" t="s">
        <v>142</v>
      </c>
      <c r="E85" t="str">
        <f>VLOOKUP(TBL03_WorldBank[[#This Row],[Pais_WB]],TBL04_IDXMovilidad[],1,FALSE)</f>
        <v>Haiti</v>
      </c>
      <c r="F85">
        <v>11123176</v>
      </c>
      <c r="H85" t="s">
        <v>200</v>
      </c>
      <c r="I85" t="s">
        <v>589</v>
      </c>
      <c r="J85">
        <f>VLOOKUP(TBL04_IDXMovilidad[[#This Row],[Pais_MR]],TBL03_WorldBank[[Pais_MR]:['#POP]],2,FALSE)</f>
        <v>6465513</v>
      </c>
      <c r="L85" s="6" t="s">
        <v>152</v>
      </c>
      <c r="M85" t="str">
        <f>VLOOKUP(TBL05_IDXPaises[[#This Row],[Pais_GH]],TBL03_WorldBank[],2,FALSE)</f>
        <v>ITA</v>
      </c>
      <c r="N85" t="str">
        <f>VLOOKUP(TBL05_IDXPaises[[#This Row],[Pais_GH]],TBL03_WorldBank[],3,FALSE)</f>
        <v>IT</v>
      </c>
      <c r="O85" t="str">
        <f>VLOOKUP(TBL05_IDXPaises[[#This Row],[Pais_GH]],TBL03_WorldBank[],4,FALSE)</f>
        <v>Italy</v>
      </c>
      <c r="P85" s="2">
        <f>VLOOKUP(TBL05_IDXPaises[[#This Row],[Pais_GH]],TBL03_WorldBank[],6,FALSE)</f>
        <v>60421760</v>
      </c>
    </row>
    <row r="86" spans="1:16" ht="15" x14ac:dyDescent="0.25">
      <c r="A86" t="e">
        <f>VLOOKUP(TBL03_WorldBank[[#This Row],[Pais_WB]],TBL05_IDXPaises[Pais_GH],1,FALSE)</f>
        <v>#N/A</v>
      </c>
      <c r="B86" t="s">
        <v>356</v>
      </c>
      <c r="C86" t="str">
        <f>IFERROR(VLOOKUP(TBL03_WorldBank[[#This Row],[Pais_MR]],TBL04_IDXMovilidad[],2,FALSE),"XX")</f>
        <v>XX</v>
      </c>
      <c r="D86" t="s">
        <v>140</v>
      </c>
      <c r="E86" t="e">
        <f>VLOOKUP(TBL03_WorldBank[[#This Row],[Pais_WB]],TBL04_IDXMovilidad[],1,FALSE)</f>
        <v>#N/A</v>
      </c>
      <c r="F86">
        <v>780234406</v>
      </c>
      <c r="H86" t="s">
        <v>198</v>
      </c>
      <c r="I86" t="s">
        <v>587</v>
      </c>
      <c r="J86">
        <f>VLOOKUP(TBL04_IDXMovilidad[[#This Row],[Pais_MR]],TBL03_WorldBank[[Pais_MR]:['#POP]],2,FALSE)</f>
        <v>22442948</v>
      </c>
      <c r="L86" s="6" t="s">
        <v>153</v>
      </c>
      <c r="M86" t="str">
        <f>VLOOKUP(TBL05_IDXPaises[[#This Row],[Pais_GH]],TBL03_WorldBank[],2,FALSE)</f>
        <v>JAM</v>
      </c>
      <c r="N86" t="str">
        <f>VLOOKUP(TBL05_IDXPaises[[#This Row],[Pais_GH]],TBL03_WorldBank[],3,FALSE)</f>
        <v>JM</v>
      </c>
      <c r="O86" t="str">
        <f>VLOOKUP(TBL05_IDXPaises[[#This Row],[Pais_GH]],TBL03_WorldBank[],4,FALSE)</f>
        <v>Jamaica</v>
      </c>
      <c r="P86" s="2">
        <f>VLOOKUP(TBL05_IDXPaises[[#This Row],[Pais_GH]],TBL03_WorldBank[],6,FALSE)</f>
        <v>2934855</v>
      </c>
    </row>
    <row r="87" spans="1:16" ht="15" x14ac:dyDescent="0.25">
      <c r="A87" t="e">
        <f>VLOOKUP(TBL03_WorldBank[[#This Row],[Pais_WB]],TBL05_IDXPaises[Pais_GH],1,FALSE)</f>
        <v>#N/A</v>
      </c>
      <c r="B87" t="s">
        <v>353</v>
      </c>
      <c r="C87" t="str">
        <f>IFERROR(VLOOKUP(TBL03_WorldBank[[#This Row],[Pais_MR]],TBL04_IDXMovilidad[],2,FALSE),"XX")</f>
        <v>XX</v>
      </c>
      <c r="D87" t="s">
        <v>137</v>
      </c>
      <c r="E87" t="e">
        <f>VLOOKUP(TBL03_WorldBank[[#This Row],[Pais_WB]],TBL04_IDXMovilidad[],1,FALSE)</f>
        <v>#N/A</v>
      </c>
      <c r="F87">
        <v>1210312147</v>
      </c>
      <c r="H87" t="s">
        <v>199</v>
      </c>
      <c r="I87" t="s">
        <v>588</v>
      </c>
      <c r="J87">
        <f>VLOOKUP(TBL04_IDXMovilidad[[#This Row],[Pais_MR]],TBL03_WorldBank[[Pais_MR]:['#POP]],2,FALSE)</f>
        <v>195874740</v>
      </c>
      <c r="L87" s="6" t="s">
        <v>154</v>
      </c>
      <c r="M87" t="str">
        <f>VLOOKUP(TBL05_IDXPaises[[#This Row],[Pais_GH]],TBL03_WorldBank[],2,FALSE)</f>
        <v>JOR</v>
      </c>
      <c r="N87" t="str">
        <f>VLOOKUP(TBL05_IDXPaises[[#This Row],[Pais_GH]],TBL03_WorldBank[],3,FALSE)</f>
        <v>JO</v>
      </c>
      <c r="O87" t="str">
        <f>VLOOKUP(TBL05_IDXPaises[[#This Row],[Pais_GH]],TBL03_WorldBank[],4,FALSE)</f>
        <v>Jordan</v>
      </c>
      <c r="P87" s="2">
        <f>VLOOKUP(TBL05_IDXPaises[[#This Row],[Pais_GH]],TBL03_WorldBank[],6,FALSE)</f>
        <v>9956011</v>
      </c>
    </row>
    <row r="88" spans="1:16" ht="15" x14ac:dyDescent="0.25">
      <c r="A88" s="2" t="str">
        <f>VLOOKUP(TBL03_WorldBank[[#This Row],[Pais_WB]],TBL05_IDXPaises[Pais_GH],1,FALSE)</f>
        <v>Holy See</v>
      </c>
      <c r="B88" t="s">
        <v>657</v>
      </c>
      <c r="C88" s="2" t="str">
        <f>IFERROR(VLOOKUP(TBL03_WorldBank[[#This Row],[Pais_MR]],TBL04_IDXMovilidad[],2,FALSE),"XX")</f>
        <v>XX</v>
      </c>
      <c r="D88" t="s">
        <v>642</v>
      </c>
      <c r="E88" s="2" t="e">
        <f>VLOOKUP(TBL03_WorldBank[[#This Row],[Pais_WB]],TBL04_IDXMovilidad[],1,FALSE)</f>
        <v>#N/A</v>
      </c>
      <c r="F88">
        <v>825</v>
      </c>
      <c r="H88" t="s">
        <v>184</v>
      </c>
      <c r="I88" t="s">
        <v>576</v>
      </c>
      <c r="J88">
        <f>VLOOKUP(TBL04_IDXMovilidad[[#This Row],[Pais_MR]],TBL03_WorldBank[[Pais_MR]:['#POP]],2,FALSE)</f>
        <v>2082958</v>
      </c>
      <c r="L88" s="6" t="s">
        <v>155</v>
      </c>
      <c r="M88" t="str">
        <f>VLOOKUP(TBL05_IDXPaises[[#This Row],[Pais_GH]],TBL03_WorldBank[],2,FALSE)</f>
        <v>JPN</v>
      </c>
      <c r="N88" t="str">
        <f>VLOOKUP(TBL05_IDXPaises[[#This Row],[Pais_GH]],TBL03_WorldBank[],3,FALSE)</f>
        <v>JP</v>
      </c>
      <c r="O88" t="str">
        <f>VLOOKUP(TBL05_IDXPaises[[#This Row],[Pais_GH]],TBL03_WorldBank[],4,FALSE)</f>
        <v>Japan</v>
      </c>
      <c r="P88" s="2">
        <f>VLOOKUP(TBL05_IDXPaises[[#This Row],[Pais_GH]],TBL03_WorldBank[],6,FALSE)</f>
        <v>126529100</v>
      </c>
    </row>
    <row r="89" spans="1:16" ht="15" x14ac:dyDescent="0.25">
      <c r="A89" t="str">
        <f>VLOOKUP(TBL03_WorldBank[[#This Row],[Pais_WB]],TBL05_IDXPaises[Pais_GH],1,FALSE)</f>
        <v>Honduras</v>
      </c>
      <c r="B89" t="s">
        <v>355</v>
      </c>
      <c r="C89" t="str">
        <f>IFERROR(VLOOKUP(TBL03_WorldBank[[#This Row],[Pais_MR]],TBL04_IDXMovilidad[],2,FALSE),"XX")</f>
        <v>HN</v>
      </c>
      <c r="D89" t="s">
        <v>139</v>
      </c>
      <c r="E89" t="str">
        <f>VLOOKUP(TBL03_WorldBank[[#This Row],[Pais_WB]],TBL04_IDXMovilidad[],1,FALSE)</f>
        <v>Honduras</v>
      </c>
      <c r="F89">
        <v>9587522</v>
      </c>
      <c r="H89" t="s">
        <v>202</v>
      </c>
      <c r="I89" t="s">
        <v>591</v>
      </c>
      <c r="J89">
        <f>VLOOKUP(TBL04_IDXMovilidad[[#This Row],[Pais_MR]],TBL03_WorldBank[[Pais_MR]:['#POP]],2,FALSE)</f>
        <v>5311916</v>
      </c>
      <c r="L89" s="6" t="s">
        <v>156</v>
      </c>
      <c r="M89" t="str">
        <f>VLOOKUP(TBL05_IDXPaises[[#This Row],[Pais_GH]],TBL03_WorldBank[],2,FALSE)</f>
        <v>KAZ</v>
      </c>
      <c r="N89" t="str">
        <f>VLOOKUP(TBL05_IDXPaises[[#This Row],[Pais_GH]],TBL03_WorldBank[],3,FALSE)</f>
        <v>KZ</v>
      </c>
      <c r="O89" t="str">
        <f>VLOOKUP(TBL05_IDXPaises[[#This Row],[Pais_GH]],TBL03_WorldBank[],4,FALSE)</f>
        <v>Kazakhstan</v>
      </c>
      <c r="P89" s="2">
        <f>VLOOKUP(TBL05_IDXPaises[[#This Row],[Pais_GH]],TBL03_WorldBank[],6,FALSE)</f>
        <v>18272430</v>
      </c>
    </row>
    <row r="90" spans="1:16" ht="15" x14ac:dyDescent="0.25">
      <c r="A90" t="e">
        <f>VLOOKUP(TBL03_WorldBank[[#This Row],[Pais_WB]],TBL05_IDXPaises[Pais_GH],1,FALSE)</f>
        <v>#N/A</v>
      </c>
      <c r="B90" t="s">
        <v>354</v>
      </c>
      <c r="C90" t="str">
        <f>IFERROR(VLOOKUP(TBL03_WorldBank[[#This Row],[Pais_MR]],TBL04_IDXMovilidad[],2,FALSE),"XX")</f>
        <v>HK</v>
      </c>
      <c r="D90" t="s">
        <v>138</v>
      </c>
      <c r="E90" s="2" t="s">
        <v>544</v>
      </c>
      <c r="F90">
        <v>7451000</v>
      </c>
      <c r="H90" t="s">
        <v>206</v>
      </c>
      <c r="I90" t="s">
        <v>594</v>
      </c>
      <c r="J90">
        <f>VLOOKUP(TBL04_IDXMovilidad[[#This Row],[Pais_MR]],TBL03_WorldBank[[Pais_MR]:['#POP]],2,FALSE)</f>
        <v>4829483</v>
      </c>
      <c r="L90" s="6" t="s">
        <v>157</v>
      </c>
      <c r="M90" t="str">
        <f>VLOOKUP(TBL05_IDXPaises[[#This Row],[Pais_GH]],TBL03_WorldBank[],2,FALSE)</f>
        <v>KEN</v>
      </c>
      <c r="N90" t="str">
        <f>VLOOKUP(TBL05_IDXPaises[[#This Row],[Pais_GH]],TBL03_WorldBank[],3,FALSE)</f>
        <v>KE</v>
      </c>
      <c r="O90" t="str">
        <f>VLOOKUP(TBL05_IDXPaises[[#This Row],[Pais_GH]],TBL03_WorldBank[],4,FALSE)</f>
        <v>Kenya</v>
      </c>
      <c r="P90" s="2">
        <f>VLOOKUP(TBL05_IDXPaises[[#This Row],[Pais_GH]],TBL03_WorldBank[],6,FALSE)</f>
        <v>51393010</v>
      </c>
    </row>
    <row r="91" spans="1:16" ht="15" x14ac:dyDescent="0.25">
      <c r="A91" t="str">
        <f>VLOOKUP(TBL03_WorldBank[[#This Row],[Pais_WB]],TBL05_IDXPaises[Pais_GH],1,FALSE)</f>
        <v>Hungary</v>
      </c>
      <c r="B91" t="s">
        <v>359</v>
      </c>
      <c r="C91" t="str">
        <f>IFERROR(VLOOKUP(TBL03_WorldBank[[#This Row],[Pais_MR]],TBL04_IDXMovilidad[],2,FALSE),"XX")</f>
        <v>HU</v>
      </c>
      <c r="D91" t="s">
        <v>143</v>
      </c>
      <c r="E91" t="str">
        <f>VLOOKUP(TBL03_WorldBank[[#This Row],[Pais_WB]],TBL04_IDXMovilidad[],1,FALSE)</f>
        <v>Hungary</v>
      </c>
      <c r="F91">
        <v>9775564</v>
      </c>
      <c r="H91" t="s">
        <v>207</v>
      </c>
      <c r="I91" t="s">
        <v>599</v>
      </c>
      <c r="J91">
        <f>VLOOKUP(TBL04_IDXMovilidad[[#This Row],[Pais_MR]],TBL03_WorldBank[[Pais_MR]:['#POP]],2,FALSE)</f>
        <v>212215030</v>
      </c>
      <c r="L91" s="6" t="s">
        <v>560</v>
      </c>
      <c r="M91" t="str">
        <f>VLOOKUP(TBL05_IDXPaises[[#This Row],[Pais_GH]],TBL03_WorldBank[],2,FALSE)</f>
        <v>KGZ</v>
      </c>
      <c r="N91" t="str">
        <f>VLOOKUP(TBL05_IDXPaises[[#This Row],[Pais_GH]],TBL03_WorldBank[],3,FALSE)</f>
        <v>KG</v>
      </c>
      <c r="O91" t="str">
        <f>VLOOKUP(TBL05_IDXPaises[[#This Row],[Pais_GH]],TBL03_WorldBank[],4,FALSE)</f>
        <v>Kyrgyz Republic</v>
      </c>
      <c r="P91" s="2">
        <f>VLOOKUP(TBL05_IDXPaises[[#This Row],[Pais_GH]],TBL03_WorldBank[],6,FALSE)</f>
        <v>6322800</v>
      </c>
    </row>
    <row r="92" spans="1:16" ht="15" x14ac:dyDescent="0.25">
      <c r="A92" t="str">
        <f>VLOOKUP(TBL03_WorldBank[[#This Row],[Pais_WB]],TBL05_IDXPaises[Pais_GH],1,FALSE)</f>
        <v>Iceland</v>
      </c>
      <c r="B92" t="s">
        <v>366</v>
      </c>
      <c r="C92" t="str">
        <f>IFERROR(VLOOKUP(TBL03_WorldBank[[#This Row],[Pais_MR]],TBL04_IDXMovilidad[],2,FALSE),"XX")</f>
        <v>XX</v>
      </c>
      <c r="D92" t="s">
        <v>150</v>
      </c>
      <c r="E92" t="e">
        <f>VLOOKUP(TBL03_WorldBank[[#This Row],[Pais_WB]],TBL04_IDXMovilidad[],1,FALSE)</f>
        <v>#N/A</v>
      </c>
      <c r="F92">
        <v>352721</v>
      </c>
      <c r="H92" t="s">
        <v>208</v>
      </c>
      <c r="I92" t="s">
        <v>595</v>
      </c>
      <c r="J92">
        <f>VLOOKUP(TBL04_IDXMovilidad[[#This Row],[Pais_MR]],TBL03_WorldBank[[Pais_MR]:['#POP]],2,FALSE)</f>
        <v>4176873</v>
      </c>
      <c r="L92" s="6" t="s">
        <v>159</v>
      </c>
      <c r="M92" t="str">
        <f>VLOOKUP(TBL05_IDXPaises[[#This Row],[Pais_GH]],TBL03_WorldBank[],2,FALSE)</f>
        <v>KHM</v>
      </c>
      <c r="N92" t="str">
        <f>VLOOKUP(TBL05_IDXPaises[[#This Row],[Pais_GH]],TBL03_WorldBank[],3,FALSE)</f>
        <v>KH</v>
      </c>
      <c r="O92" t="str">
        <f>VLOOKUP(TBL05_IDXPaises[[#This Row],[Pais_GH]],TBL03_WorldBank[],4,FALSE)</f>
        <v>Cambodia</v>
      </c>
      <c r="P92" s="2">
        <f>VLOOKUP(TBL05_IDXPaises[[#This Row],[Pais_GH]],TBL03_WorldBank[],6,FALSE)</f>
        <v>16249798</v>
      </c>
    </row>
    <row r="93" spans="1:16" ht="15" x14ac:dyDescent="0.25">
      <c r="A93" t="str">
        <f>VLOOKUP(TBL03_WorldBank[[#This Row],[Pais_WB]],TBL05_IDXPaises[Pais_GH],1,FALSE)</f>
        <v>India</v>
      </c>
      <c r="B93" t="s">
        <v>362</v>
      </c>
      <c r="C93" t="str">
        <f>IFERROR(VLOOKUP(TBL03_WorldBank[[#This Row],[Pais_MR]],TBL04_IDXMovilidad[],2,FALSE),"XX")</f>
        <v>IN</v>
      </c>
      <c r="D93" t="s">
        <v>146</v>
      </c>
      <c r="E93" t="str">
        <f>VLOOKUP(TBL03_WorldBank[[#This Row],[Pais_WB]],TBL04_IDXMovilidad[],1,FALSE)</f>
        <v>India</v>
      </c>
      <c r="F93">
        <v>1352617328</v>
      </c>
      <c r="H93" t="s">
        <v>212</v>
      </c>
      <c r="I93" t="s">
        <v>597</v>
      </c>
      <c r="J93">
        <f>VLOOKUP(TBL04_IDXMovilidad[[#This Row],[Pais_MR]],TBL03_WorldBank[[Pais_MR]:['#POP]],2,FALSE)</f>
        <v>8606316</v>
      </c>
      <c r="L93" s="6" t="s">
        <v>650</v>
      </c>
      <c r="M93" t="str">
        <f>VLOOKUP(TBL05_IDXPaises[[#This Row],[Pais_GH]],TBL03_WorldBank[],2,FALSE)</f>
        <v>KNA</v>
      </c>
      <c r="N93" t="str">
        <f>VLOOKUP(TBL05_IDXPaises[[#This Row],[Pais_GH]],TBL03_WorldBank[],3,FALSE)</f>
        <v>XX</v>
      </c>
      <c r="O93" t="str">
        <f>VLOOKUP(TBL05_IDXPaises[[#This Row],[Pais_GH]],TBL03_WorldBank[],4,FALSE)</f>
        <v>St. Kitts and Nevis</v>
      </c>
      <c r="P93" s="2">
        <f>VLOOKUP(TBL05_IDXPaises[[#This Row],[Pais_GH]],TBL03_WorldBank[],6,FALSE)</f>
        <v>52441</v>
      </c>
    </row>
    <row r="94" spans="1:16" ht="15" x14ac:dyDescent="0.25">
      <c r="A94" t="str">
        <f>VLOOKUP(TBL03_WorldBank[[#This Row],[Pais_WB]],TBL05_IDXPaises[Pais_GH],1,FALSE)</f>
        <v>Indonesia</v>
      </c>
      <c r="B94" t="s">
        <v>360</v>
      </c>
      <c r="C94" t="str">
        <f>IFERROR(VLOOKUP(TBL03_WorldBank[[#This Row],[Pais_MR]],TBL04_IDXMovilidad[],2,FALSE),"XX")</f>
        <v>ID</v>
      </c>
      <c r="D94" t="s">
        <v>144</v>
      </c>
      <c r="E94" t="str">
        <f>VLOOKUP(TBL03_WorldBank[[#This Row],[Pais_WB]],TBL04_IDXMovilidad[],1,FALSE)</f>
        <v>Indonesia</v>
      </c>
      <c r="F94">
        <v>267663435</v>
      </c>
      <c r="H94" t="s">
        <v>217</v>
      </c>
      <c r="I94" t="s">
        <v>603</v>
      </c>
      <c r="J94">
        <f>VLOOKUP(TBL04_IDXMovilidad[[#This Row],[Pais_MR]],TBL03_WorldBank[[Pais_MR]:['#POP]],2,FALSE)</f>
        <v>6956071</v>
      </c>
      <c r="L94" s="6" t="s">
        <v>644</v>
      </c>
      <c r="M94" t="str">
        <f>VLOOKUP(TBL05_IDXPaises[[#This Row],[Pais_GH]],TBL03_WorldBank[],2,FALSE)</f>
        <v>KOR</v>
      </c>
      <c r="N94" t="str">
        <f>VLOOKUP(TBL05_IDXPaises[[#This Row],[Pais_GH]],TBL03_WorldBank[],3,FALSE)</f>
        <v>KR</v>
      </c>
      <c r="O94" t="str">
        <f>VLOOKUP(TBL05_IDXPaises[[#This Row],[Pais_GH]],TBL03_WorldBank[],4,FALSE)</f>
        <v>Korea, Rep.</v>
      </c>
      <c r="P94" s="2">
        <f>VLOOKUP(TBL05_IDXPaises[[#This Row],[Pais_GH]],TBL03_WorldBank[],6,FALSE)</f>
        <v>51606633</v>
      </c>
    </row>
    <row r="95" spans="1:16" ht="15" x14ac:dyDescent="0.25">
      <c r="A95" t="s">
        <v>643</v>
      </c>
      <c r="B95" t="s">
        <v>364</v>
      </c>
      <c r="C95" t="str">
        <f>IFERROR(VLOOKUP(TBL03_WorldBank[[#This Row],[Pais_MR]],TBL04_IDXMovilidad[],2,FALSE),"XX")</f>
        <v>XX</v>
      </c>
      <c r="D95" t="s">
        <v>148</v>
      </c>
      <c r="E95" t="e">
        <f>VLOOKUP(TBL03_WorldBank[[#This Row],[Pais_WB]],TBL04_IDXMovilidad[],1,FALSE)</f>
        <v>#N/A</v>
      </c>
      <c r="F95">
        <v>81800269</v>
      </c>
      <c r="H95" t="s">
        <v>209</v>
      </c>
      <c r="I95" t="s">
        <v>596</v>
      </c>
      <c r="J95">
        <f>VLOOKUP(TBL04_IDXMovilidad[[#This Row],[Pais_MR]],TBL03_WorldBank[[Pais_MR]:['#POP]],2,FALSE)</f>
        <v>31989256</v>
      </c>
      <c r="L95" s="6" t="s">
        <v>163</v>
      </c>
      <c r="M95" t="str">
        <f>VLOOKUP(TBL05_IDXPaises[[#This Row],[Pais_GH]],TBL03_WorldBank[],2,FALSE)</f>
        <v>KWT</v>
      </c>
      <c r="N95" t="str">
        <f>VLOOKUP(TBL05_IDXPaises[[#This Row],[Pais_GH]],TBL03_WorldBank[],3,FALSE)</f>
        <v>KW</v>
      </c>
      <c r="O95" t="str">
        <f>VLOOKUP(TBL05_IDXPaises[[#This Row],[Pais_GH]],TBL03_WorldBank[],4,FALSE)</f>
        <v>Kuwait</v>
      </c>
      <c r="P95" s="2">
        <f>VLOOKUP(TBL05_IDXPaises[[#This Row],[Pais_GH]],TBL03_WorldBank[],6,FALSE)</f>
        <v>4137309</v>
      </c>
    </row>
    <row r="96" spans="1:16" ht="15" x14ac:dyDescent="0.25">
      <c r="A96" t="str">
        <f>VLOOKUP(TBL03_WorldBank[[#This Row],[Pais_WB]],TBL05_IDXPaises[Pais_GH],1,FALSE)</f>
        <v>Iraq</v>
      </c>
      <c r="B96" t="s">
        <v>365</v>
      </c>
      <c r="C96" t="str">
        <f>IFERROR(VLOOKUP(TBL03_WorldBank[[#This Row],[Pais_MR]],TBL04_IDXMovilidad[],2,FALSE),"XX")</f>
        <v>IQ</v>
      </c>
      <c r="D96" t="s">
        <v>149</v>
      </c>
      <c r="E96" t="str">
        <f>VLOOKUP(TBL03_WorldBank[[#This Row],[Pais_WB]],TBL04_IDXMovilidad[],1,FALSE)</f>
        <v>Iraq</v>
      </c>
      <c r="F96">
        <v>38433600</v>
      </c>
      <c r="H96" t="s">
        <v>210</v>
      </c>
      <c r="I96" t="s">
        <v>598</v>
      </c>
      <c r="J96">
        <f>VLOOKUP(TBL04_IDXMovilidad[[#This Row],[Pais_MR]],TBL03_WorldBank[[Pais_MR]:['#POP]],2,FALSE)</f>
        <v>106651922</v>
      </c>
      <c r="L96" s="6" t="s">
        <v>567</v>
      </c>
      <c r="M96" t="str">
        <f>VLOOKUP(TBL05_IDXPaises[[#This Row],[Pais_GH]],TBL03_WorldBank[],2,FALSE)</f>
        <v>LAO</v>
      </c>
      <c r="N96" t="str">
        <f>VLOOKUP(TBL05_IDXPaises[[#This Row],[Pais_GH]],TBL03_WorldBank[],3,FALSE)</f>
        <v>LA</v>
      </c>
      <c r="O96" t="str">
        <f>VLOOKUP(TBL05_IDXPaises[[#This Row],[Pais_GH]],TBL03_WorldBank[],4,FALSE)</f>
        <v>Lao PDR</v>
      </c>
      <c r="P96" s="2">
        <f>VLOOKUP(TBL05_IDXPaises[[#This Row],[Pais_GH]],TBL03_WorldBank[],6,FALSE)</f>
        <v>7061507</v>
      </c>
    </row>
    <row r="97" spans="1:16" ht="15" x14ac:dyDescent="0.25">
      <c r="A97" t="str">
        <f>VLOOKUP(TBL03_WorldBank[[#This Row],[Pais_WB]],TBL05_IDXPaises[Pais_GH],1,FALSE)</f>
        <v>Ireland</v>
      </c>
      <c r="B97" t="s">
        <v>363</v>
      </c>
      <c r="C97" t="str">
        <f>IFERROR(VLOOKUP(TBL03_WorldBank[[#This Row],[Pais_MR]],TBL04_IDXMovilidad[],2,FALSE),"XX")</f>
        <v>IE</v>
      </c>
      <c r="D97" t="s">
        <v>147</v>
      </c>
      <c r="E97" t="str">
        <f>VLOOKUP(TBL03_WorldBank[[#This Row],[Pais_WB]],TBL04_IDXMovilidad[],1,FALSE)</f>
        <v>Ireland</v>
      </c>
      <c r="F97">
        <v>4867309</v>
      </c>
      <c r="H97" t="s">
        <v>213</v>
      </c>
      <c r="I97" t="s">
        <v>600</v>
      </c>
      <c r="J97">
        <f>VLOOKUP(TBL04_IDXMovilidad[[#This Row],[Pais_MR]],TBL03_WorldBank[[Pais_MR]:['#POP]],2,FALSE)</f>
        <v>37974750</v>
      </c>
      <c r="L97" s="6" t="s">
        <v>165</v>
      </c>
      <c r="M97" t="str">
        <f>VLOOKUP(TBL05_IDXPaises[[#This Row],[Pais_GH]],TBL03_WorldBank[],2,FALSE)</f>
        <v>LBN</v>
      </c>
      <c r="N97" t="str">
        <f>VLOOKUP(TBL05_IDXPaises[[#This Row],[Pais_GH]],TBL03_WorldBank[],3,FALSE)</f>
        <v>LB</v>
      </c>
      <c r="O97" t="str">
        <f>VLOOKUP(TBL05_IDXPaises[[#This Row],[Pais_GH]],TBL03_WorldBank[],4,FALSE)</f>
        <v>Lebanon</v>
      </c>
      <c r="P97" s="2">
        <f>VLOOKUP(TBL05_IDXPaises[[#This Row],[Pais_GH]],TBL03_WorldBank[],6,FALSE)</f>
        <v>6848925</v>
      </c>
    </row>
    <row r="98" spans="1:16" ht="15" x14ac:dyDescent="0.25">
      <c r="A98" t="e">
        <f>VLOOKUP(TBL03_WorldBank[[#This Row],[Pais_WB]],TBL05_IDXPaises[Pais_GH],1,FALSE)</f>
        <v>#N/A</v>
      </c>
      <c r="B98" t="s">
        <v>361</v>
      </c>
      <c r="C98" t="str">
        <f>IFERROR(VLOOKUP(TBL03_WorldBank[[#This Row],[Pais_MR]],TBL04_IDXMovilidad[],2,FALSE),"XX")</f>
        <v>XX</v>
      </c>
      <c r="D98" t="s">
        <v>145</v>
      </c>
      <c r="E98" t="e">
        <f>VLOOKUP(TBL03_WorldBank[[#This Row],[Pais_WB]],TBL04_IDXMovilidad[],1,FALSE)</f>
        <v>#N/A</v>
      </c>
      <c r="F98">
        <v>84077</v>
      </c>
      <c r="H98" t="s">
        <v>216</v>
      </c>
      <c r="I98" t="s">
        <v>602</v>
      </c>
      <c r="J98">
        <f>VLOOKUP(TBL04_IDXMovilidad[[#This Row],[Pais_MR]],TBL03_WorldBank[[Pais_MR]:['#POP]],2,FALSE)</f>
        <v>10283822</v>
      </c>
      <c r="L98" s="6" t="s">
        <v>166</v>
      </c>
      <c r="M98" t="str">
        <f>VLOOKUP(TBL05_IDXPaises[[#This Row],[Pais_GH]],TBL03_WorldBank[],2,FALSE)</f>
        <v>LBR</v>
      </c>
      <c r="N98" t="str">
        <f>VLOOKUP(TBL05_IDXPaises[[#This Row],[Pais_GH]],TBL03_WorldBank[],3,FALSE)</f>
        <v>XX</v>
      </c>
      <c r="O98" t="str">
        <f>VLOOKUP(TBL05_IDXPaises[[#This Row],[Pais_GH]],TBL03_WorldBank[],4,FALSE)</f>
        <v>Liberia</v>
      </c>
      <c r="P98" s="2">
        <f>VLOOKUP(TBL05_IDXPaises[[#This Row],[Pais_GH]],TBL03_WorldBank[],6,FALSE)</f>
        <v>4818977</v>
      </c>
    </row>
    <row r="99" spans="1:16" ht="15" x14ac:dyDescent="0.25">
      <c r="A99" t="str">
        <f>VLOOKUP(TBL03_WorldBank[[#This Row],[Pais_WB]],TBL05_IDXPaises[Pais_GH],1,FALSE)</f>
        <v>Israel</v>
      </c>
      <c r="B99" t="s">
        <v>367</v>
      </c>
      <c r="C99" t="str">
        <f>IFERROR(VLOOKUP(TBL03_WorldBank[[#This Row],[Pais_MR]],TBL04_IDXMovilidad[],2,FALSE),"XX")</f>
        <v>IL</v>
      </c>
      <c r="D99" t="s">
        <v>151</v>
      </c>
      <c r="E99" t="str">
        <f>VLOOKUP(TBL03_WorldBank[[#This Row],[Pais_WB]],TBL04_IDXMovilidad[],1,FALSE)</f>
        <v>Israel</v>
      </c>
      <c r="F99">
        <v>8882800</v>
      </c>
      <c r="H99" t="s">
        <v>214</v>
      </c>
      <c r="I99" t="s">
        <v>601</v>
      </c>
      <c r="J99">
        <f>VLOOKUP(TBL04_IDXMovilidad[[#This Row],[Pais_MR]],TBL03_WorldBank[[Pais_MR]:['#POP]],2,FALSE)</f>
        <v>3195153</v>
      </c>
      <c r="L99" s="6" t="s">
        <v>167</v>
      </c>
      <c r="M99" t="str">
        <f>VLOOKUP(TBL05_IDXPaises[[#This Row],[Pais_GH]],TBL03_WorldBank[],2,FALSE)</f>
        <v>LBY</v>
      </c>
      <c r="N99" t="str">
        <f>VLOOKUP(TBL05_IDXPaises[[#This Row],[Pais_GH]],TBL03_WorldBank[],3,FALSE)</f>
        <v>LY</v>
      </c>
      <c r="O99" t="str">
        <f>VLOOKUP(TBL05_IDXPaises[[#This Row],[Pais_GH]],TBL03_WorldBank[],4,FALSE)</f>
        <v>Libya</v>
      </c>
      <c r="P99" s="2">
        <f>VLOOKUP(TBL05_IDXPaises[[#This Row],[Pais_GH]],TBL03_WorldBank[],6,FALSE)</f>
        <v>6678567</v>
      </c>
    </row>
    <row r="100" spans="1:16" ht="15" x14ac:dyDescent="0.25">
      <c r="A100" t="str">
        <f>VLOOKUP(TBL03_WorldBank[[#This Row],[Pais_WB]],TBL05_IDXPaises[Pais_GH],1,FALSE)</f>
        <v>Italy</v>
      </c>
      <c r="B100" t="s">
        <v>368</v>
      </c>
      <c r="C100" t="str">
        <f>IFERROR(VLOOKUP(TBL03_WorldBank[[#This Row],[Pais_MR]],TBL04_IDXMovilidad[],2,FALSE),"XX")</f>
        <v>IT</v>
      </c>
      <c r="D100" t="s">
        <v>152</v>
      </c>
      <c r="E100" t="str">
        <f>VLOOKUP(TBL03_WorldBank[[#This Row],[Pais_WB]],TBL04_IDXMovilidad[],1,FALSE)</f>
        <v>Italy</v>
      </c>
      <c r="F100">
        <v>60421760</v>
      </c>
      <c r="H100" t="s">
        <v>220</v>
      </c>
      <c r="I100" t="s">
        <v>604</v>
      </c>
      <c r="J100">
        <f>VLOOKUP(TBL04_IDXMovilidad[[#This Row],[Pais_MR]],TBL03_WorldBank[[Pais_MR]:['#POP]],2,FALSE)</f>
        <v>2781677</v>
      </c>
      <c r="L100" s="6" t="s">
        <v>646</v>
      </c>
      <c r="M100" t="str">
        <f>VLOOKUP(TBL05_IDXPaises[[#This Row],[Pais_GH]],TBL03_WorldBank[],2,FALSE)</f>
        <v>LCA</v>
      </c>
      <c r="N100" t="str">
        <f>VLOOKUP(TBL05_IDXPaises[[#This Row],[Pais_GH]],TBL03_WorldBank[],3,FALSE)</f>
        <v>XX</v>
      </c>
      <c r="O100" t="str">
        <f>VLOOKUP(TBL05_IDXPaises[[#This Row],[Pais_GH]],TBL03_WorldBank[],4,FALSE)</f>
        <v>St. Lucia</v>
      </c>
      <c r="P100" s="2">
        <f>VLOOKUP(TBL05_IDXPaises[[#This Row],[Pais_GH]],TBL03_WorldBank[],6,FALSE)</f>
        <v>181889</v>
      </c>
    </row>
    <row r="101" spans="1:16" ht="15" x14ac:dyDescent="0.25">
      <c r="A101" t="str">
        <f>VLOOKUP(TBL03_WorldBank[[#This Row],[Pais_WB]],TBL05_IDXPaises[Pais_GH],1,FALSE)</f>
        <v>Jamaica</v>
      </c>
      <c r="B101" t="s">
        <v>369</v>
      </c>
      <c r="C101" t="str">
        <f>IFERROR(VLOOKUP(TBL03_WorldBank[[#This Row],[Pais_MR]],TBL04_IDXMovilidad[],2,FALSE),"XX")</f>
        <v>JM</v>
      </c>
      <c r="D101" t="s">
        <v>153</v>
      </c>
      <c r="E101" t="str">
        <f>VLOOKUP(TBL03_WorldBank[[#This Row],[Pais_WB]],TBL04_IDXMovilidad[],1,FALSE)</f>
        <v>Jamaica</v>
      </c>
      <c r="F101">
        <v>2934855</v>
      </c>
      <c r="H101" t="s">
        <v>606</v>
      </c>
      <c r="I101" t="s">
        <v>605</v>
      </c>
      <c r="J101">
        <f>VLOOKUP(TBL04_IDXMovilidad[[#This Row],[Pais_MR]],TBL03_WorldBank[[Pais_MR]:['#POP]],2,FALSE)</f>
        <v>859959</v>
      </c>
      <c r="L101" s="6" t="s">
        <v>169</v>
      </c>
      <c r="M101" t="str">
        <f>VLOOKUP(TBL05_IDXPaises[[#This Row],[Pais_GH]],TBL03_WorldBank[],2,FALSE)</f>
        <v>LIE</v>
      </c>
      <c r="N101" t="str">
        <f>VLOOKUP(TBL05_IDXPaises[[#This Row],[Pais_GH]],TBL03_WorldBank[],3,FALSE)</f>
        <v>LI</v>
      </c>
      <c r="O101" t="str">
        <f>VLOOKUP(TBL05_IDXPaises[[#This Row],[Pais_GH]],TBL03_WorldBank[],4,FALSE)</f>
        <v>Liechtenstein</v>
      </c>
      <c r="P101" s="2">
        <f>VLOOKUP(TBL05_IDXPaises[[#This Row],[Pais_GH]],TBL03_WorldBank[],6,FALSE)</f>
        <v>37910</v>
      </c>
    </row>
    <row r="102" spans="1:16" ht="15" x14ac:dyDescent="0.25">
      <c r="A102" t="str">
        <f>VLOOKUP(TBL03_WorldBank[[#This Row],[Pais_WB]],TBL05_IDXPaises[Pais_GH],1,FALSE)</f>
        <v>Japan</v>
      </c>
      <c r="B102" t="s">
        <v>371</v>
      </c>
      <c r="C102" t="str">
        <f>IFERROR(VLOOKUP(TBL03_WorldBank[[#This Row],[Pais_MR]],TBL04_IDXMovilidad[],2,FALSE),"XX")</f>
        <v>JP</v>
      </c>
      <c r="D102" t="s">
        <v>155</v>
      </c>
      <c r="E102" t="str">
        <f>VLOOKUP(TBL03_WorldBank[[#This Row],[Pais_WB]],TBL04_IDXMovilidad[],1,FALSE)</f>
        <v>Japan</v>
      </c>
      <c r="F102">
        <v>126529100</v>
      </c>
      <c r="H102" t="s">
        <v>221</v>
      </c>
      <c r="I102" t="s">
        <v>607</v>
      </c>
      <c r="J102">
        <f>VLOOKUP(TBL04_IDXMovilidad[[#This Row],[Pais_MR]],TBL03_WorldBank[[Pais_MR]:['#POP]],2,FALSE)</f>
        <v>19466145</v>
      </c>
      <c r="L102" s="6" t="s">
        <v>170</v>
      </c>
      <c r="M102" t="str">
        <f>VLOOKUP(TBL05_IDXPaises[[#This Row],[Pais_GH]],TBL03_WorldBank[],2,FALSE)</f>
        <v>LKA</v>
      </c>
      <c r="N102" t="str">
        <f>VLOOKUP(TBL05_IDXPaises[[#This Row],[Pais_GH]],TBL03_WorldBank[],3,FALSE)</f>
        <v>LK</v>
      </c>
      <c r="O102" t="str">
        <f>VLOOKUP(TBL05_IDXPaises[[#This Row],[Pais_GH]],TBL03_WorldBank[],4,FALSE)</f>
        <v>Sri Lanka</v>
      </c>
      <c r="P102" s="2">
        <f>VLOOKUP(TBL05_IDXPaises[[#This Row],[Pais_GH]],TBL03_WorldBank[],6,FALSE)</f>
        <v>21670000</v>
      </c>
    </row>
    <row r="103" spans="1:16" ht="15" x14ac:dyDescent="0.25">
      <c r="A103" t="str">
        <f>VLOOKUP(TBL03_WorldBank[[#This Row],[Pais_WB]],TBL05_IDXPaises[Pais_GH],1,FALSE)</f>
        <v>Jordan</v>
      </c>
      <c r="B103" t="s">
        <v>370</v>
      </c>
      <c r="C103" t="str">
        <f>IFERROR(VLOOKUP(TBL03_WorldBank[[#This Row],[Pais_MR]],TBL04_IDXMovilidad[],2,FALSE),"XX")</f>
        <v>JO</v>
      </c>
      <c r="D103" t="s">
        <v>154</v>
      </c>
      <c r="E103" t="str">
        <f>VLOOKUP(TBL03_WorldBank[[#This Row],[Pais_WB]],TBL04_IDXMovilidad[],1,FALSE)</f>
        <v>Jordan</v>
      </c>
      <c r="F103">
        <v>9956011</v>
      </c>
      <c r="H103" t="s">
        <v>223</v>
      </c>
      <c r="I103" t="s">
        <v>608</v>
      </c>
      <c r="J103">
        <f>VLOOKUP(TBL04_IDXMovilidad[[#This Row],[Pais_MR]],TBL03_WorldBank[[Pais_MR]:['#POP]],2,FALSE)</f>
        <v>12301939</v>
      </c>
      <c r="L103" s="6" t="s">
        <v>172</v>
      </c>
      <c r="M103" t="str">
        <f>VLOOKUP(TBL05_IDXPaises[[#This Row],[Pais_GH]],TBL03_WorldBank[],2,FALSE)</f>
        <v>LTU</v>
      </c>
      <c r="N103" t="str">
        <f>VLOOKUP(TBL05_IDXPaises[[#This Row],[Pais_GH]],TBL03_WorldBank[],3,FALSE)</f>
        <v>LT</v>
      </c>
      <c r="O103" t="str">
        <f>VLOOKUP(TBL05_IDXPaises[[#This Row],[Pais_GH]],TBL03_WorldBank[],4,FALSE)</f>
        <v>Lithuania</v>
      </c>
      <c r="P103" s="2">
        <f>VLOOKUP(TBL05_IDXPaises[[#This Row],[Pais_GH]],TBL03_WorldBank[],6,FALSE)</f>
        <v>2801543</v>
      </c>
    </row>
    <row r="104" spans="1:16" ht="15" x14ac:dyDescent="0.25">
      <c r="A104" t="str">
        <f>VLOOKUP(TBL03_WorldBank[[#This Row],[Pais_WB]],TBL05_IDXPaises[Pais_GH],1,FALSE)</f>
        <v>Kazakhstan</v>
      </c>
      <c r="B104" t="s">
        <v>372</v>
      </c>
      <c r="C104" t="str">
        <f>IFERROR(VLOOKUP(TBL03_WorldBank[[#This Row],[Pais_MR]],TBL04_IDXMovilidad[],2,FALSE),"XX")</f>
        <v>KZ</v>
      </c>
      <c r="D104" t="s">
        <v>156</v>
      </c>
      <c r="E104" t="str">
        <f>VLOOKUP(TBL03_WorldBank[[#This Row],[Pais_WB]],TBL04_IDXMovilidad[],1,FALSE)</f>
        <v>Kazakhstan</v>
      </c>
      <c r="F104">
        <v>18272430</v>
      </c>
      <c r="H104" t="s">
        <v>225</v>
      </c>
      <c r="I104" t="s">
        <v>609</v>
      </c>
      <c r="J104">
        <f>VLOOKUP(TBL04_IDXMovilidad[[#This Row],[Pais_MR]],TBL03_WorldBank[[Pais_MR]:['#POP]],2,FALSE)</f>
        <v>33699947</v>
      </c>
      <c r="L104" s="6" t="s">
        <v>173</v>
      </c>
      <c r="M104" t="str">
        <f>VLOOKUP(TBL05_IDXPaises[[#This Row],[Pais_GH]],TBL03_WorldBank[],2,FALSE)</f>
        <v>LUX</v>
      </c>
      <c r="N104" t="str">
        <f>VLOOKUP(TBL05_IDXPaises[[#This Row],[Pais_GH]],TBL03_WorldBank[],3,FALSE)</f>
        <v>LU</v>
      </c>
      <c r="O104" t="str">
        <f>VLOOKUP(TBL05_IDXPaises[[#This Row],[Pais_GH]],TBL03_WorldBank[],4,FALSE)</f>
        <v>Luxembourg</v>
      </c>
      <c r="P104" s="2">
        <f>VLOOKUP(TBL05_IDXPaises[[#This Row],[Pais_GH]],TBL03_WorldBank[],6,FALSE)</f>
        <v>607950</v>
      </c>
    </row>
    <row r="105" spans="1:16" ht="15" x14ac:dyDescent="0.25">
      <c r="A105" t="str">
        <f>VLOOKUP(TBL03_WorldBank[[#This Row],[Pais_WB]],TBL05_IDXPaises[Pais_GH],1,FALSE)</f>
        <v>Kenya</v>
      </c>
      <c r="B105" t="s">
        <v>373</v>
      </c>
      <c r="C105" t="str">
        <f>IFERROR(VLOOKUP(TBL03_WorldBank[[#This Row],[Pais_MR]],TBL04_IDXMovilidad[],2,FALSE),"XX")</f>
        <v>KE</v>
      </c>
      <c r="D105" t="s">
        <v>157</v>
      </c>
      <c r="E105" t="str">
        <f>VLOOKUP(TBL03_WorldBank[[#This Row],[Pais_WB]],TBL04_IDXMovilidad[],1,FALSE)</f>
        <v>Kenya</v>
      </c>
      <c r="F105">
        <v>51393010</v>
      </c>
      <c r="H105" t="s">
        <v>227</v>
      </c>
      <c r="I105" t="s">
        <v>615</v>
      </c>
      <c r="J105">
        <f>VLOOKUP(TBL04_IDXMovilidad[[#This Row],[Pais_MR]],TBL03_WorldBank[[Pais_MR]:['#POP]],2,FALSE)</f>
        <v>15854360</v>
      </c>
      <c r="L105" s="6" t="s">
        <v>174</v>
      </c>
      <c r="M105" t="str">
        <f>VLOOKUP(TBL05_IDXPaises[[#This Row],[Pais_GH]],TBL03_WorldBank[],2,FALSE)</f>
        <v>LVA</v>
      </c>
      <c r="N105" t="str">
        <f>VLOOKUP(TBL05_IDXPaises[[#This Row],[Pais_GH]],TBL03_WorldBank[],3,FALSE)</f>
        <v>LV</v>
      </c>
      <c r="O105" t="str">
        <f>VLOOKUP(TBL05_IDXPaises[[#This Row],[Pais_GH]],TBL03_WorldBank[],4,FALSE)</f>
        <v>Latvia</v>
      </c>
      <c r="P105" s="2">
        <f>VLOOKUP(TBL05_IDXPaises[[#This Row],[Pais_GH]],TBL03_WorldBank[],6,FALSE)</f>
        <v>1927174</v>
      </c>
    </row>
    <row r="106" spans="1:16" ht="15" x14ac:dyDescent="0.25">
      <c r="A106" t="e">
        <f>VLOOKUP(TBL03_WorldBank[[#This Row],[Pais_WB]],TBL05_IDXPaises[Pais_GH],1,FALSE)</f>
        <v>#N/A</v>
      </c>
      <c r="B106" t="s">
        <v>376</v>
      </c>
      <c r="C106" t="str">
        <f>IFERROR(VLOOKUP(TBL03_WorldBank[[#This Row],[Pais_MR]],TBL04_IDXMovilidad[],2,FALSE),"XX")</f>
        <v>XX</v>
      </c>
      <c r="D106" t="s">
        <v>160</v>
      </c>
      <c r="E106" t="e">
        <f>VLOOKUP(TBL03_WorldBank[[#This Row],[Pais_WB]],TBL04_IDXMovilidad[],1,FALSE)</f>
        <v>#N/A</v>
      </c>
      <c r="F106">
        <v>115847</v>
      </c>
      <c r="H106" t="s">
        <v>228</v>
      </c>
      <c r="I106" t="s">
        <v>611</v>
      </c>
      <c r="J106">
        <f>VLOOKUP(TBL04_IDXMovilidad[[#This Row],[Pais_MR]],TBL03_WorldBank[[Pais_MR]:['#POP]],2,FALSE)</f>
        <v>5638676</v>
      </c>
      <c r="L106" s="6" t="s">
        <v>177</v>
      </c>
      <c r="M106" t="str">
        <f>VLOOKUP(TBL05_IDXPaises[[#This Row],[Pais_GH]],TBL03_WorldBank[],2,FALSE)</f>
        <v>MAR</v>
      </c>
      <c r="N106" t="str">
        <f>VLOOKUP(TBL05_IDXPaises[[#This Row],[Pais_GH]],TBL03_WorldBank[],3,FALSE)</f>
        <v>XX</v>
      </c>
      <c r="O106" t="str">
        <f>VLOOKUP(TBL05_IDXPaises[[#This Row],[Pais_GH]],TBL03_WorldBank[],4,FALSE)</f>
        <v>Morocco</v>
      </c>
      <c r="P106" s="2">
        <f>VLOOKUP(TBL05_IDXPaises[[#This Row],[Pais_GH]],TBL03_WorldBank[],6,FALSE)</f>
        <v>36029138</v>
      </c>
    </row>
    <row r="107" spans="1:16" ht="15" x14ac:dyDescent="0.25">
      <c r="A107" t="e">
        <f>VLOOKUP(TBL03_WorldBank[[#This Row],[Pais_WB]],TBL05_IDXPaises[Pais_GH],1,FALSE)</f>
        <v>#N/A</v>
      </c>
      <c r="B107" t="s">
        <v>431</v>
      </c>
      <c r="C107" t="str">
        <f>IFERROR(VLOOKUP(TBL03_WorldBank[[#This Row],[Pais_MR]],TBL04_IDXMovilidad[],2,FALSE),"XX")</f>
        <v>XX</v>
      </c>
      <c r="D107" t="s">
        <v>215</v>
      </c>
      <c r="E107" t="e">
        <f>VLOOKUP(TBL03_WorldBank[[#This Row],[Pais_WB]],TBL04_IDXMovilidad[],1,FALSE)</f>
        <v>#N/A</v>
      </c>
      <c r="F107">
        <v>25549819</v>
      </c>
      <c r="H107" t="s">
        <v>614</v>
      </c>
      <c r="I107" t="s">
        <v>613</v>
      </c>
      <c r="J107">
        <f>VLOOKUP(TBL04_IDXMovilidad[[#This Row],[Pais_MR]],TBL03_WorldBank[[Pais_MR]:['#POP]],2,FALSE)</f>
        <v>5446771</v>
      </c>
      <c r="L107" s="6" t="s">
        <v>178</v>
      </c>
      <c r="M107" t="str">
        <f>VLOOKUP(TBL05_IDXPaises[[#This Row],[Pais_GH]],TBL03_WorldBank[],2,FALSE)</f>
        <v>MCO</v>
      </c>
      <c r="N107" t="str">
        <f>VLOOKUP(TBL05_IDXPaises[[#This Row],[Pais_GH]],TBL03_WorldBank[],3,FALSE)</f>
        <v>XX</v>
      </c>
      <c r="O107" t="str">
        <f>VLOOKUP(TBL05_IDXPaises[[#This Row],[Pais_GH]],TBL03_WorldBank[],4,FALSE)</f>
        <v>Monaco</v>
      </c>
      <c r="P107" s="2">
        <f>VLOOKUP(TBL05_IDXPaises[[#This Row],[Pais_GH]],TBL03_WorldBank[],6,FALSE)</f>
        <v>38682</v>
      </c>
    </row>
    <row r="108" spans="1:16" ht="15" x14ac:dyDescent="0.25">
      <c r="A108" t="s">
        <v>644</v>
      </c>
      <c r="B108" t="s">
        <v>378</v>
      </c>
      <c r="C108" t="str">
        <f>IFERROR(VLOOKUP(TBL03_WorldBank[[#This Row],[Pais_MR]],TBL04_IDXMovilidad[],2,FALSE),"XX")</f>
        <v>KR</v>
      </c>
      <c r="D108" t="s">
        <v>162</v>
      </c>
      <c r="E108" t="s">
        <v>563</v>
      </c>
      <c r="F108">
        <v>51606633</v>
      </c>
      <c r="H108" t="s">
        <v>240</v>
      </c>
      <c r="I108" t="s">
        <v>612</v>
      </c>
      <c r="J108">
        <f>VLOOKUP(TBL04_IDXMovilidad[[#This Row],[Pais_MR]],TBL03_WorldBank[[Pais_MR]:['#POP]],2,FALSE)</f>
        <v>2073894</v>
      </c>
      <c r="L108" s="6" t="s">
        <v>179</v>
      </c>
      <c r="M108" t="str">
        <f>VLOOKUP(TBL05_IDXPaises[[#This Row],[Pais_GH]],TBL03_WorldBank[],2,FALSE)</f>
        <v>MDA</v>
      </c>
      <c r="N108" t="str">
        <f>VLOOKUP(TBL05_IDXPaises[[#This Row],[Pais_GH]],TBL03_WorldBank[],3,FALSE)</f>
        <v>MD</v>
      </c>
      <c r="O108" t="str">
        <f>VLOOKUP(TBL05_IDXPaises[[#This Row],[Pais_GH]],TBL03_WorldBank[],4,FALSE)</f>
        <v>Moldova</v>
      </c>
      <c r="P108" s="2">
        <f>VLOOKUP(TBL05_IDXPaises[[#This Row],[Pais_GH]],TBL03_WorldBank[],6,FALSE)</f>
        <v>2706049</v>
      </c>
    </row>
    <row r="109" spans="1:16" ht="15" x14ac:dyDescent="0.25">
      <c r="A109" t="str">
        <f>VLOOKUP(TBL03_WorldBank[[#This Row],[Pais_WB]],TBL05_IDXPaises[Pais_GH],1,FALSE)</f>
        <v>Kosovo</v>
      </c>
      <c r="B109" t="s">
        <v>485</v>
      </c>
      <c r="C109" t="str">
        <f>IFERROR(VLOOKUP(TBL03_WorldBank[[#This Row],[Pais_MR]],TBL04_IDXMovilidad[],2,FALSE),"XX")</f>
        <v>XX</v>
      </c>
      <c r="D109" t="s">
        <v>269</v>
      </c>
      <c r="E109" t="e">
        <f>VLOOKUP(TBL03_WorldBank[[#This Row],[Pais_WB]],TBL04_IDXMovilidad[],1,FALSE)</f>
        <v>#N/A</v>
      </c>
      <c r="F109">
        <v>1845300</v>
      </c>
      <c r="H109" t="s">
        <v>271</v>
      </c>
      <c r="I109" t="s">
        <v>633</v>
      </c>
      <c r="J109">
        <f>VLOOKUP(TBL04_IDXMovilidad[[#This Row],[Pais_MR]],TBL03_WorldBank[[Pais_MR]:['#POP]],2,FALSE)</f>
        <v>57779622</v>
      </c>
      <c r="L109" s="6" t="s">
        <v>180</v>
      </c>
      <c r="M109" t="str">
        <f>VLOOKUP(TBL05_IDXPaises[[#This Row],[Pais_GH]],TBL03_WorldBank[],2,FALSE)</f>
        <v>MDG</v>
      </c>
      <c r="N109" t="str">
        <f>VLOOKUP(TBL05_IDXPaises[[#This Row],[Pais_GH]],TBL03_WorldBank[],3,FALSE)</f>
        <v>XX</v>
      </c>
      <c r="O109" t="str">
        <f>VLOOKUP(TBL05_IDXPaises[[#This Row],[Pais_GH]],TBL03_WorldBank[],4,FALSE)</f>
        <v>Madagascar</v>
      </c>
      <c r="P109" s="2">
        <f>VLOOKUP(TBL05_IDXPaises[[#This Row],[Pais_GH]],TBL03_WorldBank[],6,FALSE)</f>
        <v>26262368</v>
      </c>
    </row>
    <row r="110" spans="1:16" ht="15" x14ac:dyDescent="0.25">
      <c r="A110" t="str">
        <f>VLOOKUP(TBL03_WorldBank[[#This Row],[Pais_WB]],TBL05_IDXPaises[Pais_GH],1,FALSE)</f>
        <v>Kuwait</v>
      </c>
      <c r="B110" t="s">
        <v>379</v>
      </c>
      <c r="C110" t="str">
        <f>IFERROR(VLOOKUP(TBL03_WorldBank[[#This Row],[Pais_MR]],TBL04_IDXMovilidad[],2,FALSE),"XX")</f>
        <v>KW</v>
      </c>
      <c r="D110" t="s">
        <v>163</v>
      </c>
      <c r="E110" t="str">
        <f>VLOOKUP(TBL03_WorldBank[[#This Row],[Pais_WB]],TBL04_IDXMovilidad[],1,FALSE)</f>
        <v>Kuwait</v>
      </c>
      <c r="F110">
        <v>4137309</v>
      </c>
      <c r="H110" t="s">
        <v>563</v>
      </c>
      <c r="I110" t="s">
        <v>562</v>
      </c>
      <c r="J110">
        <f>VLOOKUP(TBL04_IDXMovilidad[[#This Row],[Pais_MR]],TBL03_WorldBank[[Pais_MR]:['#POP]],2,FALSE)</f>
        <v>51606633</v>
      </c>
      <c r="L110" s="6" t="s">
        <v>181</v>
      </c>
      <c r="M110" t="str">
        <f>VLOOKUP(TBL05_IDXPaises[[#This Row],[Pais_GH]],TBL03_WorldBank[],2,FALSE)</f>
        <v>MDV</v>
      </c>
      <c r="N110" t="str">
        <f>VLOOKUP(TBL05_IDXPaises[[#This Row],[Pais_GH]],TBL03_WorldBank[],3,FALSE)</f>
        <v>XX</v>
      </c>
      <c r="O110" t="str">
        <f>VLOOKUP(TBL05_IDXPaises[[#This Row],[Pais_GH]],TBL03_WorldBank[],4,FALSE)</f>
        <v>Maldives</v>
      </c>
      <c r="P110" s="2">
        <f>VLOOKUP(TBL05_IDXPaises[[#This Row],[Pais_GH]],TBL03_WorldBank[],6,FALSE)</f>
        <v>515696</v>
      </c>
    </row>
    <row r="111" spans="1:16" ht="15" x14ac:dyDescent="0.25">
      <c r="A111" t="s">
        <v>560</v>
      </c>
      <c r="B111" t="s">
        <v>374</v>
      </c>
      <c r="C111" t="str">
        <f>IFERROR(VLOOKUP(TBL03_WorldBank[[#This Row],[Pais_MR]],TBL04_IDXMovilidad[],2,FALSE),"XX")</f>
        <v>KG</v>
      </c>
      <c r="D111" t="s">
        <v>158</v>
      </c>
      <c r="E111" t="s">
        <v>560</v>
      </c>
      <c r="F111">
        <v>6322800</v>
      </c>
      <c r="H111" t="s">
        <v>114</v>
      </c>
      <c r="I111" t="s">
        <v>532</v>
      </c>
      <c r="J111">
        <f>VLOOKUP(TBL04_IDXMovilidad[[#This Row],[Pais_MR]],TBL03_WorldBank[[Pais_MR]:['#POP]],2,FALSE)</f>
        <v>46796540</v>
      </c>
      <c r="L111" s="6" t="s">
        <v>182</v>
      </c>
      <c r="M111" t="str">
        <f>VLOOKUP(TBL05_IDXPaises[[#This Row],[Pais_GH]],TBL03_WorldBank[],2,FALSE)</f>
        <v>MEX</v>
      </c>
      <c r="N111" t="str">
        <f>VLOOKUP(TBL05_IDXPaises[[#This Row],[Pais_GH]],TBL03_WorldBank[],3,FALSE)</f>
        <v>MX</v>
      </c>
      <c r="O111" t="str">
        <f>VLOOKUP(TBL05_IDXPaises[[#This Row],[Pais_GH]],TBL03_WorldBank[],4,FALSE)</f>
        <v>Mexico</v>
      </c>
      <c r="P111" s="2">
        <f>VLOOKUP(TBL05_IDXPaises[[#This Row],[Pais_GH]],TBL03_WorldBank[],6,FALSE)</f>
        <v>126190788</v>
      </c>
    </row>
    <row r="112" spans="1:16" ht="15" x14ac:dyDescent="0.25">
      <c r="A112" t="s">
        <v>567</v>
      </c>
      <c r="B112" t="s">
        <v>380</v>
      </c>
      <c r="C112" t="str">
        <f>IFERROR(VLOOKUP(TBL03_WorldBank[[#This Row],[Pais_MR]],TBL04_IDXMovilidad[],2,FALSE),"XX")</f>
        <v>LA</v>
      </c>
      <c r="D112" t="s">
        <v>164</v>
      </c>
      <c r="E112" t="s">
        <v>567</v>
      </c>
      <c r="F112">
        <v>7061507</v>
      </c>
      <c r="H112" t="s">
        <v>170</v>
      </c>
      <c r="I112" t="s">
        <v>570</v>
      </c>
      <c r="J112">
        <f>VLOOKUP(TBL04_IDXMovilidad[[#This Row],[Pais_MR]],TBL03_WorldBank[[Pais_MR]:['#POP]],2,FALSE)</f>
        <v>21670000</v>
      </c>
      <c r="L112" s="6" t="s">
        <v>184</v>
      </c>
      <c r="M112" t="str">
        <f>VLOOKUP(TBL05_IDXPaises[[#This Row],[Pais_GH]],TBL03_WorldBank[],2,FALSE)</f>
        <v>MKD</v>
      </c>
      <c r="N112" t="str">
        <f>VLOOKUP(TBL05_IDXPaises[[#This Row],[Pais_GH]],TBL03_WorldBank[],3,FALSE)</f>
        <v>MK</v>
      </c>
      <c r="O112" t="str">
        <f>VLOOKUP(TBL05_IDXPaises[[#This Row],[Pais_GH]],TBL03_WorldBank[],4,FALSE)</f>
        <v>North Macedonia</v>
      </c>
      <c r="P112" s="2">
        <f>VLOOKUP(TBL05_IDXPaises[[#This Row],[Pais_GH]],TBL03_WorldBank[],6,FALSE)</f>
        <v>2082958</v>
      </c>
    </row>
    <row r="113" spans="1:16" ht="15" x14ac:dyDescent="0.25">
      <c r="A113" t="str">
        <f>VLOOKUP(TBL03_WorldBank[[#This Row],[Pais_WB]],TBL05_IDXPaises[Pais_GH],1,FALSE)</f>
        <v>Latvia</v>
      </c>
      <c r="B113" t="s">
        <v>390</v>
      </c>
      <c r="C113" t="str">
        <f>IFERROR(VLOOKUP(TBL03_WorldBank[[#This Row],[Pais_MR]],TBL04_IDXMovilidad[],2,FALSE),"XX")</f>
        <v>LV</v>
      </c>
      <c r="D113" t="s">
        <v>174</v>
      </c>
      <c r="E113" t="str">
        <f>VLOOKUP(TBL03_WorldBank[[#This Row],[Pais_WB]],TBL04_IDXMovilidad[],1,FALSE)</f>
        <v>Latvia</v>
      </c>
      <c r="F113">
        <v>1927174</v>
      </c>
      <c r="H113" t="s">
        <v>241</v>
      </c>
      <c r="I113" t="s">
        <v>610</v>
      </c>
      <c r="J113">
        <f>VLOOKUP(TBL04_IDXMovilidad[[#This Row],[Pais_MR]],TBL03_WorldBank[[Pais_MR]:['#POP]],2,FALSE)</f>
        <v>10175214</v>
      </c>
      <c r="L113" s="6" t="s">
        <v>185</v>
      </c>
      <c r="M113" t="str">
        <f>VLOOKUP(TBL05_IDXPaises[[#This Row],[Pais_GH]],TBL03_WorldBank[],2,FALSE)</f>
        <v>MLI</v>
      </c>
      <c r="N113" t="str">
        <f>VLOOKUP(TBL05_IDXPaises[[#This Row],[Pais_GH]],TBL03_WorldBank[],3,FALSE)</f>
        <v>ML</v>
      </c>
      <c r="O113" t="str">
        <f>VLOOKUP(TBL05_IDXPaises[[#This Row],[Pais_GH]],TBL03_WorldBank[],4,FALSE)</f>
        <v>Mali</v>
      </c>
      <c r="P113" s="2">
        <f>VLOOKUP(TBL05_IDXPaises[[#This Row],[Pais_GH]],TBL03_WorldBank[],6,FALSE)</f>
        <v>19077690</v>
      </c>
    </row>
    <row r="114" spans="1:16" ht="15" x14ac:dyDescent="0.25">
      <c r="A114" t="str">
        <f>VLOOKUP(TBL03_WorldBank[[#This Row],[Pais_WB]],TBL05_IDXPaises[Pais_GH],1,FALSE)</f>
        <v>Lebanon</v>
      </c>
      <c r="B114" t="s">
        <v>381</v>
      </c>
      <c r="C114" t="str">
        <f>IFERROR(VLOOKUP(TBL03_WorldBank[[#This Row],[Pais_MR]],TBL04_IDXMovilidad[],2,FALSE),"XX")</f>
        <v>LB</v>
      </c>
      <c r="D114" t="s">
        <v>165</v>
      </c>
      <c r="E114" t="str">
        <f>VLOOKUP(TBL03_WorldBank[[#This Row],[Pais_WB]],TBL04_IDXMovilidad[],1,FALSE)</f>
        <v>Lebanon</v>
      </c>
      <c r="F114">
        <v>6848925</v>
      </c>
      <c r="H114" t="s">
        <v>89</v>
      </c>
      <c r="I114" t="s">
        <v>514</v>
      </c>
      <c r="J114">
        <f>VLOOKUP(TBL04_IDXMovilidad[[#This Row],[Pais_MR]],TBL03_WorldBank[[Pais_MR]:['#POP]],2,FALSE)</f>
        <v>8513227</v>
      </c>
      <c r="L114" s="6" t="s">
        <v>186</v>
      </c>
      <c r="M114" t="str">
        <f>VLOOKUP(TBL05_IDXPaises[[#This Row],[Pais_GH]],TBL03_WorldBank[],2,FALSE)</f>
        <v>MLT</v>
      </c>
      <c r="N114" t="str">
        <f>VLOOKUP(TBL05_IDXPaises[[#This Row],[Pais_GH]],TBL03_WorldBank[],3,FALSE)</f>
        <v>MT</v>
      </c>
      <c r="O114" t="str">
        <f>VLOOKUP(TBL05_IDXPaises[[#This Row],[Pais_GH]],TBL03_WorldBank[],4,FALSE)</f>
        <v>Malta</v>
      </c>
      <c r="P114" s="2">
        <f>VLOOKUP(TBL05_IDXPaises[[#This Row],[Pais_GH]],TBL03_WorldBank[],6,FALSE)</f>
        <v>484630</v>
      </c>
    </row>
    <row r="115" spans="1:16" ht="15" x14ac:dyDescent="0.25">
      <c r="A115" t="e">
        <f>VLOOKUP(TBL03_WorldBank[[#This Row],[Pais_WB]],TBL05_IDXPaises[Pais_GH],1,FALSE)</f>
        <v>#N/A</v>
      </c>
      <c r="B115" t="s">
        <v>387</v>
      </c>
      <c r="C115" t="str">
        <f>IFERROR(VLOOKUP(TBL03_WorldBank[[#This Row],[Pais_MR]],TBL04_IDXMovilidad[],2,FALSE),"XX")</f>
        <v>XX</v>
      </c>
      <c r="D115" t="s">
        <v>171</v>
      </c>
      <c r="E115" t="e">
        <f>VLOOKUP(TBL03_WorldBank[[#This Row],[Pais_WB]],TBL04_IDXMovilidad[],1,FALSE)</f>
        <v>#N/A</v>
      </c>
      <c r="F115">
        <v>2108132</v>
      </c>
      <c r="H115" t="s">
        <v>623</v>
      </c>
      <c r="I115" t="s">
        <v>622</v>
      </c>
      <c r="J115">
        <f>VLOOKUP(TBL04_IDXMovilidad[[#This Row],[Pais_MR]],TBL03_WorldBank[[Pais_MR]:['#POP]],2,FALSE)</f>
        <v>23780000</v>
      </c>
      <c r="L115" s="6" t="s">
        <v>651</v>
      </c>
      <c r="M115" t="str">
        <f>VLOOKUP(TBL05_IDXPaises[[#This Row],[Pais_GH]],TBL03_WorldBank[],2,FALSE)</f>
        <v>MMR</v>
      </c>
      <c r="N115" t="str">
        <f>VLOOKUP(TBL05_IDXPaises[[#This Row],[Pais_GH]],TBL03_WorldBank[],3,FALSE)</f>
        <v>MM</v>
      </c>
      <c r="O115" t="str">
        <f>VLOOKUP(TBL05_IDXPaises[[#This Row],[Pais_GH]],TBL03_WorldBank[],4,FALSE)</f>
        <v>Myanmar</v>
      </c>
      <c r="P115" s="2">
        <f>VLOOKUP(TBL05_IDXPaises[[#This Row],[Pais_GH]],TBL03_WorldBank[],6,FALSE)</f>
        <v>53708395</v>
      </c>
    </row>
    <row r="116" spans="1:16" ht="15" x14ac:dyDescent="0.25">
      <c r="A116" t="str">
        <f>VLOOKUP(TBL03_WorldBank[[#This Row],[Pais_WB]],TBL05_IDXPaises[Pais_GH],1,FALSE)</f>
        <v>Liberia</v>
      </c>
      <c r="B116" t="s">
        <v>382</v>
      </c>
      <c r="C116" t="str">
        <f>IFERROR(VLOOKUP(TBL03_WorldBank[[#This Row],[Pais_MR]],TBL04_IDXMovilidad[],2,FALSE),"XX")</f>
        <v>XX</v>
      </c>
      <c r="D116" t="s">
        <v>166</v>
      </c>
      <c r="E116" t="e">
        <f>VLOOKUP(TBL03_WorldBank[[#This Row],[Pais_WB]],TBL04_IDXMovilidad[],1,FALSE)</f>
        <v>#N/A</v>
      </c>
      <c r="F116">
        <v>4818977</v>
      </c>
      <c r="H116" t="s">
        <v>249</v>
      </c>
      <c r="I116" t="s">
        <v>619</v>
      </c>
      <c r="J116">
        <f>VLOOKUP(TBL04_IDXMovilidad[[#This Row],[Pais_MR]],TBL03_WorldBank[[Pais_MR]:['#POP]],2,FALSE)</f>
        <v>9100837</v>
      </c>
      <c r="L116" s="6" t="s">
        <v>188</v>
      </c>
      <c r="M116" t="str">
        <f>VLOOKUP(TBL05_IDXPaises[[#This Row],[Pais_GH]],TBL03_WorldBank[],2,FALSE)</f>
        <v>MNE</v>
      </c>
      <c r="N116" t="str">
        <f>VLOOKUP(TBL05_IDXPaises[[#This Row],[Pais_GH]],TBL03_WorldBank[],3,FALSE)</f>
        <v>XX</v>
      </c>
      <c r="O116" t="str">
        <f>VLOOKUP(TBL05_IDXPaises[[#This Row],[Pais_GH]],TBL03_WorldBank[],4,FALSE)</f>
        <v>Montenegro</v>
      </c>
      <c r="P116" s="2">
        <f>VLOOKUP(TBL05_IDXPaises[[#This Row],[Pais_GH]],TBL03_WorldBank[],6,FALSE)</f>
        <v>622227</v>
      </c>
    </row>
    <row r="117" spans="1:16" ht="15" x14ac:dyDescent="0.25">
      <c r="A117" t="str">
        <f>VLOOKUP(TBL03_WorldBank[[#This Row],[Pais_WB]],TBL05_IDXPaises[Pais_GH],1,FALSE)</f>
        <v>Libya</v>
      </c>
      <c r="B117" t="s">
        <v>383</v>
      </c>
      <c r="C117" t="str">
        <f>IFERROR(VLOOKUP(TBL03_WorldBank[[#This Row],[Pais_MR]],TBL04_IDXMovilidad[],2,FALSE),"XX")</f>
        <v>LY</v>
      </c>
      <c r="D117" t="s">
        <v>167</v>
      </c>
      <c r="E117" t="str">
        <f>VLOOKUP(TBL03_WorldBank[[#This Row],[Pais_WB]],TBL04_IDXMovilidad[],1,FALSE)</f>
        <v>Libya</v>
      </c>
      <c r="F117">
        <v>6678567</v>
      </c>
      <c r="H117" t="s">
        <v>257</v>
      </c>
      <c r="I117" t="s">
        <v>624</v>
      </c>
      <c r="J117">
        <f>VLOOKUP(TBL04_IDXMovilidad[[#This Row],[Pais_MR]],TBL03_WorldBank[[Pais_MR]:['#POP]],2,FALSE)</f>
        <v>56318348</v>
      </c>
      <c r="L117" s="6" t="s">
        <v>189</v>
      </c>
      <c r="M117" t="str">
        <f>VLOOKUP(TBL05_IDXPaises[[#This Row],[Pais_GH]],TBL03_WorldBank[],2,FALSE)</f>
        <v>MNG</v>
      </c>
      <c r="N117" t="str">
        <f>VLOOKUP(TBL05_IDXPaises[[#This Row],[Pais_GH]],TBL03_WorldBank[],3,FALSE)</f>
        <v>MN</v>
      </c>
      <c r="O117" t="str">
        <f>VLOOKUP(TBL05_IDXPaises[[#This Row],[Pais_GH]],TBL03_WorldBank[],4,FALSE)</f>
        <v>Mongolia</v>
      </c>
      <c r="P117" s="2">
        <f>VLOOKUP(TBL05_IDXPaises[[#This Row],[Pais_GH]],TBL03_WorldBank[],6,FALSE)</f>
        <v>3170208</v>
      </c>
    </row>
    <row r="118" spans="1:16" ht="15" x14ac:dyDescent="0.25">
      <c r="A118" t="str">
        <f>VLOOKUP(TBL03_WorldBank[[#This Row],[Pais_WB]],TBL05_IDXPaises[Pais_GH],1,FALSE)</f>
        <v>Liechtenstein</v>
      </c>
      <c r="B118" t="s">
        <v>385</v>
      </c>
      <c r="C118" t="str">
        <f>IFERROR(VLOOKUP(TBL03_WorldBank[[#This Row],[Pais_MR]],TBL04_IDXMovilidad[],2,FALSE),"XX")</f>
        <v>LI</v>
      </c>
      <c r="D118" t="s">
        <v>169</v>
      </c>
      <c r="E118" t="str">
        <f>VLOOKUP(TBL03_WorldBank[[#This Row],[Pais_WB]],TBL04_IDXMovilidad[],1,FALSE)</f>
        <v>Liechtenstein</v>
      </c>
      <c r="F118">
        <v>37910</v>
      </c>
      <c r="H118" t="s">
        <v>248</v>
      </c>
      <c r="I118" t="s">
        <v>618</v>
      </c>
      <c r="J118">
        <f>VLOOKUP(TBL04_IDXMovilidad[[#This Row],[Pais_MR]],TBL03_WorldBank[[Pais_MR]:['#POP]],2,FALSE)</f>
        <v>69428524</v>
      </c>
      <c r="L118" s="6" t="s">
        <v>191</v>
      </c>
      <c r="M118" t="str">
        <f>VLOOKUP(TBL05_IDXPaises[[#This Row],[Pais_GH]],TBL03_WorldBank[],2,FALSE)</f>
        <v>MOZ</v>
      </c>
      <c r="N118" t="str">
        <f>VLOOKUP(TBL05_IDXPaises[[#This Row],[Pais_GH]],TBL03_WorldBank[],3,FALSE)</f>
        <v>MZ</v>
      </c>
      <c r="O118" t="str">
        <f>VLOOKUP(TBL05_IDXPaises[[#This Row],[Pais_GH]],TBL03_WorldBank[],4,FALSE)</f>
        <v>Mozambique</v>
      </c>
      <c r="P118" s="2">
        <f>VLOOKUP(TBL05_IDXPaises[[#This Row],[Pais_GH]],TBL03_WorldBank[],6,FALSE)</f>
        <v>29495962</v>
      </c>
    </row>
    <row r="119" spans="1:16" ht="15" x14ac:dyDescent="0.25">
      <c r="A119" t="str">
        <f>VLOOKUP(TBL03_WorldBank[[#This Row],[Pais_WB]],TBL05_IDXPaises[Pais_GH],1,FALSE)</f>
        <v>Lithuania</v>
      </c>
      <c r="B119" t="s">
        <v>388</v>
      </c>
      <c r="C119" t="str">
        <f>IFERROR(VLOOKUP(TBL03_WorldBank[[#This Row],[Pais_MR]],TBL04_IDXMovilidad[],2,FALSE),"XX")</f>
        <v>LT</v>
      </c>
      <c r="D119" t="s">
        <v>172</v>
      </c>
      <c r="E119" t="str">
        <f>VLOOKUP(TBL03_WorldBank[[#This Row],[Pais_WB]],TBL04_IDXMovilidad[],1,FALSE)</f>
        <v>Lithuania</v>
      </c>
      <c r="F119">
        <v>2801543</v>
      </c>
      <c r="H119" t="s">
        <v>509</v>
      </c>
      <c r="I119" t="s">
        <v>508</v>
      </c>
      <c r="J119">
        <f>VLOOKUP(TBL04_IDXMovilidad[[#This Row],[Pais_MR]],TBL03_WorldBank[[Pais_MR]:['#POP]],2,FALSE)</f>
        <v>385640</v>
      </c>
      <c r="L119" s="6" t="s">
        <v>192</v>
      </c>
      <c r="M119" t="str">
        <f>VLOOKUP(TBL05_IDXPaises[[#This Row],[Pais_GH]],TBL03_WorldBank[],2,FALSE)</f>
        <v>MRT</v>
      </c>
      <c r="N119" t="str">
        <f>VLOOKUP(TBL05_IDXPaises[[#This Row],[Pais_GH]],TBL03_WorldBank[],3,FALSE)</f>
        <v>XX</v>
      </c>
      <c r="O119" t="str">
        <f>VLOOKUP(TBL05_IDXPaises[[#This Row],[Pais_GH]],TBL03_WorldBank[],4,FALSE)</f>
        <v>Mauritania</v>
      </c>
      <c r="P119" s="2">
        <f>VLOOKUP(TBL05_IDXPaises[[#This Row],[Pais_GH]],TBL03_WorldBank[],6,FALSE)</f>
        <v>4403319</v>
      </c>
    </row>
    <row r="120" spans="1:16" ht="15" x14ac:dyDescent="0.25">
      <c r="A120" t="str">
        <f>VLOOKUP(TBL03_WorldBank[[#This Row],[Pais_WB]],TBL05_IDXPaises[Pais_GH],1,FALSE)</f>
        <v>Luxembourg</v>
      </c>
      <c r="B120" t="s">
        <v>389</v>
      </c>
      <c r="C120" t="str">
        <f>IFERROR(VLOOKUP(TBL03_WorldBank[[#This Row],[Pais_MR]],TBL04_IDXMovilidad[],2,FALSE),"XX")</f>
        <v>LU</v>
      </c>
      <c r="D120" t="s">
        <v>173</v>
      </c>
      <c r="E120" t="str">
        <f>VLOOKUP(TBL03_WorldBank[[#This Row],[Pais_WB]],TBL04_IDXMovilidad[],1,FALSE)</f>
        <v>Luxembourg</v>
      </c>
      <c r="F120">
        <v>607950</v>
      </c>
      <c r="H120" t="s">
        <v>247</v>
      </c>
      <c r="I120" t="s">
        <v>617</v>
      </c>
      <c r="J120">
        <f>VLOOKUP(TBL04_IDXMovilidad[[#This Row],[Pais_MR]],TBL03_WorldBank[[Pais_MR]:['#POP]],2,FALSE)</f>
        <v>7889094</v>
      </c>
      <c r="L120" s="6" t="s">
        <v>652</v>
      </c>
      <c r="M120" t="str">
        <f>VLOOKUP(TBL05_IDXPaises[[#This Row],[Pais_GH]],TBL03_WorldBank[],2,FALSE)</f>
        <v>MSZ</v>
      </c>
      <c r="N120" t="str">
        <f>VLOOKUP(TBL05_IDXPaises[[#This Row],[Pais_GH]],TBL03_WorldBank[],3,FALSE)</f>
        <v>XX</v>
      </c>
      <c r="O120" t="str">
        <f>VLOOKUP(TBL05_IDXPaises[[#This Row],[Pais_GH]],TBL03_WorldBank[],4,FALSE)</f>
        <v>MS Zaandam</v>
      </c>
      <c r="P120" s="2">
        <f>VLOOKUP(TBL05_IDXPaises[[#This Row],[Pais_GH]],TBL03_WorldBank[],6,FALSE)</f>
        <v>1800</v>
      </c>
    </row>
    <row r="121" spans="1:16" ht="15" x14ac:dyDescent="0.25">
      <c r="A121" t="e">
        <f>VLOOKUP(TBL03_WorldBank[[#This Row],[Pais_WB]],TBL05_IDXPaises[Pais_GH],1,FALSE)</f>
        <v>#N/A</v>
      </c>
      <c r="B121" t="s">
        <v>391</v>
      </c>
      <c r="C121" t="str">
        <f>IFERROR(VLOOKUP(TBL03_WorldBank[[#This Row],[Pais_MR]],TBL04_IDXMovilidad[],2,FALSE),"XX")</f>
        <v>XX</v>
      </c>
      <c r="D121" t="s">
        <v>175</v>
      </c>
      <c r="E121" t="e">
        <f>VLOOKUP(TBL03_WorldBank[[#This Row],[Pais_WB]],TBL04_IDXMovilidad[],1,FALSE)</f>
        <v>#N/A</v>
      </c>
      <c r="F121">
        <v>631636</v>
      </c>
      <c r="H121" t="s">
        <v>253</v>
      </c>
      <c r="I121" t="s">
        <v>621</v>
      </c>
      <c r="J121">
        <f>VLOOKUP(TBL04_IDXMovilidad[[#This Row],[Pais_MR]],TBL03_WorldBank[[Pais_MR]:['#POP]],2,FALSE)</f>
        <v>1389858</v>
      </c>
      <c r="L121" s="6" t="s">
        <v>193</v>
      </c>
      <c r="M121" t="str">
        <f>VLOOKUP(TBL05_IDXPaises[[#This Row],[Pais_GH]],TBL03_WorldBank[],2,FALSE)</f>
        <v>MUS</v>
      </c>
      <c r="N121" t="str">
        <f>VLOOKUP(TBL05_IDXPaises[[#This Row],[Pais_GH]],TBL03_WorldBank[],3,FALSE)</f>
        <v>MU</v>
      </c>
      <c r="O121" t="str">
        <f>VLOOKUP(TBL05_IDXPaises[[#This Row],[Pais_GH]],TBL03_WorldBank[],4,FALSE)</f>
        <v>Mauritius</v>
      </c>
      <c r="P121" s="2">
        <f>VLOOKUP(TBL05_IDXPaises[[#This Row],[Pais_GH]],TBL03_WorldBank[],6,FALSE)</f>
        <v>1265303</v>
      </c>
    </row>
    <row r="122" spans="1:16" ht="15" x14ac:dyDescent="0.25">
      <c r="A122" t="str">
        <f>VLOOKUP(TBL03_WorldBank[[#This Row],[Pais_WB]],TBL05_IDXPaises[Pais_GH],1,FALSE)</f>
        <v>Madagascar</v>
      </c>
      <c r="B122" t="s">
        <v>396</v>
      </c>
      <c r="C122" t="str">
        <f>IFERROR(VLOOKUP(TBL03_WorldBank[[#This Row],[Pais_MR]],TBL04_IDXMovilidad[],2,FALSE),"XX")</f>
        <v>XX</v>
      </c>
      <c r="D122" t="s">
        <v>180</v>
      </c>
      <c r="E122" t="e">
        <f>VLOOKUP(TBL03_WorldBank[[#This Row],[Pais_WB]],TBL04_IDXMovilidad[],1,FALSE)</f>
        <v>#N/A</v>
      </c>
      <c r="F122">
        <v>26262368</v>
      </c>
      <c r="H122" t="s">
        <v>255</v>
      </c>
      <c r="I122" t="s">
        <v>620</v>
      </c>
      <c r="J122">
        <f>VLOOKUP(TBL04_IDXMovilidad[[#This Row],[Pais_MR]],TBL03_WorldBank[[Pais_MR]:['#POP]],2,FALSE)</f>
        <v>82319724</v>
      </c>
      <c r="L122" s="6" t="s">
        <v>194</v>
      </c>
      <c r="M122" t="str">
        <f>VLOOKUP(TBL05_IDXPaises[[#This Row],[Pais_GH]],TBL03_WorldBank[],2,FALSE)</f>
        <v>MWI</v>
      </c>
      <c r="N122" t="str">
        <f>VLOOKUP(TBL05_IDXPaises[[#This Row],[Pais_GH]],TBL03_WorldBank[],3,FALSE)</f>
        <v>XX</v>
      </c>
      <c r="O122" t="str">
        <f>VLOOKUP(TBL05_IDXPaises[[#This Row],[Pais_GH]],TBL03_WorldBank[],4,FALSE)</f>
        <v>Malawi</v>
      </c>
      <c r="P122" s="2">
        <f>VLOOKUP(TBL05_IDXPaises[[#This Row],[Pais_GH]],TBL03_WorldBank[],6,FALSE)</f>
        <v>18143315</v>
      </c>
    </row>
    <row r="123" spans="1:16" ht="15" x14ac:dyDescent="0.25">
      <c r="A123" t="str">
        <f>VLOOKUP(TBL03_WorldBank[[#This Row],[Pais_WB]],TBL05_IDXPaises[Pais_GH],1,FALSE)</f>
        <v>Malawi</v>
      </c>
      <c r="B123" t="s">
        <v>410</v>
      </c>
      <c r="C123" t="str">
        <f>IFERROR(VLOOKUP(TBL03_WorldBank[[#This Row],[Pais_MR]],TBL04_IDXMovilidad[],2,FALSE),"XX")</f>
        <v>XX</v>
      </c>
      <c r="D123" t="s">
        <v>194</v>
      </c>
      <c r="E123" t="e">
        <f>VLOOKUP(TBL03_WorldBank[[#This Row],[Pais_WB]],TBL04_IDXMovilidad[],1,FALSE)</f>
        <v>#N/A</v>
      </c>
      <c r="F123">
        <v>18143315</v>
      </c>
      <c r="H123" t="s">
        <v>258</v>
      </c>
      <c r="I123" t="s">
        <v>625</v>
      </c>
      <c r="J123">
        <f>VLOOKUP(TBL04_IDXMovilidad[[#This Row],[Pais_MR]],TBL03_WorldBank[[Pais_MR]:['#POP]],2,FALSE)</f>
        <v>42723139</v>
      </c>
      <c r="L123" s="6" t="s">
        <v>195</v>
      </c>
      <c r="M123" t="str">
        <f>VLOOKUP(TBL05_IDXPaises[[#This Row],[Pais_GH]],TBL03_WorldBank[],2,FALSE)</f>
        <v>MYS</v>
      </c>
      <c r="N123" t="str">
        <f>VLOOKUP(TBL05_IDXPaises[[#This Row],[Pais_GH]],TBL03_WorldBank[],3,FALSE)</f>
        <v>MY</v>
      </c>
      <c r="O123" t="str">
        <f>VLOOKUP(TBL05_IDXPaises[[#This Row],[Pais_GH]],TBL03_WorldBank[],4,FALSE)</f>
        <v>Malaysia</v>
      </c>
      <c r="P123" s="2">
        <f>VLOOKUP(TBL05_IDXPaises[[#This Row],[Pais_GH]],TBL03_WorldBank[],6,FALSE)</f>
        <v>31528585</v>
      </c>
    </row>
    <row r="124" spans="1:16" ht="15" x14ac:dyDescent="0.25">
      <c r="A124" t="str">
        <f>VLOOKUP(TBL03_WorldBank[[#This Row],[Pais_WB]],TBL05_IDXPaises[Pais_GH],1,FALSE)</f>
        <v>Malaysia</v>
      </c>
      <c r="B124" t="s">
        <v>411</v>
      </c>
      <c r="C124" t="str">
        <f>IFERROR(VLOOKUP(TBL03_WorldBank[[#This Row],[Pais_MR]],TBL04_IDXMovilidad[],2,FALSE),"XX")</f>
        <v>MY</v>
      </c>
      <c r="D124" t="s">
        <v>195</v>
      </c>
      <c r="E124" t="str">
        <f>VLOOKUP(TBL03_WorldBank[[#This Row],[Pais_WB]],TBL04_IDXMovilidad[],1,FALSE)</f>
        <v>Malaysia</v>
      </c>
      <c r="F124">
        <v>31528585</v>
      </c>
      <c r="H124" t="s">
        <v>62</v>
      </c>
      <c r="I124" t="s">
        <v>490</v>
      </c>
      <c r="J124">
        <f>VLOOKUP(TBL04_IDXMovilidad[[#This Row],[Pais_MR]],TBL03_WorldBank[[Pais_MR]:['#POP]],2,FALSE)</f>
        <v>9630959</v>
      </c>
      <c r="L124" s="6" t="s">
        <v>196</v>
      </c>
      <c r="M124" t="str">
        <f>VLOOKUP(TBL05_IDXPaises[[#This Row],[Pais_GH]],TBL03_WorldBank[],2,FALSE)</f>
        <v>NAM</v>
      </c>
      <c r="N124" t="str">
        <f>VLOOKUP(TBL05_IDXPaises[[#This Row],[Pais_GH]],TBL03_WorldBank[],3,FALSE)</f>
        <v>NA</v>
      </c>
      <c r="O124" t="str">
        <f>VLOOKUP(TBL05_IDXPaises[[#This Row],[Pais_GH]],TBL03_WorldBank[],4,FALSE)</f>
        <v>Namibia</v>
      </c>
      <c r="P124" s="2">
        <f>VLOOKUP(TBL05_IDXPaises[[#This Row],[Pais_GH]],TBL03_WorldBank[],6,FALSE)</f>
        <v>2448255</v>
      </c>
    </row>
    <row r="125" spans="1:16" ht="15" x14ac:dyDescent="0.25">
      <c r="A125" t="str">
        <f>VLOOKUP(TBL03_WorldBank[[#This Row],[Pais_WB]],TBL05_IDXPaises[Pais_GH],1,FALSE)</f>
        <v>Maldives</v>
      </c>
      <c r="B125" t="s">
        <v>397</v>
      </c>
      <c r="C125" t="str">
        <f>IFERROR(VLOOKUP(TBL03_WorldBank[[#This Row],[Pais_MR]],TBL04_IDXMovilidad[],2,FALSE),"XX")</f>
        <v>XX</v>
      </c>
      <c r="D125" t="s">
        <v>181</v>
      </c>
      <c r="E125" t="e">
        <f>VLOOKUP(TBL03_WorldBank[[#This Row],[Pais_WB]],TBL04_IDXMovilidad[],1,FALSE)</f>
        <v>#N/A</v>
      </c>
      <c r="F125">
        <v>515696</v>
      </c>
      <c r="H125" t="s">
        <v>123</v>
      </c>
      <c r="I125" t="s">
        <v>537</v>
      </c>
      <c r="J125">
        <f>VLOOKUP(TBL04_IDXMovilidad[[#This Row],[Pais_MR]],TBL03_WorldBank[[Pais_MR]:['#POP]],2,FALSE)</f>
        <v>66460344</v>
      </c>
      <c r="L125" s="6" t="s">
        <v>198</v>
      </c>
      <c r="M125" t="str">
        <f>VLOOKUP(TBL05_IDXPaises[[#This Row],[Pais_GH]],TBL03_WorldBank[],2,FALSE)</f>
        <v>NER</v>
      </c>
      <c r="N125" t="str">
        <f>VLOOKUP(TBL05_IDXPaises[[#This Row],[Pais_GH]],TBL03_WorldBank[],3,FALSE)</f>
        <v>NE</v>
      </c>
      <c r="O125" t="str">
        <f>VLOOKUP(TBL05_IDXPaises[[#This Row],[Pais_GH]],TBL03_WorldBank[],4,FALSE)</f>
        <v>Niger</v>
      </c>
      <c r="P125" s="2">
        <f>VLOOKUP(TBL05_IDXPaises[[#This Row],[Pais_GH]],TBL03_WorldBank[],6,FALSE)</f>
        <v>22442948</v>
      </c>
    </row>
    <row r="126" spans="1:16" ht="15" x14ac:dyDescent="0.25">
      <c r="A126" t="str">
        <f>VLOOKUP(TBL03_WorldBank[[#This Row],[Pais_WB]],TBL05_IDXPaises[Pais_GH],1,FALSE)</f>
        <v>Mali</v>
      </c>
      <c r="B126" t="s">
        <v>401</v>
      </c>
      <c r="C126" t="str">
        <f>IFERROR(VLOOKUP(TBL03_WorldBank[[#This Row],[Pais_MR]],TBL04_IDXMovilidad[],2,FALSE),"XX")</f>
        <v>ML</v>
      </c>
      <c r="D126" t="s">
        <v>185</v>
      </c>
      <c r="E126" t="str">
        <f>VLOOKUP(TBL03_WorldBank[[#This Row],[Pais_WB]],TBL04_IDXMovilidad[],1,FALSE)</f>
        <v>Mali</v>
      </c>
      <c r="F126">
        <v>19077690</v>
      </c>
      <c r="H126" t="s">
        <v>261</v>
      </c>
      <c r="I126" t="s">
        <v>626</v>
      </c>
      <c r="J126">
        <f>VLOOKUP(TBL04_IDXMovilidad[[#This Row],[Pais_MR]],TBL03_WorldBank[[Pais_MR]:['#POP]],2,FALSE)</f>
        <v>326687501</v>
      </c>
      <c r="L126" s="6" t="s">
        <v>199</v>
      </c>
      <c r="M126" t="str">
        <f>VLOOKUP(TBL05_IDXPaises[[#This Row],[Pais_GH]],TBL03_WorldBank[],2,FALSE)</f>
        <v>NGA</v>
      </c>
      <c r="N126" t="str">
        <f>VLOOKUP(TBL05_IDXPaises[[#This Row],[Pais_GH]],TBL03_WorldBank[],3,FALSE)</f>
        <v>NG</v>
      </c>
      <c r="O126" t="str">
        <f>VLOOKUP(TBL05_IDXPaises[[#This Row],[Pais_GH]],TBL03_WorldBank[],4,FALSE)</f>
        <v>Nigeria</v>
      </c>
      <c r="P126" s="2">
        <f>VLOOKUP(TBL05_IDXPaises[[#This Row],[Pais_GH]],TBL03_WorldBank[],6,FALSE)</f>
        <v>195874740</v>
      </c>
    </row>
    <row r="127" spans="1:16" ht="15" x14ac:dyDescent="0.25">
      <c r="A127" t="str">
        <f>VLOOKUP(TBL03_WorldBank[[#This Row],[Pais_WB]],TBL05_IDXPaises[Pais_GH],1,FALSE)</f>
        <v>Malta</v>
      </c>
      <c r="B127" t="s">
        <v>402</v>
      </c>
      <c r="C127" t="str">
        <f>IFERROR(VLOOKUP(TBL03_WorldBank[[#This Row],[Pais_MR]],TBL04_IDXMovilidad[],2,FALSE),"XX")</f>
        <v>MT</v>
      </c>
      <c r="D127" t="s">
        <v>186</v>
      </c>
      <c r="E127" t="str">
        <f>VLOOKUP(TBL03_WorldBank[[#This Row],[Pais_WB]],TBL04_IDXMovilidad[],1,FALSE)</f>
        <v>Malta</v>
      </c>
      <c r="F127">
        <v>484630</v>
      </c>
      <c r="H127" t="s">
        <v>260</v>
      </c>
      <c r="I127" t="s">
        <v>627</v>
      </c>
      <c r="J127">
        <f>VLOOKUP(TBL04_IDXMovilidad[[#This Row],[Pais_MR]],TBL03_WorldBank[[Pais_MR]:['#POP]],2,FALSE)</f>
        <v>3449299</v>
      </c>
      <c r="L127" s="6" t="s">
        <v>200</v>
      </c>
      <c r="M127" t="str">
        <f>VLOOKUP(TBL05_IDXPaises[[#This Row],[Pais_GH]],TBL03_WorldBank[],2,FALSE)</f>
        <v>NIC</v>
      </c>
      <c r="N127" t="str">
        <f>VLOOKUP(TBL05_IDXPaises[[#This Row],[Pais_GH]],TBL03_WorldBank[],3,FALSE)</f>
        <v>NI</v>
      </c>
      <c r="O127" t="str">
        <f>VLOOKUP(TBL05_IDXPaises[[#This Row],[Pais_GH]],TBL03_WorldBank[],4,FALSE)</f>
        <v>Nicaragua</v>
      </c>
      <c r="P127" s="2">
        <f>VLOOKUP(TBL05_IDXPaises[[#This Row],[Pais_GH]],TBL03_WorldBank[],6,FALSE)</f>
        <v>6465513</v>
      </c>
    </row>
    <row r="128" spans="1:16" ht="15" x14ac:dyDescent="0.25">
      <c r="A128" t="e">
        <f>VLOOKUP(TBL03_WorldBank[[#This Row],[Pais_WB]],TBL05_IDXPaises[Pais_GH],1,FALSE)</f>
        <v>#N/A</v>
      </c>
      <c r="B128" t="s">
        <v>399</v>
      </c>
      <c r="C128" t="str">
        <f>IFERROR(VLOOKUP(TBL03_WorldBank[[#This Row],[Pais_MR]],TBL04_IDXMovilidad[],2,FALSE),"XX")</f>
        <v>XX</v>
      </c>
      <c r="D128" t="s">
        <v>183</v>
      </c>
      <c r="E128" t="e">
        <f>VLOOKUP(TBL03_WorldBank[[#This Row],[Pais_WB]],TBL04_IDXMovilidad[],1,FALSE)</f>
        <v>#N/A</v>
      </c>
      <c r="F128">
        <v>58413</v>
      </c>
      <c r="H128" t="s">
        <v>629</v>
      </c>
      <c r="I128" t="s">
        <v>628</v>
      </c>
      <c r="J128">
        <f>VLOOKUP(TBL04_IDXMovilidad[[#This Row],[Pais_MR]],TBL03_WorldBank[[Pais_MR]:['#POP]],2,FALSE)</f>
        <v>28870195</v>
      </c>
      <c r="L128" s="6" t="s">
        <v>201</v>
      </c>
      <c r="M128" t="str">
        <f>VLOOKUP(TBL05_IDXPaises[[#This Row],[Pais_GH]],TBL03_WorldBank[],2,FALSE)</f>
        <v>NLD</v>
      </c>
      <c r="N128" t="str">
        <f>VLOOKUP(TBL05_IDXPaises[[#This Row],[Pais_GH]],TBL03_WorldBank[],3,FALSE)</f>
        <v>NL</v>
      </c>
      <c r="O128" t="str">
        <f>VLOOKUP(TBL05_IDXPaises[[#This Row],[Pais_GH]],TBL03_WorldBank[],4,FALSE)</f>
        <v>Netherlands</v>
      </c>
      <c r="P128" s="2">
        <f>VLOOKUP(TBL05_IDXPaises[[#This Row],[Pais_GH]],TBL03_WorldBank[],6,FALSE)</f>
        <v>17231624</v>
      </c>
    </row>
    <row r="129" spans="1:16" ht="15" x14ac:dyDescent="0.25">
      <c r="A129" t="str">
        <f>VLOOKUP(TBL03_WorldBank[[#This Row],[Pais_WB]],TBL05_IDXPaises[Pais_GH],1,FALSE)</f>
        <v>Mauritania</v>
      </c>
      <c r="B129" t="s">
        <v>408</v>
      </c>
      <c r="C129" t="str">
        <f>IFERROR(VLOOKUP(TBL03_WorldBank[[#This Row],[Pais_MR]],TBL04_IDXMovilidad[],2,FALSE),"XX")</f>
        <v>XX</v>
      </c>
      <c r="D129" t="s">
        <v>192</v>
      </c>
      <c r="E129" t="e">
        <f>VLOOKUP(TBL03_WorldBank[[#This Row],[Pais_WB]],TBL04_IDXMovilidad[],1,FALSE)</f>
        <v>#N/A</v>
      </c>
      <c r="F129">
        <v>4403319</v>
      </c>
      <c r="H129" t="s">
        <v>266</v>
      </c>
      <c r="I129" t="s">
        <v>630</v>
      </c>
      <c r="J129">
        <f>VLOOKUP(TBL04_IDXMovilidad[[#This Row],[Pais_MR]],TBL03_WorldBank[[Pais_MR]:['#POP]],2,FALSE)</f>
        <v>95540395</v>
      </c>
      <c r="L129" s="6" t="s">
        <v>202</v>
      </c>
      <c r="M129" t="str">
        <f>VLOOKUP(TBL05_IDXPaises[[#This Row],[Pais_GH]],TBL03_WorldBank[],2,FALSE)</f>
        <v>NOR</v>
      </c>
      <c r="N129" t="str">
        <f>VLOOKUP(TBL05_IDXPaises[[#This Row],[Pais_GH]],TBL03_WorldBank[],3,FALSE)</f>
        <v>NO</v>
      </c>
      <c r="O129" t="str">
        <f>VLOOKUP(TBL05_IDXPaises[[#This Row],[Pais_GH]],TBL03_WorldBank[],4,FALSE)</f>
        <v>Norway</v>
      </c>
      <c r="P129" s="2">
        <f>VLOOKUP(TBL05_IDXPaises[[#This Row],[Pais_GH]],TBL03_WorldBank[],6,FALSE)</f>
        <v>5311916</v>
      </c>
    </row>
    <row r="130" spans="1:16" ht="15" x14ac:dyDescent="0.25">
      <c r="A130" t="str">
        <f>VLOOKUP(TBL03_WorldBank[[#This Row],[Pais_WB]],TBL05_IDXPaises[Pais_GH],1,FALSE)</f>
        <v>Mauritius</v>
      </c>
      <c r="B130" t="s">
        <v>409</v>
      </c>
      <c r="C130" t="str">
        <f>IFERROR(VLOOKUP(TBL03_WorldBank[[#This Row],[Pais_MR]],TBL04_IDXMovilidad[],2,FALSE),"XX")</f>
        <v>MU</v>
      </c>
      <c r="D130" t="s">
        <v>193</v>
      </c>
      <c r="E130" t="str">
        <f>VLOOKUP(TBL03_WorldBank[[#This Row],[Pais_WB]],TBL04_IDXMovilidad[],1,FALSE)</f>
        <v>Mauritius</v>
      </c>
      <c r="F130">
        <v>1265303</v>
      </c>
      <c r="H130" t="s">
        <v>632</v>
      </c>
      <c r="I130" t="s">
        <v>631</v>
      </c>
      <c r="J130">
        <f>VLOOKUP(TBL04_IDXMovilidad[[#This Row],[Pais_MR]],TBL03_WorldBank[[Pais_MR]:['#POP]],2,FALSE)</f>
        <v>28498687</v>
      </c>
      <c r="L130" s="6" t="s">
        <v>203</v>
      </c>
      <c r="M130" t="str">
        <f>VLOOKUP(TBL05_IDXPaises[[#This Row],[Pais_GH]],TBL03_WorldBank[],2,FALSE)</f>
        <v>NPL</v>
      </c>
      <c r="N130" t="str">
        <f>VLOOKUP(TBL05_IDXPaises[[#This Row],[Pais_GH]],TBL03_WorldBank[],3,FALSE)</f>
        <v>NP</v>
      </c>
      <c r="O130" t="str">
        <f>VLOOKUP(TBL05_IDXPaises[[#This Row],[Pais_GH]],TBL03_WorldBank[],4,FALSE)</f>
        <v>Nepal</v>
      </c>
      <c r="P130" s="2">
        <f>VLOOKUP(TBL05_IDXPaises[[#This Row],[Pais_GH]],TBL03_WorldBank[],6,FALSE)</f>
        <v>28087871</v>
      </c>
    </row>
    <row r="131" spans="1:16" ht="15" x14ac:dyDescent="0.25">
      <c r="A131" t="str">
        <f>VLOOKUP(TBL03_WorldBank[[#This Row],[Pais_WB]],TBL05_IDXPaises[Pais_GH],1,FALSE)</f>
        <v>Mexico</v>
      </c>
      <c r="B131" t="s">
        <v>398</v>
      </c>
      <c r="C131" t="str">
        <f>IFERROR(VLOOKUP(TBL03_WorldBank[[#This Row],[Pais_MR]],TBL04_IDXMovilidad[],2,FALSE),"XX")</f>
        <v>MX</v>
      </c>
      <c r="D131" t="s">
        <v>182</v>
      </c>
      <c r="E131" t="str">
        <f>VLOOKUP(TBL03_WorldBank[[#This Row],[Pais_WB]],TBL04_IDXMovilidad[],1,FALSE)</f>
        <v>Mexico</v>
      </c>
      <c r="F131">
        <v>126190788</v>
      </c>
      <c r="H131" t="s">
        <v>272</v>
      </c>
      <c r="I131" t="s">
        <v>634</v>
      </c>
      <c r="J131">
        <f>VLOOKUP(TBL04_IDXMovilidad[[#This Row],[Pais_MR]],TBL03_WorldBank[[Pais_MR]:['#POP]],2,FALSE)</f>
        <v>17351822</v>
      </c>
      <c r="L131" s="6" t="s">
        <v>205</v>
      </c>
      <c r="M131" t="str">
        <f>VLOOKUP(TBL05_IDXPaises[[#This Row],[Pais_GH]],TBL03_WorldBank[],2,FALSE)</f>
        <v>NZL</v>
      </c>
      <c r="N131" t="str">
        <f>VLOOKUP(TBL05_IDXPaises[[#This Row],[Pais_GH]],TBL03_WorldBank[],3,FALSE)</f>
        <v>NZ</v>
      </c>
      <c r="O131" t="str">
        <f>VLOOKUP(TBL05_IDXPaises[[#This Row],[Pais_GH]],TBL03_WorldBank[],4,FALSE)</f>
        <v>New Zealand</v>
      </c>
      <c r="P131" s="2">
        <f>VLOOKUP(TBL05_IDXPaises[[#This Row],[Pais_GH]],TBL03_WorldBank[],6,FALSE)</f>
        <v>4841000</v>
      </c>
    </row>
    <row r="132" spans="1:16" ht="15" x14ac:dyDescent="0.25">
      <c r="A132" t="e">
        <f>VLOOKUP(TBL03_WorldBank[[#This Row],[Pais_WB]],TBL05_IDXPaises[Pais_GH],1,FALSE)</f>
        <v>#N/A</v>
      </c>
      <c r="B132" t="s">
        <v>337</v>
      </c>
      <c r="C132" t="str">
        <f>IFERROR(VLOOKUP(TBL03_WorldBank[[#This Row],[Pais_MR]],TBL04_IDXMovilidad[],2,FALSE),"XX")</f>
        <v>XX</v>
      </c>
      <c r="D132" t="s">
        <v>121</v>
      </c>
      <c r="E132" t="e">
        <f>VLOOKUP(TBL03_WorldBank[[#This Row],[Pais_WB]],TBL04_IDXMovilidad[],1,FALSE)</f>
        <v>#N/A</v>
      </c>
      <c r="F132">
        <v>112640</v>
      </c>
      <c r="H132" t="s">
        <v>273</v>
      </c>
      <c r="I132" t="s">
        <v>635</v>
      </c>
      <c r="J132">
        <f>VLOOKUP(TBL04_IDXMovilidad[[#This Row],[Pais_MR]],TBL03_WorldBank[[Pais_MR]:['#POP]],2,FALSE)</f>
        <v>14439018</v>
      </c>
      <c r="L132" s="6" t="s">
        <v>206</v>
      </c>
      <c r="M132" t="str">
        <f>VLOOKUP(TBL05_IDXPaises[[#This Row],[Pais_GH]],TBL03_WorldBank[],2,FALSE)</f>
        <v>OMN</v>
      </c>
      <c r="N132" t="str">
        <f>VLOOKUP(TBL05_IDXPaises[[#This Row],[Pais_GH]],TBL03_WorldBank[],3,FALSE)</f>
        <v>OM</v>
      </c>
      <c r="O132" t="str">
        <f>VLOOKUP(TBL05_IDXPaises[[#This Row],[Pais_GH]],TBL03_WorldBank[],4,FALSE)</f>
        <v>Oman</v>
      </c>
      <c r="P132" s="2">
        <f>VLOOKUP(TBL05_IDXPaises[[#This Row],[Pais_GH]],TBL03_WorldBank[],6,FALSE)</f>
        <v>4829483</v>
      </c>
    </row>
    <row r="133" spans="1:16" ht="15" x14ac:dyDescent="0.25">
      <c r="A133" t="str">
        <f>VLOOKUP(TBL03_WorldBank[[#This Row],[Pais_WB]],TBL05_IDXPaises[Pais_GH],1,FALSE)</f>
        <v>Moldova</v>
      </c>
      <c r="B133" t="s">
        <v>395</v>
      </c>
      <c r="C133" t="str">
        <f>IFERROR(VLOOKUP(TBL03_WorldBank[[#This Row],[Pais_MR]],TBL04_IDXMovilidad[],2,FALSE),"XX")</f>
        <v>MD</v>
      </c>
      <c r="D133" t="s">
        <v>179</v>
      </c>
      <c r="E133" t="str">
        <f>VLOOKUP(TBL03_WorldBank[[#This Row],[Pais_WB]],TBL04_IDXMovilidad[],1,FALSE)</f>
        <v>Moldova</v>
      </c>
      <c r="F133">
        <v>2706049</v>
      </c>
      <c r="L133" s="6" t="s">
        <v>207</v>
      </c>
      <c r="M133" t="str">
        <f>VLOOKUP(TBL05_IDXPaises[[#This Row],[Pais_GH]],TBL03_WorldBank[],2,FALSE)</f>
        <v>PAK</v>
      </c>
      <c r="N133" t="str">
        <f>VLOOKUP(TBL05_IDXPaises[[#This Row],[Pais_GH]],TBL03_WorldBank[],3,FALSE)</f>
        <v>PK</v>
      </c>
      <c r="O133" t="str">
        <f>VLOOKUP(TBL05_IDXPaises[[#This Row],[Pais_GH]],TBL03_WorldBank[],4,FALSE)</f>
        <v>Pakistan</v>
      </c>
      <c r="P133" s="2">
        <f>VLOOKUP(TBL05_IDXPaises[[#This Row],[Pais_GH]],TBL03_WorldBank[],6,FALSE)</f>
        <v>212215030</v>
      </c>
    </row>
    <row r="134" spans="1:16" ht="15" x14ac:dyDescent="0.25">
      <c r="A134" t="str">
        <f>VLOOKUP(TBL03_WorldBank[[#This Row],[Pais_WB]],TBL05_IDXPaises[Pais_GH],1,FALSE)</f>
        <v>Monaco</v>
      </c>
      <c r="B134" t="s">
        <v>394</v>
      </c>
      <c r="C134" t="str">
        <f>IFERROR(VLOOKUP(TBL03_WorldBank[[#This Row],[Pais_MR]],TBL04_IDXMovilidad[],2,FALSE),"XX")</f>
        <v>XX</v>
      </c>
      <c r="D134" t="s">
        <v>178</v>
      </c>
      <c r="E134" t="e">
        <f>VLOOKUP(TBL03_WorldBank[[#This Row],[Pais_WB]],TBL04_IDXMovilidad[],1,FALSE)</f>
        <v>#N/A</v>
      </c>
      <c r="F134">
        <v>38682</v>
      </c>
      <c r="L134" s="6" t="s">
        <v>208</v>
      </c>
      <c r="M134" t="str">
        <f>VLOOKUP(TBL05_IDXPaises[[#This Row],[Pais_GH]],TBL03_WorldBank[],2,FALSE)</f>
        <v>PAN</v>
      </c>
      <c r="N134" t="str">
        <f>VLOOKUP(TBL05_IDXPaises[[#This Row],[Pais_GH]],TBL03_WorldBank[],3,FALSE)</f>
        <v>PA</v>
      </c>
      <c r="O134" t="str">
        <f>VLOOKUP(TBL05_IDXPaises[[#This Row],[Pais_GH]],TBL03_WorldBank[],4,FALSE)</f>
        <v>Panama</v>
      </c>
      <c r="P134" s="2">
        <f>VLOOKUP(TBL05_IDXPaises[[#This Row],[Pais_GH]],TBL03_WorldBank[],6,FALSE)</f>
        <v>4176873</v>
      </c>
    </row>
    <row r="135" spans="1:16" ht="15" x14ac:dyDescent="0.25">
      <c r="A135" t="str">
        <f>VLOOKUP(TBL03_WorldBank[[#This Row],[Pais_WB]],TBL05_IDXPaises[Pais_GH],1,FALSE)</f>
        <v>Mongolia</v>
      </c>
      <c r="B135" t="s">
        <v>405</v>
      </c>
      <c r="C135" t="str">
        <f>IFERROR(VLOOKUP(TBL03_WorldBank[[#This Row],[Pais_MR]],TBL04_IDXMovilidad[],2,FALSE),"XX")</f>
        <v>MN</v>
      </c>
      <c r="D135" t="s">
        <v>189</v>
      </c>
      <c r="E135" t="str">
        <f>VLOOKUP(TBL03_WorldBank[[#This Row],[Pais_WB]],TBL04_IDXMovilidad[],1,FALSE)</f>
        <v>Mongolia</v>
      </c>
      <c r="F135">
        <v>3170208</v>
      </c>
      <c r="L135" s="6" t="s">
        <v>209</v>
      </c>
      <c r="M135" t="str">
        <f>VLOOKUP(TBL05_IDXPaises[[#This Row],[Pais_GH]],TBL03_WorldBank[],2,FALSE)</f>
        <v>PER</v>
      </c>
      <c r="N135" t="str">
        <f>VLOOKUP(TBL05_IDXPaises[[#This Row],[Pais_GH]],TBL03_WorldBank[],3,FALSE)</f>
        <v>PE</v>
      </c>
      <c r="O135" t="str">
        <f>VLOOKUP(TBL05_IDXPaises[[#This Row],[Pais_GH]],TBL03_WorldBank[],4,FALSE)</f>
        <v>Peru</v>
      </c>
      <c r="P135" s="2">
        <f>VLOOKUP(TBL05_IDXPaises[[#This Row],[Pais_GH]],TBL03_WorldBank[],6,FALSE)</f>
        <v>31989256</v>
      </c>
    </row>
    <row r="136" spans="1:16" ht="15" x14ac:dyDescent="0.25">
      <c r="A136" t="str">
        <f>VLOOKUP(TBL03_WorldBank[[#This Row],[Pais_WB]],TBL05_IDXPaises[Pais_GH],1,FALSE)</f>
        <v>Montenegro</v>
      </c>
      <c r="B136" t="s">
        <v>404</v>
      </c>
      <c r="C136" t="str">
        <f>IFERROR(VLOOKUP(TBL03_WorldBank[[#This Row],[Pais_MR]],TBL04_IDXMovilidad[],2,FALSE),"XX")</f>
        <v>XX</v>
      </c>
      <c r="D136" t="s">
        <v>188</v>
      </c>
      <c r="E136" t="e">
        <f>VLOOKUP(TBL03_WorldBank[[#This Row],[Pais_WB]],TBL04_IDXMovilidad[],1,FALSE)</f>
        <v>#N/A</v>
      </c>
      <c r="F136">
        <v>622227</v>
      </c>
      <c r="L136" s="6" t="s">
        <v>210</v>
      </c>
      <c r="M136" t="str">
        <f>VLOOKUP(TBL05_IDXPaises[[#This Row],[Pais_GH]],TBL03_WorldBank[],2,FALSE)</f>
        <v>PHL</v>
      </c>
      <c r="N136" t="str">
        <f>VLOOKUP(TBL05_IDXPaises[[#This Row],[Pais_GH]],TBL03_WorldBank[],3,FALSE)</f>
        <v>PH</v>
      </c>
      <c r="O136" t="str">
        <f>VLOOKUP(TBL05_IDXPaises[[#This Row],[Pais_GH]],TBL03_WorldBank[],4,FALSE)</f>
        <v>Philippines</v>
      </c>
      <c r="P136" s="2">
        <f>VLOOKUP(TBL05_IDXPaises[[#This Row],[Pais_GH]],TBL03_WorldBank[],6,FALSE)</f>
        <v>106651922</v>
      </c>
    </row>
    <row r="137" spans="1:16" ht="15" x14ac:dyDescent="0.25">
      <c r="A137" t="str">
        <f>VLOOKUP(TBL03_WorldBank[[#This Row],[Pais_WB]],TBL05_IDXPaises[Pais_GH],1,FALSE)</f>
        <v>Morocco</v>
      </c>
      <c r="B137" t="s">
        <v>393</v>
      </c>
      <c r="C137" t="str">
        <f>IFERROR(VLOOKUP(TBL03_WorldBank[[#This Row],[Pais_MR]],TBL04_IDXMovilidad[],2,FALSE),"XX")</f>
        <v>XX</v>
      </c>
      <c r="D137" t="s">
        <v>177</v>
      </c>
      <c r="E137" t="e">
        <f>VLOOKUP(TBL03_WorldBank[[#This Row],[Pais_WB]],TBL04_IDXMovilidad[],1,FALSE)</f>
        <v>#N/A</v>
      </c>
      <c r="F137">
        <v>36029138</v>
      </c>
      <c r="L137" s="6" t="s">
        <v>212</v>
      </c>
      <c r="M137" t="str">
        <f>VLOOKUP(TBL05_IDXPaises[[#This Row],[Pais_GH]],TBL03_WorldBank[],2,FALSE)</f>
        <v>PNG</v>
      </c>
      <c r="N137" t="str">
        <f>VLOOKUP(TBL05_IDXPaises[[#This Row],[Pais_GH]],TBL03_WorldBank[],3,FALSE)</f>
        <v>PG</v>
      </c>
      <c r="O137" t="str">
        <f>VLOOKUP(TBL05_IDXPaises[[#This Row],[Pais_GH]],TBL03_WorldBank[],4,FALSE)</f>
        <v>Papua New Guinea</v>
      </c>
      <c r="P137" s="2">
        <f>VLOOKUP(TBL05_IDXPaises[[#This Row],[Pais_GH]],TBL03_WorldBank[],6,FALSE)</f>
        <v>8606316</v>
      </c>
    </row>
    <row r="138" spans="1:16" ht="15" x14ac:dyDescent="0.25">
      <c r="A138" t="str">
        <f>VLOOKUP(TBL03_WorldBank[[#This Row],[Pais_WB]],TBL05_IDXPaises[Pais_GH],1,FALSE)</f>
        <v>Mozambique</v>
      </c>
      <c r="B138" t="s">
        <v>407</v>
      </c>
      <c r="C138" t="str">
        <f>IFERROR(VLOOKUP(TBL03_WorldBank[[#This Row],[Pais_MR]],TBL04_IDXMovilidad[],2,FALSE),"XX")</f>
        <v>MZ</v>
      </c>
      <c r="D138" t="s">
        <v>191</v>
      </c>
      <c r="E138" t="str">
        <f>VLOOKUP(TBL03_WorldBank[[#This Row],[Pais_WB]],TBL04_IDXMovilidad[],1,FALSE)</f>
        <v>Mozambique</v>
      </c>
      <c r="F138">
        <v>29495962</v>
      </c>
      <c r="L138" s="6" t="s">
        <v>213</v>
      </c>
      <c r="M138" t="str">
        <f>VLOOKUP(TBL05_IDXPaises[[#This Row],[Pais_GH]],TBL03_WorldBank[],2,FALSE)</f>
        <v>POL</v>
      </c>
      <c r="N138" t="str">
        <f>VLOOKUP(TBL05_IDXPaises[[#This Row],[Pais_GH]],TBL03_WorldBank[],3,FALSE)</f>
        <v>PL</v>
      </c>
      <c r="O138" t="str">
        <f>VLOOKUP(TBL05_IDXPaises[[#This Row],[Pais_GH]],TBL03_WorldBank[],4,FALSE)</f>
        <v>Poland</v>
      </c>
      <c r="P138" s="2">
        <f>VLOOKUP(TBL05_IDXPaises[[#This Row],[Pais_GH]],TBL03_WorldBank[],6,FALSE)</f>
        <v>37974750</v>
      </c>
    </row>
    <row r="139" spans="1:16" ht="15" x14ac:dyDescent="0.25">
      <c r="A139" s="2" t="str">
        <f>VLOOKUP(TBL03_WorldBank[[#This Row],[Pais_WB]],TBL05_IDXPaises[Pais_GH],1,FALSE)</f>
        <v>MS Zaandam</v>
      </c>
      <c r="B139" t="s">
        <v>656</v>
      </c>
      <c r="C139" s="2" t="str">
        <f>IFERROR(VLOOKUP(TBL03_WorldBank[[#This Row],[Pais_MR]],TBL04_IDXMovilidad[],2,FALSE),"XX")</f>
        <v>XX</v>
      </c>
      <c r="D139" t="s">
        <v>652</v>
      </c>
      <c r="E139" s="2" t="e">
        <f>VLOOKUP(TBL03_WorldBank[[#This Row],[Pais_WB]],TBL04_IDXMovilidad[],1,FALSE)</f>
        <v>#N/A</v>
      </c>
      <c r="F139">
        <v>1800</v>
      </c>
      <c r="L139" s="6" t="s">
        <v>216</v>
      </c>
      <c r="M139" t="str">
        <f>VLOOKUP(TBL05_IDXPaises[[#This Row],[Pais_GH]],TBL03_WorldBank[],2,FALSE)</f>
        <v>PRT</v>
      </c>
      <c r="N139" t="str">
        <f>VLOOKUP(TBL05_IDXPaises[[#This Row],[Pais_GH]],TBL03_WorldBank[],3,FALSE)</f>
        <v>PT</v>
      </c>
      <c r="O139" t="str">
        <f>VLOOKUP(TBL05_IDXPaises[[#This Row],[Pais_GH]],TBL03_WorldBank[],4,FALSE)</f>
        <v>Portugal</v>
      </c>
      <c r="P139" s="2">
        <f>VLOOKUP(TBL05_IDXPaises[[#This Row],[Pais_GH]],TBL03_WorldBank[],6,FALSE)</f>
        <v>10283822</v>
      </c>
    </row>
    <row r="140" spans="1:16" ht="15" x14ac:dyDescent="0.25">
      <c r="A140" t="s">
        <v>651</v>
      </c>
      <c r="B140" t="s">
        <v>403</v>
      </c>
      <c r="C140" t="str">
        <f>IFERROR(VLOOKUP(TBL03_WorldBank[[#This Row],[Pais_MR]],TBL04_IDXMovilidad[],2,FALSE),"XX")</f>
        <v>MM</v>
      </c>
      <c r="D140" t="s">
        <v>187</v>
      </c>
      <c r="E140" t="s">
        <v>579</v>
      </c>
      <c r="F140">
        <v>53708395</v>
      </c>
      <c r="L140" s="6" t="s">
        <v>217</v>
      </c>
      <c r="M140" t="str">
        <f>VLOOKUP(TBL05_IDXPaises[[#This Row],[Pais_GH]],TBL03_WorldBank[],2,FALSE)</f>
        <v>PRY</v>
      </c>
      <c r="N140" t="str">
        <f>VLOOKUP(TBL05_IDXPaises[[#This Row],[Pais_GH]],TBL03_WorldBank[],3,FALSE)</f>
        <v>PY</v>
      </c>
      <c r="O140" t="str">
        <f>VLOOKUP(TBL05_IDXPaises[[#This Row],[Pais_GH]],TBL03_WorldBank[],4,FALSE)</f>
        <v>Paraguay</v>
      </c>
      <c r="P140" s="2">
        <f>VLOOKUP(TBL05_IDXPaises[[#This Row],[Pais_GH]],TBL03_WorldBank[],6,FALSE)</f>
        <v>6956071</v>
      </c>
    </row>
    <row r="141" spans="1:16" ht="15" x14ac:dyDescent="0.25">
      <c r="A141" t="str">
        <f>VLOOKUP(TBL03_WorldBank[[#This Row],[Pais_WB]],TBL05_IDXPaises[Pais_GH],1,FALSE)</f>
        <v>Namibia</v>
      </c>
      <c r="B141" t="s">
        <v>412</v>
      </c>
      <c r="C141" t="str">
        <f>IFERROR(VLOOKUP(TBL03_WorldBank[[#This Row],[Pais_MR]],TBL04_IDXMovilidad[],2,FALSE),"XX")</f>
        <v>NA</v>
      </c>
      <c r="D141" t="s">
        <v>196</v>
      </c>
      <c r="E141" t="str">
        <f>VLOOKUP(TBL03_WorldBank[[#This Row],[Pais_WB]],TBL04_IDXMovilidad[],1,FALSE)</f>
        <v>Namibia</v>
      </c>
      <c r="F141">
        <v>2448255</v>
      </c>
      <c r="L141" s="6" t="s">
        <v>218</v>
      </c>
      <c r="M141" t="str">
        <f>VLOOKUP(TBL05_IDXPaises[[#This Row],[Pais_GH]],TBL03_WorldBank[],2,FALSE)</f>
        <v>PSE</v>
      </c>
      <c r="N141" t="str">
        <f>VLOOKUP(TBL05_IDXPaises[[#This Row],[Pais_GH]],TBL03_WorldBank[],3,FALSE)</f>
        <v>XX</v>
      </c>
      <c r="O141" t="str">
        <f>VLOOKUP(TBL05_IDXPaises[[#This Row],[Pais_GH]],TBL03_WorldBank[],4,FALSE)</f>
        <v>West Bank and Gaza</v>
      </c>
      <c r="P141" s="2">
        <f>VLOOKUP(TBL05_IDXPaises[[#This Row],[Pais_GH]],TBL03_WorldBank[],6,FALSE)</f>
        <v>4569087</v>
      </c>
    </row>
    <row r="142" spans="1:16" ht="15" x14ac:dyDescent="0.25">
      <c r="A142" t="e">
        <f>VLOOKUP(TBL03_WorldBank[[#This Row],[Pais_WB]],TBL05_IDXPaises[Pais_GH],1,FALSE)</f>
        <v>#N/A</v>
      </c>
      <c r="B142" t="s">
        <v>420</v>
      </c>
      <c r="C142" t="str">
        <f>IFERROR(VLOOKUP(TBL03_WorldBank[[#This Row],[Pais_MR]],TBL04_IDXMovilidad[],2,FALSE),"XX")</f>
        <v>XX</v>
      </c>
      <c r="D142" t="s">
        <v>204</v>
      </c>
      <c r="E142" t="e">
        <f>VLOOKUP(TBL03_WorldBank[[#This Row],[Pais_WB]],TBL04_IDXMovilidad[],1,FALSE)</f>
        <v>#N/A</v>
      </c>
      <c r="F142">
        <v>12704</v>
      </c>
      <c r="L142" s="6" t="s">
        <v>220</v>
      </c>
      <c r="M142" t="str">
        <f>VLOOKUP(TBL05_IDXPaises[[#This Row],[Pais_GH]],TBL03_WorldBank[],2,FALSE)</f>
        <v>QAT</v>
      </c>
      <c r="N142" t="str">
        <f>VLOOKUP(TBL05_IDXPaises[[#This Row],[Pais_GH]],TBL03_WorldBank[],3,FALSE)</f>
        <v>QA</v>
      </c>
      <c r="O142" t="str">
        <f>VLOOKUP(TBL05_IDXPaises[[#This Row],[Pais_GH]],TBL03_WorldBank[],4,FALSE)</f>
        <v>Qatar</v>
      </c>
      <c r="P142" s="2">
        <f>VLOOKUP(TBL05_IDXPaises[[#This Row],[Pais_GH]],TBL03_WorldBank[],6,FALSE)</f>
        <v>2781677</v>
      </c>
    </row>
    <row r="143" spans="1:16" ht="15" x14ac:dyDescent="0.25">
      <c r="A143" t="str">
        <f>VLOOKUP(TBL03_WorldBank[[#This Row],[Pais_WB]],TBL05_IDXPaises[Pais_GH],1,FALSE)</f>
        <v>Nepal</v>
      </c>
      <c r="B143" t="s">
        <v>419</v>
      </c>
      <c r="C143" t="str">
        <f>IFERROR(VLOOKUP(TBL03_WorldBank[[#This Row],[Pais_MR]],TBL04_IDXMovilidad[],2,FALSE),"XX")</f>
        <v>NP</v>
      </c>
      <c r="D143" t="s">
        <v>203</v>
      </c>
      <c r="E143" t="str">
        <f>VLOOKUP(TBL03_WorldBank[[#This Row],[Pais_WB]],TBL04_IDXMovilidad[],1,FALSE)</f>
        <v>Nepal</v>
      </c>
      <c r="F143">
        <v>28087871</v>
      </c>
      <c r="L143" s="6" t="s">
        <v>221</v>
      </c>
      <c r="M143" t="str">
        <f>VLOOKUP(TBL05_IDXPaises[[#This Row],[Pais_GH]],TBL03_WorldBank[],2,FALSE)</f>
        <v>ROU</v>
      </c>
      <c r="N143" t="str">
        <f>VLOOKUP(TBL05_IDXPaises[[#This Row],[Pais_GH]],TBL03_WorldBank[],3,FALSE)</f>
        <v>RO</v>
      </c>
      <c r="O143" t="str">
        <f>VLOOKUP(TBL05_IDXPaises[[#This Row],[Pais_GH]],TBL03_WorldBank[],4,FALSE)</f>
        <v>Romania</v>
      </c>
      <c r="P143" s="2">
        <f>VLOOKUP(TBL05_IDXPaises[[#This Row],[Pais_GH]],TBL03_WorldBank[],6,FALSE)</f>
        <v>19466145</v>
      </c>
    </row>
    <row r="144" spans="1:16" ht="15" x14ac:dyDescent="0.25">
      <c r="A144" t="str">
        <f>VLOOKUP(TBL03_WorldBank[[#This Row],[Pais_WB]],TBL05_IDXPaises[Pais_GH],1,FALSE)</f>
        <v>Netherlands</v>
      </c>
      <c r="B144" t="s">
        <v>417</v>
      </c>
      <c r="C144" t="str">
        <f>IFERROR(VLOOKUP(TBL03_WorldBank[[#This Row],[Pais_MR]],TBL04_IDXMovilidad[],2,FALSE),"XX")</f>
        <v>NL</v>
      </c>
      <c r="D144" t="s">
        <v>201</v>
      </c>
      <c r="E144" t="str">
        <f>VLOOKUP(TBL03_WorldBank[[#This Row],[Pais_WB]],TBL04_IDXMovilidad[],1,FALSE)</f>
        <v>Netherlands</v>
      </c>
      <c r="F144">
        <v>17231624</v>
      </c>
      <c r="L144" s="6" t="s">
        <v>645</v>
      </c>
      <c r="M144" t="str">
        <f>VLOOKUP(TBL05_IDXPaises[[#This Row],[Pais_GH]],TBL03_WorldBank[],2,FALSE)</f>
        <v>RUS</v>
      </c>
      <c r="N144" t="str">
        <f>VLOOKUP(TBL05_IDXPaises[[#This Row],[Pais_GH]],TBL03_WorldBank[],3,FALSE)</f>
        <v>XX</v>
      </c>
      <c r="O144" t="str">
        <f>VLOOKUP(TBL05_IDXPaises[[#This Row],[Pais_GH]],TBL03_WorldBank[],4,FALSE)</f>
        <v>Russian Federation</v>
      </c>
      <c r="P144" s="2">
        <f>VLOOKUP(TBL05_IDXPaises[[#This Row],[Pais_GH]],TBL03_WorldBank[],6,FALSE)</f>
        <v>144478050</v>
      </c>
    </row>
    <row r="145" spans="1:16" ht="15" x14ac:dyDescent="0.25">
      <c r="A145" t="e">
        <f>VLOOKUP(TBL03_WorldBank[[#This Row],[Pais_WB]],TBL05_IDXPaises[Pais_GH],1,FALSE)</f>
        <v>#N/A</v>
      </c>
      <c r="B145" t="s">
        <v>413</v>
      </c>
      <c r="C145" t="str">
        <f>IFERROR(VLOOKUP(TBL03_WorldBank[[#This Row],[Pais_MR]],TBL04_IDXMovilidad[],2,FALSE),"XX")</f>
        <v>XX</v>
      </c>
      <c r="D145" t="s">
        <v>197</v>
      </c>
      <c r="E145" t="e">
        <f>VLOOKUP(TBL03_WorldBank[[#This Row],[Pais_WB]],TBL04_IDXMovilidad[],1,FALSE)</f>
        <v>#N/A</v>
      </c>
      <c r="F145">
        <v>284060</v>
      </c>
      <c r="L145" s="6" t="s">
        <v>223</v>
      </c>
      <c r="M145" t="str">
        <f>VLOOKUP(TBL05_IDXPaises[[#This Row],[Pais_GH]],TBL03_WorldBank[],2,FALSE)</f>
        <v>RWA</v>
      </c>
      <c r="N145" t="str">
        <f>VLOOKUP(TBL05_IDXPaises[[#This Row],[Pais_GH]],TBL03_WorldBank[],3,FALSE)</f>
        <v>RW</v>
      </c>
      <c r="O145" t="str">
        <f>VLOOKUP(TBL05_IDXPaises[[#This Row],[Pais_GH]],TBL03_WorldBank[],4,FALSE)</f>
        <v>Rwanda</v>
      </c>
      <c r="P145" s="2">
        <f>VLOOKUP(TBL05_IDXPaises[[#This Row],[Pais_GH]],TBL03_WorldBank[],6,FALSE)</f>
        <v>12301939</v>
      </c>
    </row>
    <row r="146" spans="1:16" ht="15" x14ac:dyDescent="0.25">
      <c r="A146" t="str">
        <f>VLOOKUP(TBL03_WorldBank[[#This Row],[Pais_WB]],TBL05_IDXPaises[Pais_GH],1,FALSE)</f>
        <v>New Zealand</v>
      </c>
      <c r="B146" t="s">
        <v>421</v>
      </c>
      <c r="C146" t="str">
        <f>IFERROR(VLOOKUP(TBL03_WorldBank[[#This Row],[Pais_MR]],TBL04_IDXMovilidad[],2,FALSE),"XX")</f>
        <v>NZ</v>
      </c>
      <c r="D146" t="s">
        <v>205</v>
      </c>
      <c r="E146" t="str">
        <f>VLOOKUP(TBL03_WorldBank[[#This Row],[Pais_WB]],TBL04_IDXMovilidad[],1,FALSE)</f>
        <v>New Zealand</v>
      </c>
      <c r="F146">
        <v>4841000</v>
      </c>
      <c r="L146" s="6" t="s">
        <v>225</v>
      </c>
      <c r="M146" t="str">
        <f>VLOOKUP(TBL05_IDXPaises[[#This Row],[Pais_GH]],TBL03_WorldBank[],2,FALSE)</f>
        <v>SAU</v>
      </c>
      <c r="N146" t="str">
        <f>VLOOKUP(TBL05_IDXPaises[[#This Row],[Pais_GH]],TBL03_WorldBank[],3,FALSE)</f>
        <v>SA</v>
      </c>
      <c r="O146" t="str">
        <f>VLOOKUP(TBL05_IDXPaises[[#This Row],[Pais_GH]],TBL03_WorldBank[],4,FALSE)</f>
        <v>Saudi Arabia</v>
      </c>
      <c r="P146" s="2">
        <f>VLOOKUP(TBL05_IDXPaises[[#This Row],[Pais_GH]],TBL03_WorldBank[],6,FALSE)</f>
        <v>33699947</v>
      </c>
    </row>
    <row r="147" spans="1:16" ht="15" x14ac:dyDescent="0.25">
      <c r="A147" t="str">
        <f>VLOOKUP(TBL03_WorldBank[[#This Row],[Pais_WB]],TBL05_IDXPaises[Pais_GH],1,FALSE)</f>
        <v>Nicaragua</v>
      </c>
      <c r="B147" t="s">
        <v>416</v>
      </c>
      <c r="C147" t="str">
        <f>IFERROR(VLOOKUP(TBL03_WorldBank[[#This Row],[Pais_MR]],TBL04_IDXMovilidad[],2,FALSE),"XX")</f>
        <v>NI</v>
      </c>
      <c r="D147" t="s">
        <v>200</v>
      </c>
      <c r="E147" t="str">
        <f>VLOOKUP(TBL03_WorldBank[[#This Row],[Pais_WB]],TBL04_IDXMovilidad[],1,FALSE)</f>
        <v>Nicaragua</v>
      </c>
      <c r="F147">
        <v>6465513</v>
      </c>
      <c r="L147" s="6" t="s">
        <v>226</v>
      </c>
      <c r="M147" t="str">
        <f>VLOOKUP(TBL05_IDXPaises[[#This Row],[Pais_GH]],TBL03_WorldBank[],2,FALSE)</f>
        <v>SDN</v>
      </c>
      <c r="N147" t="str">
        <f>VLOOKUP(TBL05_IDXPaises[[#This Row],[Pais_GH]],TBL03_WorldBank[],3,FALSE)</f>
        <v>XX</v>
      </c>
      <c r="O147" t="str">
        <f>VLOOKUP(TBL05_IDXPaises[[#This Row],[Pais_GH]],TBL03_WorldBank[],4,FALSE)</f>
        <v>Sudan</v>
      </c>
      <c r="P147" s="2">
        <f>VLOOKUP(TBL05_IDXPaises[[#This Row],[Pais_GH]],TBL03_WorldBank[],6,FALSE)</f>
        <v>41801533</v>
      </c>
    </row>
    <row r="148" spans="1:16" ht="15" x14ac:dyDescent="0.25">
      <c r="A148" t="str">
        <f>VLOOKUP(TBL03_WorldBank[[#This Row],[Pais_WB]],TBL05_IDXPaises[Pais_GH],1,FALSE)</f>
        <v>Niger</v>
      </c>
      <c r="B148" t="s">
        <v>414</v>
      </c>
      <c r="C148" t="str">
        <f>IFERROR(VLOOKUP(TBL03_WorldBank[[#This Row],[Pais_MR]],TBL04_IDXMovilidad[],2,FALSE),"XX")</f>
        <v>NE</v>
      </c>
      <c r="D148" t="s">
        <v>198</v>
      </c>
      <c r="E148" t="str">
        <f>VLOOKUP(TBL03_WorldBank[[#This Row],[Pais_WB]],TBL04_IDXMovilidad[],1,FALSE)</f>
        <v>Niger</v>
      </c>
      <c r="F148">
        <v>22442948</v>
      </c>
      <c r="L148" s="6" t="s">
        <v>227</v>
      </c>
      <c r="M148" t="str">
        <f>VLOOKUP(TBL05_IDXPaises[[#This Row],[Pais_GH]],TBL03_WorldBank[],2,FALSE)</f>
        <v>SEN</v>
      </c>
      <c r="N148" t="str">
        <f>VLOOKUP(TBL05_IDXPaises[[#This Row],[Pais_GH]],TBL03_WorldBank[],3,FALSE)</f>
        <v>SN</v>
      </c>
      <c r="O148" t="str">
        <f>VLOOKUP(TBL05_IDXPaises[[#This Row],[Pais_GH]],TBL03_WorldBank[],4,FALSE)</f>
        <v>Senegal</v>
      </c>
      <c r="P148" s="2">
        <f>VLOOKUP(TBL05_IDXPaises[[#This Row],[Pais_GH]],TBL03_WorldBank[],6,FALSE)</f>
        <v>15854360</v>
      </c>
    </row>
    <row r="149" spans="1:16" ht="15" x14ac:dyDescent="0.25">
      <c r="A149" t="str">
        <f>VLOOKUP(TBL03_WorldBank[[#This Row],[Pais_WB]],TBL05_IDXPaises[Pais_GH],1,FALSE)</f>
        <v>Nigeria</v>
      </c>
      <c r="B149" t="s">
        <v>415</v>
      </c>
      <c r="C149" t="str">
        <f>IFERROR(VLOOKUP(TBL03_WorldBank[[#This Row],[Pais_MR]],TBL04_IDXMovilidad[],2,FALSE),"XX")</f>
        <v>NG</v>
      </c>
      <c r="D149" t="s">
        <v>199</v>
      </c>
      <c r="E149" t="str">
        <f>VLOOKUP(TBL03_WorldBank[[#This Row],[Pais_WB]],TBL04_IDXMovilidad[],1,FALSE)</f>
        <v>Nigeria</v>
      </c>
      <c r="F149">
        <v>195874740</v>
      </c>
      <c r="L149" s="6" t="s">
        <v>228</v>
      </c>
      <c r="M149" t="str">
        <f>VLOOKUP(TBL05_IDXPaises[[#This Row],[Pais_GH]],TBL03_WorldBank[],2,FALSE)</f>
        <v>SGP</v>
      </c>
      <c r="N149" t="str">
        <f>VLOOKUP(TBL05_IDXPaises[[#This Row],[Pais_GH]],TBL03_WorldBank[],3,FALSE)</f>
        <v>SG</v>
      </c>
      <c r="O149" t="str">
        <f>VLOOKUP(TBL05_IDXPaises[[#This Row],[Pais_GH]],TBL03_WorldBank[],4,FALSE)</f>
        <v>Singapore</v>
      </c>
      <c r="P149" s="2">
        <f>VLOOKUP(TBL05_IDXPaises[[#This Row],[Pais_GH]],TBL03_WorldBank[],6,FALSE)</f>
        <v>5638676</v>
      </c>
    </row>
    <row r="150" spans="1:16" ht="15" x14ac:dyDescent="0.25">
      <c r="A150" t="str">
        <f>VLOOKUP(TBL03_WorldBank[[#This Row],[Pais_WB]],TBL05_IDXPaises[Pais_GH],1,FALSE)</f>
        <v>North Macedonia</v>
      </c>
      <c r="B150" t="s">
        <v>400</v>
      </c>
      <c r="C150" t="str">
        <f>IFERROR(VLOOKUP(TBL03_WorldBank[[#This Row],[Pais_MR]],TBL04_IDXMovilidad[],2,FALSE),"XX")</f>
        <v>MK</v>
      </c>
      <c r="D150" t="s">
        <v>184</v>
      </c>
      <c r="E150" t="str">
        <f>VLOOKUP(TBL03_WorldBank[[#This Row],[Pais_WB]],TBL04_IDXMovilidad[],1,FALSE)</f>
        <v>North Macedonia</v>
      </c>
      <c r="F150">
        <v>2082958</v>
      </c>
      <c r="L150" s="6" t="s">
        <v>230</v>
      </c>
      <c r="M150" t="str">
        <f>VLOOKUP(TBL05_IDXPaises[[#This Row],[Pais_GH]],TBL03_WorldBank[],2,FALSE)</f>
        <v>SLE</v>
      </c>
      <c r="N150" t="str">
        <f>VLOOKUP(TBL05_IDXPaises[[#This Row],[Pais_GH]],TBL03_WorldBank[],3,FALSE)</f>
        <v>XX</v>
      </c>
      <c r="O150" t="str">
        <f>VLOOKUP(TBL05_IDXPaises[[#This Row],[Pais_GH]],TBL03_WorldBank[],4,FALSE)</f>
        <v>Sierra Leone</v>
      </c>
      <c r="P150" s="2">
        <f>VLOOKUP(TBL05_IDXPaises[[#This Row],[Pais_GH]],TBL03_WorldBank[],6,FALSE)</f>
        <v>7650154</v>
      </c>
    </row>
    <row r="151" spans="1:16" ht="15" x14ac:dyDescent="0.25">
      <c r="A151" t="e">
        <f>VLOOKUP(TBL03_WorldBank[[#This Row],[Pais_WB]],TBL05_IDXPaises[Pais_GH],1,FALSE)</f>
        <v>#N/A</v>
      </c>
      <c r="B151" t="s">
        <v>406</v>
      </c>
      <c r="C151" t="str">
        <f>IFERROR(VLOOKUP(TBL03_WorldBank[[#This Row],[Pais_MR]],TBL04_IDXMovilidad[],2,FALSE),"XX")</f>
        <v>XX</v>
      </c>
      <c r="D151" t="s">
        <v>190</v>
      </c>
      <c r="E151" t="e">
        <f>VLOOKUP(TBL03_WorldBank[[#This Row],[Pais_WB]],TBL04_IDXMovilidad[],1,FALSE)</f>
        <v>#N/A</v>
      </c>
      <c r="F151">
        <v>56882</v>
      </c>
      <c r="L151" s="6" t="s">
        <v>231</v>
      </c>
      <c r="M151" t="str">
        <f>VLOOKUP(TBL05_IDXPaises[[#This Row],[Pais_GH]],TBL03_WorldBank[],2,FALSE)</f>
        <v>SLV</v>
      </c>
      <c r="N151" t="str">
        <f>VLOOKUP(TBL05_IDXPaises[[#This Row],[Pais_GH]],TBL03_WorldBank[],3,FALSE)</f>
        <v>SV</v>
      </c>
      <c r="O151" t="str">
        <f>VLOOKUP(TBL05_IDXPaises[[#This Row],[Pais_GH]],TBL03_WorldBank[],4,FALSE)</f>
        <v>El Salvador</v>
      </c>
      <c r="P151" s="2">
        <f>VLOOKUP(TBL05_IDXPaises[[#This Row],[Pais_GH]],TBL03_WorldBank[],6,FALSE)</f>
        <v>6420744</v>
      </c>
    </row>
    <row r="152" spans="1:16" ht="15" x14ac:dyDescent="0.25">
      <c r="A152" t="str">
        <f>VLOOKUP(TBL03_WorldBank[[#This Row],[Pais_WB]],TBL05_IDXPaises[Pais_GH],1,FALSE)</f>
        <v>Norway</v>
      </c>
      <c r="B152" t="s">
        <v>418</v>
      </c>
      <c r="C152" t="str">
        <f>IFERROR(VLOOKUP(TBL03_WorldBank[[#This Row],[Pais_MR]],TBL04_IDXMovilidad[],2,FALSE),"XX")</f>
        <v>NO</v>
      </c>
      <c r="D152" t="s">
        <v>202</v>
      </c>
      <c r="E152" t="str">
        <f>VLOOKUP(TBL03_WorldBank[[#This Row],[Pais_WB]],TBL04_IDXMovilidad[],1,FALSE)</f>
        <v>Norway</v>
      </c>
      <c r="F152">
        <v>5311916</v>
      </c>
      <c r="L152" s="6" t="s">
        <v>232</v>
      </c>
      <c r="M152" t="str">
        <f>VLOOKUP(TBL05_IDXPaises[[#This Row],[Pais_GH]],TBL03_WorldBank[],2,FALSE)</f>
        <v>SMR</v>
      </c>
      <c r="N152" t="str">
        <f>VLOOKUP(TBL05_IDXPaises[[#This Row],[Pais_GH]],TBL03_WorldBank[],3,FALSE)</f>
        <v>XX</v>
      </c>
      <c r="O152" t="str">
        <f>VLOOKUP(TBL05_IDXPaises[[#This Row],[Pais_GH]],TBL03_WorldBank[],4,FALSE)</f>
        <v>San Marino</v>
      </c>
      <c r="P152" s="2">
        <f>VLOOKUP(TBL05_IDXPaises[[#This Row],[Pais_GH]],TBL03_WorldBank[],6,FALSE)</f>
        <v>33785</v>
      </c>
    </row>
    <row r="153" spans="1:16" ht="15" x14ac:dyDescent="0.25">
      <c r="A153" t="str">
        <f>VLOOKUP(TBL03_WorldBank[[#This Row],[Pais_WB]],TBL05_IDXPaises[Pais_GH],1,FALSE)</f>
        <v>Oman</v>
      </c>
      <c r="B153" t="s">
        <v>422</v>
      </c>
      <c r="C153" t="str">
        <f>IFERROR(VLOOKUP(TBL03_WorldBank[[#This Row],[Pais_MR]],TBL04_IDXMovilidad[],2,FALSE),"XX")</f>
        <v>OM</v>
      </c>
      <c r="D153" t="s">
        <v>206</v>
      </c>
      <c r="E153" t="str">
        <f>VLOOKUP(TBL03_WorldBank[[#This Row],[Pais_WB]],TBL04_IDXMovilidad[],1,FALSE)</f>
        <v>Oman</v>
      </c>
      <c r="F153">
        <v>4829483</v>
      </c>
      <c r="L153" s="6" t="s">
        <v>233</v>
      </c>
      <c r="M153" t="str">
        <f>VLOOKUP(TBL05_IDXPaises[[#This Row],[Pais_GH]],TBL03_WorldBank[],2,FALSE)</f>
        <v>SOM</v>
      </c>
      <c r="N153" t="str">
        <f>VLOOKUP(TBL05_IDXPaises[[#This Row],[Pais_GH]],TBL03_WorldBank[],3,FALSE)</f>
        <v>XX</v>
      </c>
      <c r="O153" t="str">
        <f>VLOOKUP(TBL05_IDXPaises[[#This Row],[Pais_GH]],TBL03_WorldBank[],4,FALSE)</f>
        <v>Somalia</v>
      </c>
      <c r="P153" s="2">
        <f>VLOOKUP(TBL05_IDXPaises[[#This Row],[Pais_GH]],TBL03_WorldBank[],6,FALSE)</f>
        <v>15008154</v>
      </c>
    </row>
    <row r="154" spans="1:16" ht="15" x14ac:dyDescent="0.25">
      <c r="A154" t="str">
        <f>VLOOKUP(TBL03_WorldBank[[#This Row],[Pais_WB]],TBL05_IDXPaises[Pais_GH],1,FALSE)</f>
        <v>Pakistan</v>
      </c>
      <c r="B154" t="s">
        <v>423</v>
      </c>
      <c r="C154" t="str">
        <f>IFERROR(VLOOKUP(TBL03_WorldBank[[#This Row],[Pais_MR]],TBL04_IDXMovilidad[],2,FALSE),"XX")</f>
        <v>PK</v>
      </c>
      <c r="D154" t="s">
        <v>207</v>
      </c>
      <c r="E154" t="str">
        <f>VLOOKUP(TBL03_WorldBank[[#This Row],[Pais_WB]],TBL04_IDXMovilidad[],1,FALSE)</f>
        <v>Pakistan</v>
      </c>
      <c r="F154">
        <v>212215030</v>
      </c>
      <c r="L154" s="6" t="s">
        <v>234</v>
      </c>
      <c r="M154" t="str">
        <f>VLOOKUP(TBL05_IDXPaises[[#This Row],[Pais_GH]],TBL03_WorldBank[],2,FALSE)</f>
        <v>SRB</v>
      </c>
      <c r="N154" t="str">
        <f>VLOOKUP(TBL05_IDXPaises[[#This Row],[Pais_GH]],TBL03_WorldBank[],3,FALSE)</f>
        <v>XX</v>
      </c>
      <c r="O154" t="str">
        <f>VLOOKUP(TBL05_IDXPaises[[#This Row],[Pais_GH]],TBL03_WorldBank[],4,FALSE)</f>
        <v>Serbia</v>
      </c>
      <c r="P154" s="2">
        <f>VLOOKUP(TBL05_IDXPaises[[#This Row],[Pais_GH]],TBL03_WorldBank[],6,FALSE)</f>
        <v>6982604</v>
      </c>
    </row>
    <row r="155" spans="1:16" ht="15" x14ac:dyDescent="0.25">
      <c r="A155" t="e">
        <f>VLOOKUP(TBL03_WorldBank[[#This Row],[Pais_WB]],TBL05_IDXPaises[Pais_GH],1,FALSE)</f>
        <v>#N/A</v>
      </c>
      <c r="B155" t="s">
        <v>427</v>
      </c>
      <c r="C155" t="str">
        <f>IFERROR(VLOOKUP(TBL03_WorldBank[[#This Row],[Pais_MR]],TBL04_IDXMovilidad[],2,FALSE),"XX")</f>
        <v>XX</v>
      </c>
      <c r="D155" t="s">
        <v>211</v>
      </c>
      <c r="E155" t="e">
        <f>VLOOKUP(TBL03_WorldBank[[#This Row],[Pais_WB]],TBL04_IDXMovilidad[],1,FALSE)</f>
        <v>#N/A</v>
      </c>
      <c r="F155">
        <v>17907</v>
      </c>
      <c r="L155" s="6" t="s">
        <v>235</v>
      </c>
      <c r="M155" t="str">
        <f>VLOOKUP(TBL05_IDXPaises[[#This Row],[Pais_GH]],TBL03_WorldBank[],2,FALSE)</f>
        <v>SSD</v>
      </c>
      <c r="N155" t="str">
        <f>VLOOKUP(TBL05_IDXPaises[[#This Row],[Pais_GH]],TBL03_WorldBank[],3,FALSE)</f>
        <v>XX</v>
      </c>
      <c r="O155" t="str">
        <f>VLOOKUP(TBL05_IDXPaises[[#This Row],[Pais_GH]],TBL03_WorldBank[],4,FALSE)</f>
        <v>South Sudan</v>
      </c>
      <c r="P155" s="2">
        <f>VLOOKUP(TBL05_IDXPaises[[#This Row],[Pais_GH]],TBL03_WorldBank[],6,FALSE)</f>
        <v>10975920</v>
      </c>
    </row>
    <row r="156" spans="1:16" ht="15" x14ac:dyDescent="0.25">
      <c r="A156" t="str">
        <f>VLOOKUP(TBL03_WorldBank[[#This Row],[Pais_WB]],TBL05_IDXPaises[Pais_GH],1,FALSE)</f>
        <v>Panama</v>
      </c>
      <c r="B156" t="s">
        <v>424</v>
      </c>
      <c r="C156" t="str">
        <f>IFERROR(VLOOKUP(TBL03_WorldBank[[#This Row],[Pais_MR]],TBL04_IDXMovilidad[],2,FALSE),"XX")</f>
        <v>PA</v>
      </c>
      <c r="D156" t="s">
        <v>208</v>
      </c>
      <c r="E156" t="str">
        <f>VLOOKUP(TBL03_WorldBank[[#This Row],[Pais_WB]],TBL04_IDXMovilidad[],1,FALSE)</f>
        <v>Panama</v>
      </c>
      <c r="F156">
        <v>4176873</v>
      </c>
      <c r="L156" s="6" t="s">
        <v>237</v>
      </c>
      <c r="M156" t="str">
        <f>VLOOKUP(TBL05_IDXPaises[[#This Row],[Pais_GH]],TBL03_WorldBank[],2,FALSE)</f>
        <v>STP</v>
      </c>
      <c r="N156" t="str">
        <f>VLOOKUP(TBL05_IDXPaises[[#This Row],[Pais_GH]],TBL03_WorldBank[],3,FALSE)</f>
        <v>XX</v>
      </c>
      <c r="O156" t="str">
        <f>VLOOKUP(TBL05_IDXPaises[[#This Row],[Pais_GH]],TBL03_WorldBank[],4,FALSE)</f>
        <v>Sao Tome and Principe</v>
      </c>
      <c r="P156" s="2">
        <f>VLOOKUP(TBL05_IDXPaises[[#This Row],[Pais_GH]],TBL03_WorldBank[],6,FALSE)</f>
        <v>211028</v>
      </c>
    </row>
    <row r="157" spans="1:16" ht="15" x14ac:dyDescent="0.25">
      <c r="A157" t="str">
        <f>VLOOKUP(TBL03_WorldBank[[#This Row],[Pais_WB]],TBL05_IDXPaises[Pais_GH],1,FALSE)</f>
        <v>Papua New Guinea</v>
      </c>
      <c r="B157" t="s">
        <v>428</v>
      </c>
      <c r="C157" t="str">
        <f>IFERROR(VLOOKUP(TBL03_WorldBank[[#This Row],[Pais_MR]],TBL04_IDXMovilidad[],2,FALSE),"XX")</f>
        <v>PG</v>
      </c>
      <c r="D157" t="s">
        <v>212</v>
      </c>
      <c r="E157" t="str">
        <f>VLOOKUP(TBL03_WorldBank[[#This Row],[Pais_WB]],TBL04_IDXMovilidad[],1,FALSE)</f>
        <v>Papua New Guinea</v>
      </c>
      <c r="F157">
        <v>8606316</v>
      </c>
      <c r="L157" s="6" t="s">
        <v>238</v>
      </c>
      <c r="M157" t="str">
        <f>VLOOKUP(TBL05_IDXPaises[[#This Row],[Pais_GH]],TBL03_WorldBank[],2,FALSE)</f>
        <v>SUR</v>
      </c>
      <c r="N157" t="str">
        <f>VLOOKUP(TBL05_IDXPaises[[#This Row],[Pais_GH]],TBL03_WorldBank[],3,FALSE)</f>
        <v>XX</v>
      </c>
      <c r="O157" t="str">
        <f>VLOOKUP(TBL05_IDXPaises[[#This Row],[Pais_GH]],TBL03_WorldBank[],4,FALSE)</f>
        <v>Suriname</v>
      </c>
      <c r="P157" s="2">
        <f>VLOOKUP(TBL05_IDXPaises[[#This Row],[Pais_GH]],TBL03_WorldBank[],6,FALSE)</f>
        <v>575991</v>
      </c>
    </row>
    <row r="158" spans="1:16" ht="15" x14ac:dyDescent="0.25">
      <c r="A158" t="str">
        <f>VLOOKUP(TBL03_WorldBank[[#This Row],[Pais_WB]],TBL05_IDXPaises[Pais_GH],1,FALSE)</f>
        <v>Paraguay</v>
      </c>
      <c r="B158" t="s">
        <v>433</v>
      </c>
      <c r="C158" t="str">
        <f>IFERROR(VLOOKUP(TBL03_WorldBank[[#This Row],[Pais_MR]],TBL04_IDXMovilidad[],2,FALSE),"XX")</f>
        <v>PY</v>
      </c>
      <c r="D158" t="s">
        <v>217</v>
      </c>
      <c r="E158" t="str">
        <f>VLOOKUP(TBL03_WorldBank[[#This Row],[Pais_WB]],TBL04_IDXMovilidad[],1,FALSE)</f>
        <v>Paraguay</v>
      </c>
      <c r="F158">
        <v>6956071</v>
      </c>
      <c r="L158" s="6" t="s">
        <v>614</v>
      </c>
      <c r="M158" t="str">
        <f>VLOOKUP(TBL05_IDXPaises[[#This Row],[Pais_GH]],TBL03_WorldBank[],2,FALSE)</f>
        <v>SVK</v>
      </c>
      <c r="N158" t="str">
        <f>VLOOKUP(TBL05_IDXPaises[[#This Row],[Pais_GH]],TBL03_WorldBank[],3,FALSE)</f>
        <v>SK</v>
      </c>
      <c r="O158" t="str">
        <f>VLOOKUP(TBL05_IDXPaises[[#This Row],[Pais_GH]],TBL03_WorldBank[],4,FALSE)</f>
        <v>Slovak Republic</v>
      </c>
      <c r="P158" s="2">
        <f>VLOOKUP(TBL05_IDXPaises[[#This Row],[Pais_GH]],TBL03_WorldBank[],6,FALSE)</f>
        <v>5446771</v>
      </c>
    </row>
    <row r="159" spans="1:16" ht="15" x14ac:dyDescent="0.25">
      <c r="A159" t="str">
        <f>VLOOKUP(TBL03_WorldBank[[#This Row],[Pais_WB]],TBL05_IDXPaises[Pais_GH],1,FALSE)</f>
        <v>Peru</v>
      </c>
      <c r="B159" t="s">
        <v>425</v>
      </c>
      <c r="C159" t="str">
        <f>IFERROR(VLOOKUP(TBL03_WorldBank[[#This Row],[Pais_MR]],TBL04_IDXMovilidad[],2,FALSE),"XX")</f>
        <v>PE</v>
      </c>
      <c r="D159" t="s">
        <v>209</v>
      </c>
      <c r="E159" t="str">
        <f>VLOOKUP(TBL03_WorldBank[[#This Row],[Pais_WB]],TBL04_IDXMovilidad[],1,FALSE)</f>
        <v>Peru</v>
      </c>
      <c r="F159">
        <v>31989256</v>
      </c>
      <c r="L159" s="6" t="s">
        <v>240</v>
      </c>
      <c r="M159" t="str">
        <f>VLOOKUP(TBL05_IDXPaises[[#This Row],[Pais_GH]],TBL03_WorldBank[],2,FALSE)</f>
        <v>SVN</v>
      </c>
      <c r="N159" t="str">
        <f>VLOOKUP(TBL05_IDXPaises[[#This Row],[Pais_GH]],TBL03_WorldBank[],3,FALSE)</f>
        <v>SI</v>
      </c>
      <c r="O159" t="str">
        <f>VLOOKUP(TBL05_IDXPaises[[#This Row],[Pais_GH]],TBL03_WorldBank[],4,FALSE)</f>
        <v>Slovenia</v>
      </c>
      <c r="P159" s="2">
        <f>VLOOKUP(TBL05_IDXPaises[[#This Row],[Pais_GH]],TBL03_WorldBank[],6,FALSE)</f>
        <v>2073894</v>
      </c>
    </row>
    <row r="160" spans="1:16" ht="15" x14ac:dyDescent="0.25">
      <c r="A160" t="str">
        <f>VLOOKUP(TBL03_WorldBank[[#This Row],[Pais_WB]],TBL05_IDXPaises[Pais_GH],1,FALSE)</f>
        <v>Philippines</v>
      </c>
      <c r="B160" t="s">
        <v>426</v>
      </c>
      <c r="C160" t="str">
        <f>IFERROR(VLOOKUP(TBL03_WorldBank[[#This Row],[Pais_MR]],TBL04_IDXMovilidad[],2,FALSE),"XX")</f>
        <v>PH</v>
      </c>
      <c r="D160" t="s">
        <v>210</v>
      </c>
      <c r="E160" t="str">
        <f>VLOOKUP(TBL03_WorldBank[[#This Row],[Pais_WB]],TBL04_IDXMovilidad[],1,FALSE)</f>
        <v>Philippines</v>
      </c>
      <c r="F160">
        <v>106651922</v>
      </c>
      <c r="L160" s="6" t="s">
        <v>241</v>
      </c>
      <c r="M160" t="str">
        <f>VLOOKUP(TBL05_IDXPaises[[#This Row],[Pais_GH]],TBL03_WorldBank[],2,FALSE)</f>
        <v>SWE</v>
      </c>
      <c r="N160" t="str">
        <f>VLOOKUP(TBL05_IDXPaises[[#This Row],[Pais_GH]],TBL03_WorldBank[],3,FALSE)</f>
        <v>SE</v>
      </c>
      <c r="O160" t="str">
        <f>VLOOKUP(TBL05_IDXPaises[[#This Row],[Pais_GH]],TBL03_WorldBank[],4,FALSE)</f>
        <v>Sweden</v>
      </c>
      <c r="P160" s="2">
        <f>VLOOKUP(TBL05_IDXPaises[[#This Row],[Pais_GH]],TBL03_WorldBank[],6,FALSE)</f>
        <v>10175214</v>
      </c>
    </row>
    <row r="161" spans="1:16" ht="15" x14ac:dyDescent="0.25">
      <c r="A161" t="str">
        <f>VLOOKUP(TBL03_WorldBank[[#This Row],[Pais_WB]],TBL05_IDXPaises[Pais_GH],1,FALSE)</f>
        <v>Poland</v>
      </c>
      <c r="B161" t="s">
        <v>429</v>
      </c>
      <c r="C161" t="str">
        <f>IFERROR(VLOOKUP(TBL03_WorldBank[[#This Row],[Pais_MR]],TBL04_IDXMovilidad[],2,FALSE),"XX")</f>
        <v>PL</v>
      </c>
      <c r="D161" t="s">
        <v>213</v>
      </c>
      <c r="E161" t="str">
        <f>VLOOKUP(TBL03_WorldBank[[#This Row],[Pais_WB]],TBL04_IDXMovilidad[],1,FALSE)</f>
        <v>Poland</v>
      </c>
      <c r="F161">
        <v>37974750</v>
      </c>
      <c r="L161" s="6" t="s">
        <v>242</v>
      </c>
      <c r="M161" t="str">
        <f>VLOOKUP(TBL05_IDXPaises[[#This Row],[Pais_GH]],TBL03_WorldBank[],2,FALSE)</f>
        <v>SWZ</v>
      </c>
      <c r="N161" t="str">
        <f>VLOOKUP(TBL05_IDXPaises[[#This Row],[Pais_GH]],TBL03_WorldBank[],3,FALSE)</f>
        <v>XX</v>
      </c>
      <c r="O161" t="str">
        <f>VLOOKUP(TBL05_IDXPaises[[#This Row],[Pais_GH]],TBL03_WorldBank[],4,FALSE)</f>
        <v>Eswatini</v>
      </c>
      <c r="P161" s="2">
        <f>VLOOKUP(TBL05_IDXPaises[[#This Row],[Pais_GH]],TBL03_WorldBank[],6,FALSE)</f>
        <v>1136191</v>
      </c>
    </row>
    <row r="162" spans="1:16" ht="15" x14ac:dyDescent="0.25">
      <c r="A162" t="str">
        <f>VLOOKUP(TBL03_WorldBank[[#This Row],[Pais_WB]],TBL05_IDXPaises[Pais_GH],1,FALSE)</f>
        <v>Portugal</v>
      </c>
      <c r="B162" t="s">
        <v>432</v>
      </c>
      <c r="C162" t="str">
        <f>IFERROR(VLOOKUP(TBL03_WorldBank[[#This Row],[Pais_MR]],TBL04_IDXMovilidad[],2,FALSE),"XX")</f>
        <v>PT</v>
      </c>
      <c r="D162" t="s">
        <v>216</v>
      </c>
      <c r="E162" t="str">
        <f>VLOOKUP(TBL03_WorldBank[[#This Row],[Pais_WB]],TBL04_IDXMovilidad[],1,FALSE)</f>
        <v>Portugal</v>
      </c>
      <c r="F162">
        <v>10283822</v>
      </c>
      <c r="L162" s="6" t="s">
        <v>243</v>
      </c>
      <c r="M162" t="str">
        <f>VLOOKUP(TBL05_IDXPaises[[#This Row],[Pais_GH]],TBL03_WorldBank[],2,FALSE)</f>
        <v>SYC</v>
      </c>
      <c r="N162" t="str">
        <f>VLOOKUP(TBL05_IDXPaises[[#This Row],[Pais_GH]],TBL03_WorldBank[],3,FALSE)</f>
        <v>XX</v>
      </c>
      <c r="O162" t="str">
        <f>VLOOKUP(TBL05_IDXPaises[[#This Row],[Pais_GH]],TBL03_WorldBank[],4,FALSE)</f>
        <v>Seychelles</v>
      </c>
      <c r="P162" s="2">
        <f>VLOOKUP(TBL05_IDXPaises[[#This Row],[Pais_GH]],TBL03_WorldBank[],6,FALSE)</f>
        <v>96762</v>
      </c>
    </row>
    <row r="163" spans="1:16" ht="15" x14ac:dyDescent="0.25">
      <c r="A163" t="e">
        <f>VLOOKUP(TBL03_WorldBank[[#This Row],[Pais_WB]],TBL05_IDXPaises[Pais_GH],1,FALSE)</f>
        <v>#N/A</v>
      </c>
      <c r="B163" t="s">
        <v>430</v>
      </c>
      <c r="C163" t="str">
        <f>IFERROR(VLOOKUP(TBL03_WorldBank[[#This Row],[Pais_MR]],TBL04_IDXMovilidad[],2,FALSE),"XX")</f>
        <v>PR</v>
      </c>
      <c r="D163" t="s">
        <v>214</v>
      </c>
      <c r="E163" t="str">
        <f>VLOOKUP(TBL03_WorldBank[[#This Row],[Pais_WB]],TBL04_IDXMovilidad[],1,FALSE)</f>
        <v>Puerto Rico</v>
      </c>
      <c r="F163">
        <v>3195153</v>
      </c>
      <c r="L163" s="6" t="s">
        <v>649</v>
      </c>
      <c r="M163" t="str">
        <f>VLOOKUP(TBL05_IDXPaises[[#This Row],[Pais_GH]],TBL03_WorldBank[],2,FALSE)</f>
        <v>SYR</v>
      </c>
      <c r="N163" t="str">
        <f>VLOOKUP(TBL05_IDXPaises[[#This Row],[Pais_GH]],TBL03_WorldBank[],3,FALSE)</f>
        <v>XX</v>
      </c>
      <c r="O163" t="str">
        <f>VLOOKUP(TBL05_IDXPaises[[#This Row],[Pais_GH]],TBL03_WorldBank[],4,FALSE)</f>
        <v>Syrian Arab Republic</v>
      </c>
      <c r="P163" s="2">
        <f>VLOOKUP(TBL05_IDXPaises[[#This Row],[Pais_GH]],TBL03_WorldBank[],6,FALSE)</f>
        <v>16906283</v>
      </c>
    </row>
    <row r="164" spans="1:16" ht="15" x14ac:dyDescent="0.25">
      <c r="A164" t="str">
        <f>VLOOKUP(TBL03_WorldBank[[#This Row],[Pais_WB]],TBL05_IDXPaises[Pais_GH],1,FALSE)</f>
        <v>Qatar</v>
      </c>
      <c r="B164" t="s">
        <v>436</v>
      </c>
      <c r="C164" t="str">
        <f>IFERROR(VLOOKUP(TBL03_WorldBank[[#This Row],[Pais_MR]],TBL04_IDXMovilidad[],2,FALSE),"XX")</f>
        <v>QA</v>
      </c>
      <c r="D164" t="s">
        <v>220</v>
      </c>
      <c r="E164" t="str">
        <f>VLOOKUP(TBL03_WorldBank[[#This Row],[Pais_WB]],TBL04_IDXMovilidad[],1,FALSE)</f>
        <v>Qatar</v>
      </c>
      <c r="F164">
        <v>2781677</v>
      </c>
      <c r="L164" s="6" t="s">
        <v>246</v>
      </c>
      <c r="M164" t="str">
        <f>VLOOKUP(TBL05_IDXPaises[[#This Row],[Pais_GH]],TBL03_WorldBank[],2,FALSE)</f>
        <v>TCD</v>
      </c>
      <c r="N164" t="str">
        <f>VLOOKUP(TBL05_IDXPaises[[#This Row],[Pais_GH]],TBL03_WorldBank[],3,FALSE)</f>
        <v>XX</v>
      </c>
      <c r="O164" t="str">
        <f>VLOOKUP(TBL05_IDXPaises[[#This Row],[Pais_GH]],TBL03_WorldBank[],4,FALSE)</f>
        <v>Chad</v>
      </c>
      <c r="P164" s="2">
        <f>VLOOKUP(TBL05_IDXPaises[[#This Row],[Pais_GH]],TBL03_WorldBank[],6,FALSE)</f>
        <v>15477751</v>
      </c>
    </row>
    <row r="165" spans="1:16" ht="15" x14ac:dyDescent="0.25">
      <c r="A165" t="str">
        <f>VLOOKUP(TBL03_WorldBank[[#This Row],[Pais_WB]],TBL05_IDXPaises[Pais_GH],1,FALSE)</f>
        <v>Romania</v>
      </c>
      <c r="B165" t="s">
        <v>437</v>
      </c>
      <c r="C165" t="str">
        <f>IFERROR(VLOOKUP(TBL03_WorldBank[[#This Row],[Pais_MR]],TBL04_IDXMovilidad[],2,FALSE),"XX")</f>
        <v>RO</v>
      </c>
      <c r="D165" t="s">
        <v>221</v>
      </c>
      <c r="E165" t="str">
        <f>VLOOKUP(TBL03_WorldBank[[#This Row],[Pais_WB]],TBL04_IDXMovilidad[],1,FALSE)</f>
        <v>Romania</v>
      </c>
      <c r="F165">
        <v>19466145</v>
      </c>
      <c r="L165" s="6" t="s">
        <v>247</v>
      </c>
      <c r="M165" t="str">
        <f>VLOOKUP(TBL05_IDXPaises[[#This Row],[Pais_GH]],TBL03_WorldBank[],2,FALSE)</f>
        <v>TGO</v>
      </c>
      <c r="N165" t="str">
        <f>VLOOKUP(TBL05_IDXPaises[[#This Row],[Pais_GH]],TBL03_WorldBank[],3,FALSE)</f>
        <v>TG</v>
      </c>
      <c r="O165" t="str">
        <f>VLOOKUP(TBL05_IDXPaises[[#This Row],[Pais_GH]],TBL03_WorldBank[],4,FALSE)</f>
        <v>Togo</v>
      </c>
      <c r="P165" s="2">
        <f>VLOOKUP(TBL05_IDXPaises[[#This Row],[Pais_GH]],TBL03_WorldBank[],6,FALSE)</f>
        <v>7889094</v>
      </c>
    </row>
    <row r="166" spans="1:16" ht="15" x14ac:dyDescent="0.25">
      <c r="A166" t="s">
        <v>645</v>
      </c>
      <c r="B166" t="s">
        <v>438</v>
      </c>
      <c r="C166" t="str">
        <f>IFERROR(VLOOKUP(TBL03_WorldBank[[#This Row],[Pais_MR]],TBL04_IDXMovilidad[],2,FALSE),"XX")</f>
        <v>XX</v>
      </c>
      <c r="D166" t="s">
        <v>222</v>
      </c>
      <c r="E166" t="e">
        <f>VLOOKUP(TBL03_WorldBank[[#This Row],[Pais_WB]],TBL04_IDXMovilidad[],1,FALSE)</f>
        <v>#N/A</v>
      </c>
      <c r="F166">
        <v>144478050</v>
      </c>
      <c r="L166" s="6" t="s">
        <v>248</v>
      </c>
      <c r="M166" t="str">
        <f>VLOOKUP(TBL05_IDXPaises[[#This Row],[Pais_GH]],TBL03_WorldBank[],2,FALSE)</f>
        <v>THA</v>
      </c>
      <c r="N166" t="str">
        <f>VLOOKUP(TBL05_IDXPaises[[#This Row],[Pais_GH]],TBL03_WorldBank[],3,FALSE)</f>
        <v>TH</v>
      </c>
      <c r="O166" t="str">
        <f>VLOOKUP(TBL05_IDXPaises[[#This Row],[Pais_GH]],TBL03_WorldBank[],4,FALSE)</f>
        <v>Thailand</v>
      </c>
      <c r="P166" s="2">
        <f>VLOOKUP(TBL05_IDXPaises[[#This Row],[Pais_GH]],TBL03_WorldBank[],6,FALSE)</f>
        <v>69428524</v>
      </c>
    </row>
    <row r="167" spans="1:16" ht="15" x14ac:dyDescent="0.25">
      <c r="A167" t="str">
        <f>VLOOKUP(TBL03_WorldBank[[#This Row],[Pais_WB]],TBL05_IDXPaises[Pais_GH],1,FALSE)</f>
        <v>Rwanda</v>
      </c>
      <c r="B167" t="s">
        <v>439</v>
      </c>
      <c r="C167" t="str">
        <f>IFERROR(VLOOKUP(TBL03_WorldBank[[#This Row],[Pais_MR]],TBL04_IDXMovilidad[],2,FALSE),"XX")</f>
        <v>RW</v>
      </c>
      <c r="D167" t="s">
        <v>223</v>
      </c>
      <c r="E167" t="str">
        <f>VLOOKUP(TBL03_WorldBank[[#This Row],[Pais_WB]],TBL04_IDXMovilidad[],1,FALSE)</f>
        <v>Rwanda</v>
      </c>
      <c r="F167">
        <v>12301939</v>
      </c>
      <c r="L167" s="6" t="s">
        <v>251</v>
      </c>
      <c r="M167" t="str">
        <f>VLOOKUP(TBL05_IDXPaises[[#This Row],[Pais_GH]],TBL03_WorldBank[],2,FALSE)</f>
        <v>TLS</v>
      </c>
      <c r="N167" t="str">
        <f>VLOOKUP(TBL05_IDXPaises[[#This Row],[Pais_GH]],TBL03_WorldBank[],3,FALSE)</f>
        <v>XX</v>
      </c>
      <c r="O167" t="str">
        <f>VLOOKUP(TBL05_IDXPaises[[#This Row],[Pais_GH]],TBL03_WorldBank[],4,FALSE)</f>
        <v>Timor-Leste</v>
      </c>
      <c r="P167" s="2">
        <f>VLOOKUP(TBL05_IDXPaises[[#This Row],[Pais_GH]],TBL03_WorldBank[],6,FALSE)</f>
        <v>1267972</v>
      </c>
    </row>
    <row r="168" spans="1:16" ht="15" x14ac:dyDescent="0.25">
      <c r="A168" t="e">
        <f>VLOOKUP(TBL03_WorldBank[[#This Row],[Pais_WB]],TBL05_IDXPaises[Pais_GH],1,FALSE)</f>
        <v>#N/A</v>
      </c>
      <c r="B168" t="s">
        <v>484</v>
      </c>
      <c r="C168" t="str">
        <f>IFERROR(VLOOKUP(TBL03_WorldBank[[#This Row],[Pais_MR]],TBL04_IDXMovilidad[],2,FALSE),"XX")</f>
        <v>XX</v>
      </c>
      <c r="D168" t="s">
        <v>268</v>
      </c>
      <c r="E168" t="e">
        <f>VLOOKUP(TBL03_WorldBank[[#This Row],[Pais_WB]],TBL04_IDXMovilidad[],1,FALSE)</f>
        <v>#N/A</v>
      </c>
      <c r="F168">
        <v>196130</v>
      </c>
      <c r="L168" s="6" t="s">
        <v>253</v>
      </c>
      <c r="M168" t="str">
        <f>VLOOKUP(TBL05_IDXPaises[[#This Row],[Pais_GH]],TBL03_WorldBank[],2,FALSE)</f>
        <v>TTO</v>
      </c>
      <c r="N168" t="str">
        <f>VLOOKUP(TBL05_IDXPaises[[#This Row],[Pais_GH]],TBL03_WorldBank[],3,FALSE)</f>
        <v>TT</v>
      </c>
      <c r="O168" t="str">
        <f>VLOOKUP(TBL05_IDXPaises[[#This Row],[Pais_GH]],TBL03_WorldBank[],4,FALSE)</f>
        <v>Trinidad and Tobago</v>
      </c>
      <c r="P168" s="2">
        <f>VLOOKUP(TBL05_IDXPaises[[#This Row],[Pais_GH]],TBL03_WorldBank[],6,FALSE)</f>
        <v>1389858</v>
      </c>
    </row>
    <row r="169" spans="1:16" ht="15" x14ac:dyDescent="0.25">
      <c r="A169" t="str">
        <f>VLOOKUP(TBL03_WorldBank[[#This Row],[Pais_WB]],TBL05_IDXPaises[Pais_GH],1,FALSE)</f>
        <v>San Marino</v>
      </c>
      <c r="B169" t="s">
        <v>448</v>
      </c>
      <c r="C169" t="str">
        <f>IFERROR(VLOOKUP(TBL03_WorldBank[[#This Row],[Pais_MR]],TBL04_IDXMovilidad[],2,FALSE),"XX")</f>
        <v>XX</v>
      </c>
      <c r="D169" t="s">
        <v>232</v>
      </c>
      <c r="E169" t="e">
        <f>VLOOKUP(TBL03_WorldBank[[#This Row],[Pais_WB]],TBL04_IDXMovilidad[],1,FALSE)</f>
        <v>#N/A</v>
      </c>
      <c r="F169">
        <v>33785</v>
      </c>
      <c r="L169" s="6" t="s">
        <v>254</v>
      </c>
      <c r="M169" t="str">
        <f>VLOOKUP(TBL05_IDXPaises[[#This Row],[Pais_GH]],TBL03_WorldBank[],2,FALSE)</f>
        <v>TUN</v>
      </c>
      <c r="N169" t="str">
        <f>VLOOKUP(TBL05_IDXPaises[[#This Row],[Pais_GH]],TBL03_WorldBank[],3,FALSE)</f>
        <v>XX</v>
      </c>
      <c r="O169" t="str">
        <f>VLOOKUP(TBL05_IDXPaises[[#This Row],[Pais_GH]],TBL03_WorldBank[],4,FALSE)</f>
        <v>Tunisia</v>
      </c>
      <c r="P169" s="2">
        <f>VLOOKUP(TBL05_IDXPaises[[#This Row],[Pais_GH]],TBL03_WorldBank[],6,FALSE)</f>
        <v>11565204</v>
      </c>
    </row>
    <row r="170" spans="1:16" ht="15" x14ac:dyDescent="0.25">
      <c r="A170" t="str">
        <f>VLOOKUP(TBL03_WorldBank[[#This Row],[Pais_WB]],TBL05_IDXPaises[Pais_GH],1,FALSE)</f>
        <v>Sao Tome and Principe</v>
      </c>
      <c r="B170" t="s">
        <v>453</v>
      </c>
      <c r="C170" t="str">
        <f>IFERROR(VLOOKUP(TBL03_WorldBank[[#This Row],[Pais_MR]],TBL04_IDXMovilidad[],2,FALSE),"XX")</f>
        <v>XX</v>
      </c>
      <c r="D170" t="s">
        <v>237</v>
      </c>
      <c r="E170" t="e">
        <f>VLOOKUP(TBL03_WorldBank[[#This Row],[Pais_WB]],TBL04_IDXMovilidad[],1,FALSE)</f>
        <v>#N/A</v>
      </c>
      <c r="F170">
        <v>211028</v>
      </c>
      <c r="L170" s="6" t="s">
        <v>255</v>
      </c>
      <c r="M170" t="str">
        <f>VLOOKUP(TBL05_IDXPaises[[#This Row],[Pais_GH]],TBL03_WorldBank[],2,FALSE)</f>
        <v>TUR</v>
      </c>
      <c r="N170" t="str">
        <f>VLOOKUP(TBL05_IDXPaises[[#This Row],[Pais_GH]],TBL03_WorldBank[],3,FALSE)</f>
        <v>TR</v>
      </c>
      <c r="O170" t="str">
        <f>VLOOKUP(TBL05_IDXPaises[[#This Row],[Pais_GH]],TBL03_WorldBank[],4,FALSE)</f>
        <v>Turkey</v>
      </c>
      <c r="P170" s="2">
        <f>VLOOKUP(TBL05_IDXPaises[[#This Row],[Pais_GH]],TBL03_WorldBank[],6,FALSE)</f>
        <v>82319724</v>
      </c>
    </row>
    <row r="171" spans="1:16" ht="15" x14ac:dyDescent="0.25">
      <c r="A171" t="str">
        <f>VLOOKUP(TBL03_WorldBank[[#This Row],[Pais_WB]],TBL05_IDXPaises[Pais_GH],1,FALSE)</f>
        <v>Saudi Arabia</v>
      </c>
      <c r="B171" t="s">
        <v>441</v>
      </c>
      <c r="C171" t="str">
        <f>IFERROR(VLOOKUP(TBL03_WorldBank[[#This Row],[Pais_MR]],TBL04_IDXMovilidad[],2,FALSE),"XX")</f>
        <v>SA</v>
      </c>
      <c r="D171" t="s">
        <v>225</v>
      </c>
      <c r="E171" t="str">
        <f>VLOOKUP(TBL03_WorldBank[[#This Row],[Pais_WB]],TBL04_IDXMovilidad[],1,FALSE)</f>
        <v>Saudi Arabia</v>
      </c>
      <c r="F171">
        <v>33699947</v>
      </c>
      <c r="L171" s="6" t="s">
        <v>648</v>
      </c>
      <c r="M171" t="str">
        <f>VLOOKUP(TBL05_IDXPaises[[#This Row],[Pais_GH]],TBL03_WorldBank[],2,FALSE)</f>
        <v>TWN</v>
      </c>
      <c r="N171" t="str">
        <f>VLOOKUP(TBL05_IDXPaises[[#This Row],[Pais_GH]],TBL03_WorldBank[],3,FALSE)</f>
        <v>TW</v>
      </c>
      <c r="O171" t="str">
        <f>VLOOKUP(TBL05_IDXPaises[[#This Row],[Pais_GH]],TBL03_WorldBank[],4,FALSE)</f>
        <v>Taiwan</v>
      </c>
      <c r="P171" s="2">
        <f>VLOOKUP(TBL05_IDXPaises[[#This Row],[Pais_GH]],TBL03_WorldBank[],6,FALSE)</f>
        <v>23780000</v>
      </c>
    </row>
    <row r="172" spans="1:16" ht="15" x14ac:dyDescent="0.25">
      <c r="A172" t="str">
        <f>VLOOKUP(TBL03_WorldBank[[#This Row],[Pais_WB]],TBL05_IDXPaises[Pais_GH],1,FALSE)</f>
        <v>Senegal</v>
      </c>
      <c r="B172" t="s">
        <v>443</v>
      </c>
      <c r="C172" t="str">
        <f>IFERROR(VLOOKUP(TBL03_WorldBank[[#This Row],[Pais_MR]],TBL04_IDXMovilidad[],2,FALSE),"XX")</f>
        <v>SN</v>
      </c>
      <c r="D172" t="s">
        <v>227</v>
      </c>
      <c r="E172" t="str">
        <f>VLOOKUP(TBL03_WorldBank[[#This Row],[Pais_WB]],TBL04_IDXMovilidad[],1,FALSE)</f>
        <v>Senegal</v>
      </c>
      <c r="F172">
        <v>15854360</v>
      </c>
      <c r="L172" s="6" t="s">
        <v>257</v>
      </c>
      <c r="M172" t="str">
        <f>VLOOKUP(TBL05_IDXPaises[[#This Row],[Pais_GH]],TBL03_WorldBank[],2,FALSE)</f>
        <v>TZA</v>
      </c>
      <c r="N172" t="str">
        <f>VLOOKUP(TBL05_IDXPaises[[#This Row],[Pais_GH]],TBL03_WorldBank[],3,FALSE)</f>
        <v>TZ</v>
      </c>
      <c r="O172" t="str">
        <f>VLOOKUP(TBL05_IDXPaises[[#This Row],[Pais_GH]],TBL03_WorldBank[],4,FALSE)</f>
        <v>Tanzania</v>
      </c>
      <c r="P172" s="2">
        <f>VLOOKUP(TBL05_IDXPaises[[#This Row],[Pais_GH]],TBL03_WorldBank[],6,FALSE)</f>
        <v>56318348</v>
      </c>
    </row>
    <row r="173" spans="1:16" ht="15" x14ac:dyDescent="0.25">
      <c r="A173" t="str">
        <f>VLOOKUP(TBL03_WorldBank[[#This Row],[Pais_WB]],TBL05_IDXPaises[Pais_GH],1,FALSE)</f>
        <v>Serbia</v>
      </c>
      <c r="B173" t="s">
        <v>450</v>
      </c>
      <c r="C173" t="str">
        <f>IFERROR(VLOOKUP(TBL03_WorldBank[[#This Row],[Pais_MR]],TBL04_IDXMovilidad[],2,FALSE),"XX")</f>
        <v>XX</v>
      </c>
      <c r="D173" t="s">
        <v>234</v>
      </c>
      <c r="E173" t="e">
        <f>VLOOKUP(TBL03_WorldBank[[#This Row],[Pais_WB]],TBL04_IDXMovilidad[],1,FALSE)</f>
        <v>#N/A</v>
      </c>
      <c r="F173">
        <v>6982604</v>
      </c>
      <c r="L173" s="6" t="s">
        <v>258</v>
      </c>
      <c r="M173" t="str">
        <f>VLOOKUP(TBL05_IDXPaises[[#This Row],[Pais_GH]],TBL03_WorldBank[],2,FALSE)</f>
        <v>UGA</v>
      </c>
      <c r="N173" t="str">
        <f>VLOOKUP(TBL05_IDXPaises[[#This Row],[Pais_GH]],TBL03_WorldBank[],3,FALSE)</f>
        <v>UG</v>
      </c>
      <c r="O173" t="str">
        <f>VLOOKUP(TBL05_IDXPaises[[#This Row],[Pais_GH]],TBL03_WorldBank[],4,FALSE)</f>
        <v>Uganda</v>
      </c>
      <c r="P173" s="2">
        <f>VLOOKUP(TBL05_IDXPaises[[#This Row],[Pais_GH]],TBL03_WorldBank[],6,FALSE)</f>
        <v>42723139</v>
      </c>
    </row>
    <row r="174" spans="1:16" ht="15" x14ac:dyDescent="0.25">
      <c r="A174" t="str">
        <f>VLOOKUP(TBL03_WorldBank[[#This Row],[Pais_WB]],TBL05_IDXPaises[Pais_GH],1,FALSE)</f>
        <v>Seychelles</v>
      </c>
      <c r="B174" t="s">
        <v>459</v>
      </c>
      <c r="C174" t="str">
        <f>IFERROR(VLOOKUP(TBL03_WorldBank[[#This Row],[Pais_MR]],TBL04_IDXMovilidad[],2,FALSE),"XX")</f>
        <v>XX</v>
      </c>
      <c r="D174" t="s">
        <v>243</v>
      </c>
      <c r="E174" t="e">
        <f>VLOOKUP(TBL03_WorldBank[[#This Row],[Pais_WB]],TBL04_IDXMovilidad[],1,FALSE)</f>
        <v>#N/A</v>
      </c>
      <c r="F174">
        <v>96762</v>
      </c>
      <c r="L174" s="6" t="s">
        <v>259</v>
      </c>
      <c r="M174" t="str">
        <f>VLOOKUP(TBL05_IDXPaises[[#This Row],[Pais_GH]],TBL03_WorldBank[],2,FALSE)</f>
        <v>UKR</v>
      </c>
      <c r="N174" t="str">
        <f>VLOOKUP(TBL05_IDXPaises[[#This Row],[Pais_GH]],TBL03_WorldBank[],3,FALSE)</f>
        <v>XX</v>
      </c>
      <c r="O174" t="str">
        <f>VLOOKUP(TBL05_IDXPaises[[#This Row],[Pais_GH]],TBL03_WorldBank[],4,FALSE)</f>
        <v>Ukraine</v>
      </c>
      <c r="P174" s="2">
        <f>VLOOKUP(TBL05_IDXPaises[[#This Row],[Pais_GH]],TBL03_WorldBank[],6,FALSE)</f>
        <v>44622516</v>
      </c>
    </row>
    <row r="175" spans="1:16" ht="15" x14ac:dyDescent="0.25">
      <c r="A175" t="str">
        <f>VLOOKUP(TBL03_WorldBank[[#This Row],[Pais_WB]],TBL05_IDXPaises[Pais_GH],1,FALSE)</f>
        <v>Sierra Leone</v>
      </c>
      <c r="B175" t="s">
        <v>446</v>
      </c>
      <c r="C175" t="str">
        <f>IFERROR(VLOOKUP(TBL03_WorldBank[[#This Row],[Pais_MR]],TBL04_IDXMovilidad[],2,FALSE),"XX")</f>
        <v>XX</v>
      </c>
      <c r="D175" t="s">
        <v>230</v>
      </c>
      <c r="E175" t="e">
        <f>VLOOKUP(TBL03_WorldBank[[#This Row],[Pais_WB]],TBL04_IDXMovilidad[],1,FALSE)</f>
        <v>#N/A</v>
      </c>
      <c r="F175">
        <v>7650154</v>
      </c>
      <c r="L175" s="6" t="s">
        <v>260</v>
      </c>
      <c r="M175" t="str">
        <f>VLOOKUP(TBL05_IDXPaises[[#This Row],[Pais_GH]],TBL03_WorldBank[],2,FALSE)</f>
        <v>URY</v>
      </c>
      <c r="N175" t="str">
        <f>VLOOKUP(TBL05_IDXPaises[[#This Row],[Pais_GH]],TBL03_WorldBank[],3,FALSE)</f>
        <v>UY</v>
      </c>
      <c r="O175" t="str">
        <f>VLOOKUP(TBL05_IDXPaises[[#This Row],[Pais_GH]],TBL03_WorldBank[],4,FALSE)</f>
        <v>Uruguay</v>
      </c>
      <c r="P175" s="2">
        <f>VLOOKUP(TBL05_IDXPaises[[#This Row],[Pais_GH]],TBL03_WorldBank[],6,FALSE)</f>
        <v>3449299</v>
      </c>
    </row>
    <row r="176" spans="1:16" ht="15" x14ac:dyDescent="0.25">
      <c r="A176" t="str">
        <f>VLOOKUP(TBL03_WorldBank[[#This Row],[Pais_WB]],TBL05_IDXPaises[Pais_GH],1,FALSE)</f>
        <v>Singapore</v>
      </c>
      <c r="B176" t="s">
        <v>444</v>
      </c>
      <c r="C176" t="str">
        <f>IFERROR(VLOOKUP(TBL03_WorldBank[[#This Row],[Pais_MR]],TBL04_IDXMovilidad[],2,FALSE),"XX")</f>
        <v>SG</v>
      </c>
      <c r="D176" t="s">
        <v>228</v>
      </c>
      <c r="E176" t="str">
        <f>VLOOKUP(TBL03_WorldBank[[#This Row],[Pais_WB]],TBL04_IDXMovilidad[],1,FALSE)</f>
        <v>Singapore</v>
      </c>
      <c r="F176">
        <v>5638676</v>
      </c>
      <c r="L176" s="6" t="s">
        <v>626</v>
      </c>
      <c r="M176" t="str">
        <f>VLOOKUP(TBL05_IDXPaises[[#This Row],[Pais_GH]],TBL03_WorldBank[],2,FALSE)</f>
        <v>USA</v>
      </c>
      <c r="N176" t="str">
        <f>VLOOKUP(TBL05_IDXPaises[[#This Row],[Pais_GH]],TBL03_WorldBank[],3,FALSE)</f>
        <v>US</v>
      </c>
      <c r="O176" t="str">
        <f>VLOOKUP(TBL05_IDXPaises[[#This Row],[Pais_GH]],TBL03_WorldBank[],4,FALSE)</f>
        <v>United States</v>
      </c>
      <c r="P176" s="2">
        <f>VLOOKUP(TBL05_IDXPaises[[#This Row],[Pais_GH]],TBL03_WorldBank[],6,FALSE)</f>
        <v>326687501</v>
      </c>
    </row>
    <row r="177" spans="1:16" ht="15" x14ac:dyDescent="0.25">
      <c r="A177" t="s">
        <v>614</v>
      </c>
      <c r="B177" t="s">
        <v>455</v>
      </c>
      <c r="C177" t="str">
        <f>IFERROR(VLOOKUP(TBL03_WorldBank[[#This Row],[Pais_MR]],TBL04_IDXMovilidad[],2,FALSE),"XX")</f>
        <v>SK</v>
      </c>
      <c r="D177" t="s">
        <v>239</v>
      </c>
      <c r="E177" t="s">
        <v>614</v>
      </c>
      <c r="F177">
        <v>5446771</v>
      </c>
      <c r="L177" s="6" t="s">
        <v>262</v>
      </c>
      <c r="M177" t="str">
        <f>VLOOKUP(TBL05_IDXPaises[[#This Row],[Pais_GH]],TBL03_WorldBank[],2,FALSE)</f>
        <v>UZB</v>
      </c>
      <c r="N177" t="str">
        <f>VLOOKUP(TBL05_IDXPaises[[#This Row],[Pais_GH]],TBL03_WorldBank[],3,FALSE)</f>
        <v>XX</v>
      </c>
      <c r="O177" t="str">
        <f>VLOOKUP(TBL05_IDXPaises[[#This Row],[Pais_GH]],TBL03_WorldBank[],4,FALSE)</f>
        <v>Uzbekistan</v>
      </c>
      <c r="P177" s="2">
        <f>VLOOKUP(TBL05_IDXPaises[[#This Row],[Pais_GH]],TBL03_WorldBank[],6,FALSE)</f>
        <v>32955400</v>
      </c>
    </row>
    <row r="178" spans="1:16" ht="15" x14ac:dyDescent="0.25">
      <c r="A178" t="str">
        <f>VLOOKUP(TBL03_WorldBank[[#This Row],[Pais_WB]],TBL05_IDXPaises[Pais_GH],1,FALSE)</f>
        <v>Slovenia</v>
      </c>
      <c r="B178" t="s">
        <v>456</v>
      </c>
      <c r="C178" t="str">
        <f>IFERROR(VLOOKUP(TBL03_WorldBank[[#This Row],[Pais_MR]],TBL04_IDXMovilidad[],2,FALSE),"XX")</f>
        <v>SI</v>
      </c>
      <c r="D178" t="s">
        <v>240</v>
      </c>
      <c r="E178" t="str">
        <f>VLOOKUP(TBL03_WorldBank[[#This Row],[Pais_WB]],TBL04_IDXMovilidad[],1,FALSE)</f>
        <v>Slovenia</v>
      </c>
      <c r="F178">
        <v>2073894</v>
      </c>
      <c r="L178" s="6" t="s">
        <v>647</v>
      </c>
      <c r="M178" t="str">
        <f>VLOOKUP(TBL05_IDXPaises[[#This Row],[Pais_GH]],TBL03_WorldBank[],2,FALSE)</f>
        <v>VCT</v>
      </c>
      <c r="N178" t="str">
        <f>VLOOKUP(TBL05_IDXPaises[[#This Row],[Pais_GH]],TBL03_WorldBank[],3,FALSE)</f>
        <v>XX</v>
      </c>
      <c r="O178" t="str">
        <f>VLOOKUP(TBL05_IDXPaises[[#This Row],[Pais_GH]],TBL03_WorldBank[],4,FALSE)</f>
        <v>St. Vincent and the Grenadines</v>
      </c>
      <c r="P178" s="2">
        <f>VLOOKUP(TBL05_IDXPaises[[#This Row],[Pais_GH]],TBL03_WorldBank[],6,FALSE)</f>
        <v>110210</v>
      </c>
    </row>
    <row r="179" spans="1:16" ht="15" x14ac:dyDescent="0.25">
      <c r="A179" t="e">
        <f>VLOOKUP(TBL03_WorldBank[[#This Row],[Pais_WB]],TBL05_IDXPaises[Pais_GH],1,FALSE)</f>
        <v>#N/A</v>
      </c>
      <c r="B179" t="s">
        <v>445</v>
      </c>
      <c r="C179" t="str">
        <f>IFERROR(VLOOKUP(TBL03_WorldBank[[#This Row],[Pais_MR]],TBL04_IDXMovilidad[],2,FALSE),"XX")</f>
        <v>XX</v>
      </c>
      <c r="D179" t="s">
        <v>229</v>
      </c>
      <c r="E179" t="e">
        <f>VLOOKUP(TBL03_WorldBank[[#This Row],[Pais_WB]],TBL04_IDXMovilidad[],1,FALSE)</f>
        <v>#N/A</v>
      </c>
      <c r="F179">
        <v>652858</v>
      </c>
      <c r="L179" s="6" t="s">
        <v>629</v>
      </c>
      <c r="M179" t="str">
        <f>VLOOKUP(TBL05_IDXPaises[[#This Row],[Pais_GH]],TBL03_WorldBank[],2,FALSE)</f>
        <v>VEN</v>
      </c>
      <c r="N179" t="str">
        <f>VLOOKUP(TBL05_IDXPaises[[#This Row],[Pais_GH]],TBL03_WorldBank[],3,FALSE)</f>
        <v>VE</v>
      </c>
      <c r="O179" t="str">
        <f>VLOOKUP(TBL05_IDXPaises[[#This Row],[Pais_GH]],TBL03_WorldBank[],4,FALSE)</f>
        <v>Venezuela, RB</v>
      </c>
      <c r="P179" s="2">
        <f>VLOOKUP(TBL05_IDXPaises[[#This Row],[Pais_GH]],TBL03_WorldBank[],6,FALSE)</f>
        <v>28870195</v>
      </c>
    </row>
    <row r="180" spans="1:16" ht="15" x14ac:dyDescent="0.25">
      <c r="A180" t="str">
        <f>VLOOKUP(TBL03_WorldBank[[#This Row],[Pais_WB]],TBL05_IDXPaises[Pais_GH],1,FALSE)</f>
        <v>Somalia</v>
      </c>
      <c r="B180" t="s">
        <v>449</v>
      </c>
      <c r="C180" t="str">
        <f>IFERROR(VLOOKUP(TBL03_WorldBank[[#This Row],[Pais_MR]],TBL04_IDXMovilidad[],2,FALSE),"XX")</f>
        <v>XX</v>
      </c>
      <c r="D180" t="s">
        <v>233</v>
      </c>
      <c r="E180" t="e">
        <f>VLOOKUP(TBL03_WorldBank[[#This Row],[Pais_WB]],TBL04_IDXMovilidad[],1,FALSE)</f>
        <v>#N/A</v>
      </c>
      <c r="F180">
        <v>15008154</v>
      </c>
      <c r="L180" s="6" t="s">
        <v>266</v>
      </c>
      <c r="M180" t="str">
        <f>VLOOKUP(TBL05_IDXPaises[[#This Row],[Pais_GH]],TBL03_WorldBank[],2,FALSE)</f>
        <v>VNM</v>
      </c>
      <c r="N180" t="str">
        <f>VLOOKUP(TBL05_IDXPaises[[#This Row],[Pais_GH]],TBL03_WorldBank[],3,FALSE)</f>
        <v>VN</v>
      </c>
      <c r="O180" t="str">
        <f>VLOOKUP(TBL05_IDXPaises[[#This Row],[Pais_GH]],TBL03_WorldBank[],4,FALSE)</f>
        <v>Vietnam</v>
      </c>
      <c r="P180" s="2">
        <f>VLOOKUP(TBL05_IDXPaises[[#This Row],[Pais_GH]],TBL03_WorldBank[],6,FALSE)</f>
        <v>95540395</v>
      </c>
    </row>
    <row r="181" spans="1:16" ht="15" x14ac:dyDescent="0.25">
      <c r="A181" t="str">
        <f>VLOOKUP(TBL03_WorldBank[[#This Row],[Pais_WB]],TBL05_IDXPaises[Pais_GH],1,FALSE)</f>
        <v>South Africa</v>
      </c>
      <c r="B181" t="s">
        <v>487</v>
      </c>
      <c r="C181" t="str">
        <f>IFERROR(VLOOKUP(TBL03_WorldBank[[#This Row],[Pais_MR]],TBL04_IDXMovilidad[],2,FALSE),"XX")</f>
        <v>ZA</v>
      </c>
      <c r="D181" t="s">
        <v>271</v>
      </c>
      <c r="E181" t="str">
        <f>VLOOKUP(TBL03_WorldBank[[#This Row],[Pais_WB]],TBL04_IDXMovilidad[],1,FALSE)</f>
        <v>South Africa</v>
      </c>
      <c r="F181">
        <v>57779622</v>
      </c>
      <c r="L181" s="6" t="s">
        <v>653</v>
      </c>
      <c r="M181" t="str">
        <f>VLOOKUP(TBL05_IDXPaises[[#This Row],[Pais_GH]],TBL03_WorldBank[],2,FALSE)</f>
        <v>WTS</v>
      </c>
      <c r="N181" t="str">
        <f>VLOOKUP(TBL05_IDXPaises[[#This Row],[Pais_GH]],TBL03_WorldBank[],3,FALSE)</f>
        <v>XX</v>
      </c>
      <c r="O181" t="str">
        <f>VLOOKUP(TBL05_IDXPaises[[#This Row],[Pais_GH]],TBL03_WorldBank[],4,FALSE)</f>
        <v>Western Sahara</v>
      </c>
      <c r="P181" s="2">
        <f>VLOOKUP(TBL05_IDXPaises[[#This Row],[Pais_GH]],TBL03_WorldBank[],6,FALSE)</f>
        <v>567402</v>
      </c>
    </row>
    <row r="182" spans="1:16" ht="15" x14ac:dyDescent="0.25">
      <c r="A182" t="e">
        <f>VLOOKUP(TBL03_WorldBank[[#This Row],[Pais_WB]],TBL05_IDXPaises[Pais_GH],1,FALSE)</f>
        <v>#N/A</v>
      </c>
      <c r="B182" t="s">
        <v>440</v>
      </c>
      <c r="C182" t="str">
        <f>IFERROR(VLOOKUP(TBL03_WorldBank[[#This Row],[Pais_MR]],TBL04_IDXMovilidad[],2,FALSE),"XX")</f>
        <v>XX</v>
      </c>
      <c r="D182" t="s">
        <v>224</v>
      </c>
      <c r="E182" t="e">
        <f>VLOOKUP(TBL03_WorldBank[[#This Row],[Pais_WB]],TBL04_IDXMovilidad[],1,FALSE)</f>
        <v>#N/A</v>
      </c>
      <c r="F182">
        <v>1814388744</v>
      </c>
      <c r="L182" s="6" t="s">
        <v>269</v>
      </c>
      <c r="M182" t="str">
        <f>VLOOKUP(TBL05_IDXPaises[[#This Row],[Pais_GH]],TBL03_WorldBank[],2,FALSE)</f>
        <v>XKX</v>
      </c>
      <c r="N182" t="str">
        <f>VLOOKUP(TBL05_IDXPaises[[#This Row],[Pais_GH]],TBL03_WorldBank[],3,FALSE)</f>
        <v>XX</v>
      </c>
      <c r="O182" t="str">
        <f>VLOOKUP(TBL05_IDXPaises[[#This Row],[Pais_GH]],TBL03_WorldBank[],4,FALSE)</f>
        <v>Kosovo</v>
      </c>
      <c r="P182" s="2">
        <f>VLOOKUP(TBL05_IDXPaises[[#This Row],[Pais_GH]],TBL03_WorldBank[],6,FALSE)</f>
        <v>1845300</v>
      </c>
    </row>
    <row r="183" spans="1:16" ht="15" x14ac:dyDescent="0.25">
      <c r="A183" t="str">
        <f>VLOOKUP(TBL03_WorldBank[[#This Row],[Pais_WB]],TBL05_IDXPaises[Pais_GH],1,FALSE)</f>
        <v>South Sudan</v>
      </c>
      <c r="B183" t="s">
        <v>451</v>
      </c>
      <c r="C183" t="str">
        <f>IFERROR(VLOOKUP(TBL03_WorldBank[[#This Row],[Pais_MR]],TBL04_IDXMovilidad[],2,FALSE),"XX")</f>
        <v>XX</v>
      </c>
      <c r="D183" t="s">
        <v>235</v>
      </c>
      <c r="E183" t="e">
        <f>VLOOKUP(TBL03_WorldBank[[#This Row],[Pais_WB]],TBL04_IDXMovilidad[],1,FALSE)</f>
        <v>#N/A</v>
      </c>
      <c r="F183">
        <v>10975920</v>
      </c>
      <c r="L183" s="6" t="s">
        <v>632</v>
      </c>
      <c r="M183" t="str">
        <f>VLOOKUP(TBL05_IDXPaises[[#This Row],[Pais_GH]],TBL03_WorldBank[],2,FALSE)</f>
        <v>YEM</v>
      </c>
      <c r="N183" t="str">
        <f>VLOOKUP(TBL05_IDXPaises[[#This Row],[Pais_GH]],TBL03_WorldBank[],3,FALSE)</f>
        <v>YE</v>
      </c>
      <c r="O183" t="str">
        <f>VLOOKUP(TBL05_IDXPaises[[#This Row],[Pais_GH]],TBL03_WorldBank[],4,FALSE)</f>
        <v>Yemen, Rep.</v>
      </c>
      <c r="P183" s="2">
        <f>VLOOKUP(TBL05_IDXPaises[[#This Row],[Pais_GH]],TBL03_WorldBank[],6,FALSE)</f>
        <v>28498687</v>
      </c>
    </row>
    <row r="184" spans="1:16" ht="15" x14ac:dyDescent="0.25">
      <c r="A184" t="str">
        <f>VLOOKUP(TBL03_WorldBank[[#This Row],[Pais_WB]],TBL05_IDXPaises[Pais_GH],1,FALSE)</f>
        <v>Spain</v>
      </c>
      <c r="B184" t="s">
        <v>330</v>
      </c>
      <c r="C184" t="str">
        <f>IFERROR(VLOOKUP(TBL03_WorldBank[[#This Row],[Pais_MR]],TBL04_IDXMovilidad[],2,FALSE),"XX")</f>
        <v>ES</v>
      </c>
      <c r="D184" t="s">
        <v>114</v>
      </c>
      <c r="E184" t="str">
        <f>VLOOKUP(TBL03_WorldBank[[#This Row],[Pais_WB]],TBL04_IDXMovilidad[],1,FALSE)</f>
        <v>Spain</v>
      </c>
      <c r="F184">
        <v>46796540</v>
      </c>
      <c r="L184" s="6" t="s">
        <v>271</v>
      </c>
      <c r="M184" t="str">
        <f>VLOOKUP(TBL05_IDXPaises[[#This Row],[Pais_GH]],TBL03_WorldBank[],2,FALSE)</f>
        <v>ZAF</v>
      </c>
      <c r="N184" t="str">
        <f>VLOOKUP(TBL05_IDXPaises[[#This Row],[Pais_GH]],TBL03_WorldBank[],3,FALSE)</f>
        <v>ZA</v>
      </c>
      <c r="O184" t="str">
        <f>VLOOKUP(TBL05_IDXPaises[[#This Row],[Pais_GH]],TBL03_WorldBank[],4,FALSE)</f>
        <v>South Africa</v>
      </c>
      <c r="P184" s="2">
        <f>VLOOKUP(TBL05_IDXPaises[[#This Row],[Pais_GH]],TBL03_WorldBank[],6,FALSE)</f>
        <v>57779622</v>
      </c>
    </row>
    <row r="185" spans="1:16" ht="15" x14ac:dyDescent="0.25">
      <c r="A185" t="str">
        <f>VLOOKUP(TBL03_WorldBank[[#This Row],[Pais_WB]],TBL05_IDXPaises[Pais_GH],1,FALSE)</f>
        <v>Sri Lanka</v>
      </c>
      <c r="B185" t="s">
        <v>386</v>
      </c>
      <c r="C185" t="str">
        <f>IFERROR(VLOOKUP(TBL03_WorldBank[[#This Row],[Pais_MR]],TBL04_IDXMovilidad[],2,FALSE),"XX")</f>
        <v>LK</v>
      </c>
      <c r="D185" t="s">
        <v>170</v>
      </c>
      <c r="E185" t="str">
        <f>VLOOKUP(TBL03_WorldBank[[#This Row],[Pais_WB]],TBL04_IDXMovilidad[],1,FALSE)</f>
        <v>Sri Lanka</v>
      </c>
      <c r="F185">
        <v>21670000</v>
      </c>
      <c r="L185" s="6" t="s">
        <v>272</v>
      </c>
      <c r="M185" t="str">
        <f>VLOOKUP(TBL05_IDXPaises[[#This Row],[Pais_GH]],TBL03_WorldBank[],2,FALSE)</f>
        <v>ZMB</v>
      </c>
      <c r="N185" t="str">
        <f>VLOOKUP(TBL05_IDXPaises[[#This Row],[Pais_GH]],TBL03_WorldBank[],3,FALSE)</f>
        <v>ZM</v>
      </c>
      <c r="O185" t="str">
        <f>VLOOKUP(TBL05_IDXPaises[[#This Row],[Pais_GH]],TBL03_WorldBank[],4,FALSE)</f>
        <v>Zambia</v>
      </c>
      <c r="P185" s="2">
        <f>VLOOKUP(TBL05_IDXPaises[[#This Row],[Pais_GH]],TBL03_WorldBank[],6,FALSE)</f>
        <v>17351822</v>
      </c>
    </row>
    <row r="186" spans="1:16" ht="15" x14ac:dyDescent="0.25">
      <c r="A186" t="s">
        <v>650</v>
      </c>
      <c r="B186" t="s">
        <v>377</v>
      </c>
      <c r="C186" t="str">
        <f>IFERROR(VLOOKUP(TBL03_WorldBank[[#This Row],[Pais_MR]],TBL04_IDXMovilidad[],2,FALSE),"XX")</f>
        <v>XX</v>
      </c>
      <c r="D186" t="s">
        <v>161</v>
      </c>
      <c r="E186" t="e">
        <f>VLOOKUP(TBL03_WorldBank[[#This Row],[Pais_WB]],TBL04_IDXMovilidad[],1,FALSE)</f>
        <v>#N/A</v>
      </c>
      <c r="F186">
        <v>52441</v>
      </c>
      <c r="L186" s="6" t="s">
        <v>273</v>
      </c>
      <c r="M186" t="str">
        <f>VLOOKUP(TBL05_IDXPaises[[#This Row],[Pais_GH]],TBL03_WorldBank[],2,FALSE)</f>
        <v>ZWE</v>
      </c>
      <c r="N186" t="str">
        <f>VLOOKUP(TBL05_IDXPaises[[#This Row],[Pais_GH]],TBL03_WorldBank[],3,FALSE)</f>
        <v>ZW</v>
      </c>
      <c r="O186" t="str">
        <f>VLOOKUP(TBL05_IDXPaises[[#This Row],[Pais_GH]],TBL03_WorldBank[],4,FALSE)</f>
        <v>Zimbabwe</v>
      </c>
      <c r="P186" s="2">
        <f>VLOOKUP(TBL05_IDXPaises[[#This Row],[Pais_GH]],TBL03_WorldBank[],6,FALSE)</f>
        <v>14439018</v>
      </c>
    </row>
    <row r="187" spans="1:16" x14ac:dyDescent="0.2">
      <c r="A187" t="s">
        <v>646</v>
      </c>
      <c r="B187" t="s">
        <v>384</v>
      </c>
      <c r="C187" t="str">
        <f>IFERROR(VLOOKUP(TBL03_WorldBank[[#This Row],[Pais_MR]],TBL04_IDXMovilidad[],2,FALSE),"XX")</f>
        <v>XX</v>
      </c>
      <c r="D187" t="s">
        <v>168</v>
      </c>
      <c r="E187" t="e">
        <f>VLOOKUP(TBL03_WorldBank[[#This Row],[Pais_WB]],TBL04_IDXMovilidad[],1,FALSE)</f>
        <v>#N/A</v>
      </c>
      <c r="F187">
        <v>181889</v>
      </c>
    </row>
    <row r="188" spans="1:16" x14ac:dyDescent="0.2">
      <c r="A188" t="e">
        <f>VLOOKUP(TBL03_WorldBank[[#This Row],[Pais_WB]],TBL05_IDXPaises[Pais_GH],1,FALSE)</f>
        <v>#N/A</v>
      </c>
      <c r="B188" t="s">
        <v>392</v>
      </c>
      <c r="C188" t="str">
        <f>IFERROR(VLOOKUP(TBL03_WorldBank[[#This Row],[Pais_MR]],TBL04_IDXMovilidad[],2,FALSE),"XX")</f>
        <v>XX</v>
      </c>
      <c r="D188" t="s">
        <v>176</v>
      </c>
      <c r="E188" t="e">
        <f>VLOOKUP(TBL03_WorldBank[[#This Row],[Pais_WB]],TBL04_IDXMovilidad[],1,FALSE)</f>
        <v>#N/A</v>
      </c>
      <c r="F188">
        <v>37264</v>
      </c>
    </row>
    <row r="189" spans="1:16" x14ac:dyDescent="0.2">
      <c r="A189" t="s">
        <v>647</v>
      </c>
      <c r="B189" t="s">
        <v>479</v>
      </c>
      <c r="C189" t="str">
        <f>IFERROR(VLOOKUP(TBL03_WorldBank[[#This Row],[Pais_MR]],TBL04_IDXMovilidad[],2,FALSE),"XX")</f>
        <v>XX</v>
      </c>
      <c r="D189" t="s">
        <v>263</v>
      </c>
      <c r="E189" t="e">
        <f>VLOOKUP(TBL03_WorldBank[[#This Row],[Pais_WB]],TBL04_IDXMovilidad[],1,FALSE)</f>
        <v>#N/A</v>
      </c>
      <c r="F189">
        <v>110210</v>
      </c>
    </row>
    <row r="190" spans="1:16" x14ac:dyDescent="0.2">
      <c r="A190" t="e">
        <f>VLOOKUP(TBL03_WorldBank[[#This Row],[Pais_WB]],TBL05_IDXPaises[Pais_GH],1,FALSE)</f>
        <v>#N/A</v>
      </c>
      <c r="B190" t="s">
        <v>452</v>
      </c>
      <c r="C190" t="str">
        <f>IFERROR(VLOOKUP(TBL03_WorldBank[[#This Row],[Pais_MR]],TBL04_IDXMovilidad[],2,FALSE),"XX")</f>
        <v>XX</v>
      </c>
      <c r="D190" t="s">
        <v>236</v>
      </c>
      <c r="E190" t="e">
        <f>VLOOKUP(TBL03_WorldBank[[#This Row],[Pais_WB]],TBL04_IDXMovilidad[],1,FALSE)</f>
        <v>#N/A</v>
      </c>
      <c r="F190">
        <v>1078306520</v>
      </c>
    </row>
    <row r="191" spans="1:16" x14ac:dyDescent="0.2">
      <c r="A191" t="str">
        <f>VLOOKUP(TBL03_WorldBank[[#This Row],[Pais_WB]],TBL05_IDXPaises[Pais_GH],1,FALSE)</f>
        <v>Sudan</v>
      </c>
      <c r="B191" t="s">
        <v>442</v>
      </c>
      <c r="C191" t="str">
        <f>IFERROR(VLOOKUP(TBL03_WorldBank[[#This Row],[Pais_MR]],TBL04_IDXMovilidad[],2,FALSE),"XX")</f>
        <v>XX</v>
      </c>
      <c r="D191" t="s">
        <v>226</v>
      </c>
      <c r="E191" t="e">
        <f>VLOOKUP(TBL03_WorldBank[[#This Row],[Pais_WB]],TBL04_IDXMovilidad[],1,FALSE)</f>
        <v>#N/A</v>
      </c>
      <c r="F191">
        <v>41801533</v>
      </c>
    </row>
    <row r="192" spans="1:16" x14ac:dyDescent="0.2">
      <c r="A192" t="str">
        <f>VLOOKUP(TBL03_WorldBank[[#This Row],[Pais_WB]],TBL05_IDXPaises[Pais_GH],1,FALSE)</f>
        <v>Suriname</v>
      </c>
      <c r="B192" t="s">
        <v>454</v>
      </c>
      <c r="C192" t="str">
        <f>IFERROR(VLOOKUP(TBL03_WorldBank[[#This Row],[Pais_MR]],TBL04_IDXMovilidad[],2,FALSE),"XX")</f>
        <v>XX</v>
      </c>
      <c r="D192" t="s">
        <v>238</v>
      </c>
      <c r="E192" t="e">
        <f>VLOOKUP(TBL03_WorldBank[[#This Row],[Pais_WB]],TBL04_IDXMovilidad[],1,FALSE)</f>
        <v>#N/A</v>
      </c>
      <c r="F192">
        <v>575991</v>
      </c>
    </row>
    <row r="193" spans="1:6" x14ac:dyDescent="0.2">
      <c r="A193" t="str">
        <f>VLOOKUP(TBL03_WorldBank[[#This Row],[Pais_WB]],TBL05_IDXPaises[Pais_GH],1,FALSE)</f>
        <v>Sweden</v>
      </c>
      <c r="B193" t="s">
        <v>457</v>
      </c>
      <c r="C193" t="str">
        <f>IFERROR(VLOOKUP(TBL03_WorldBank[[#This Row],[Pais_MR]],TBL04_IDXMovilidad[],2,FALSE),"XX")</f>
        <v>SE</v>
      </c>
      <c r="D193" t="s">
        <v>241</v>
      </c>
      <c r="E193" t="str">
        <f>VLOOKUP(TBL03_WorldBank[[#This Row],[Pais_WB]],TBL04_IDXMovilidad[],1,FALSE)</f>
        <v>Sweden</v>
      </c>
      <c r="F193">
        <v>10175214</v>
      </c>
    </row>
    <row r="194" spans="1:6" x14ac:dyDescent="0.2">
      <c r="A194" t="str">
        <f>VLOOKUP(TBL03_WorldBank[[#This Row],[Pais_WB]],TBL05_IDXPaises[Pais_GH],1,FALSE)</f>
        <v>Switzerland</v>
      </c>
      <c r="B194" t="s">
        <v>306</v>
      </c>
      <c r="C194" t="str">
        <f>IFERROR(VLOOKUP(TBL03_WorldBank[[#This Row],[Pais_MR]],TBL04_IDXMovilidad[],2,FALSE),"XX")</f>
        <v>CH</v>
      </c>
      <c r="D194" t="s">
        <v>89</v>
      </c>
      <c r="E194" t="str">
        <f>VLOOKUP(TBL03_WorldBank[[#This Row],[Pais_WB]],TBL04_IDXMovilidad[],1,FALSE)</f>
        <v>Switzerland</v>
      </c>
      <c r="F194">
        <v>8513227</v>
      </c>
    </row>
    <row r="195" spans="1:6" x14ac:dyDescent="0.2">
      <c r="A195" t="s">
        <v>649</v>
      </c>
      <c r="B195" t="s">
        <v>460</v>
      </c>
      <c r="C195" t="str">
        <f>IFERROR(VLOOKUP(TBL03_WorldBank[[#This Row],[Pais_MR]],TBL04_IDXMovilidad[],2,FALSE),"XX")</f>
        <v>XX</v>
      </c>
      <c r="D195" t="s">
        <v>244</v>
      </c>
      <c r="E195" t="e">
        <f>VLOOKUP(TBL03_WorldBank[[#This Row],[Pais_WB]],TBL04_IDXMovilidad[],1,FALSE)</f>
        <v>#N/A</v>
      </c>
      <c r="F195">
        <v>16906283</v>
      </c>
    </row>
    <row r="196" spans="1:6" x14ac:dyDescent="0.2">
      <c r="A196" s="2" t="s">
        <v>648</v>
      </c>
      <c r="B196" t="s">
        <v>655</v>
      </c>
      <c r="C196" s="2" t="str">
        <f>IFERROR(VLOOKUP(TBL03_WorldBank[[#This Row],[Pais_MR]],TBL04_IDXMovilidad[],2,FALSE),"XX")</f>
        <v>TW</v>
      </c>
      <c r="D196" t="s">
        <v>623</v>
      </c>
      <c r="E196" s="2" t="str">
        <f>VLOOKUP(TBL03_WorldBank[[#This Row],[Pais_WB]],TBL04_IDXMovilidad[],1,FALSE)</f>
        <v>Taiwan</v>
      </c>
      <c r="F196">
        <v>23780000</v>
      </c>
    </row>
    <row r="197" spans="1:6" x14ac:dyDescent="0.2">
      <c r="A197" t="e">
        <f>VLOOKUP(TBL03_WorldBank[[#This Row],[Pais_WB]],TBL05_IDXPaises[Pais_GH],1,FALSE)</f>
        <v>#N/A</v>
      </c>
      <c r="B197" t="s">
        <v>465</v>
      </c>
      <c r="C197" t="str">
        <f>IFERROR(VLOOKUP(TBL03_WorldBank[[#This Row],[Pais_MR]],TBL04_IDXMovilidad[],2,FALSE),"XX")</f>
        <v>TJ</v>
      </c>
      <c r="D197" t="s">
        <v>249</v>
      </c>
      <c r="E197" t="str">
        <f>VLOOKUP(TBL03_WorldBank[[#This Row],[Pais_WB]],TBL04_IDXMovilidad[],1,FALSE)</f>
        <v>Tajikistan</v>
      </c>
      <c r="F197">
        <v>9100837</v>
      </c>
    </row>
    <row r="198" spans="1:6" x14ac:dyDescent="0.2">
      <c r="A198" t="str">
        <f>VLOOKUP(TBL03_WorldBank[[#This Row],[Pais_WB]],TBL05_IDXPaises[Pais_GH],1,FALSE)</f>
        <v>Tanzania</v>
      </c>
      <c r="B198" t="s">
        <v>473</v>
      </c>
      <c r="C198" t="str">
        <f>IFERROR(VLOOKUP(TBL03_WorldBank[[#This Row],[Pais_MR]],TBL04_IDXMovilidad[],2,FALSE),"XX")</f>
        <v>TZ</v>
      </c>
      <c r="D198" t="s">
        <v>257</v>
      </c>
      <c r="E198" t="str">
        <f>VLOOKUP(TBL03_WorldBank[[#This Row],[Pais_WB]],TBL04_IDXMovilidad[],1,FALSE)</f>
        <v>Tanzania</v>
      </c>
      <c r="F198">
        <v>56318348</v>
      </c>
    </row>
    <row r="199" spans="1:6" x14ac:dyDescent="0.2">
      <c r="A199" t="str">
        <f>VLOOKUP(TBL03_WorldBank[[#This Row],[Pais_WB]],TBL05_IDXPaises[Pais_GH],1,FALSE)</f>
        <v>Thailand</v>
      </c>
      <c r="B199" t="s">
        <v>464</v>
      </c>
      <c r="C199" t="str">
        <f>IFERROR(VLOOKUP(TBL03_WorldBank[[#This Row],[Pais_MR]],TBL04_IDXMovilidad[],2,FALSE),"XX")</f>
        <v>TH</v>
      </c>
      <c r="D199" t="s">
        <v>248</v>
      </c>
      <c r="E199" t="str">
        <f>VLOOKUP(TBL03_WorldBank[[#This Row],[Pais_WB]],TBL04_IDXMovilidad[],1,FALSE)</f>
        <v>Thailand</v>
      </c>
      <c r="F199">
        <v>69428524</v>
      </c>
    </row>
    <row r="200" spans="1:6" x14ac:dyDescent="0.2">
      <c r="A200" t="str">
        <f>VLOOKUP(TBL03_WorldBank[[#This Row],[Pais_WB]],TBL05_IDXPaises[Pais_GH],1,FALSE)</f>
        <v>Timor-Leste</v>
      </c>
      <c r="B200" t="s">
        <v>467</v>
      </c>
      <c r="C200" t="str">
        <f>IFERROR(VLOOKUP(TBL03_WorldBank[[#This Row],[Pais_MR]],TBL04_IDXMovilidad[],2,FALSE),"XX")</f>
        <v>XX</v>
      </c>
      <c r="D200" t="s">
        <v>251</v>
      </c>
      <c r="E200" t="e">
        <f>VLOOKUP(TBL03_WorldBank[[#This Row],[Pais_WB]],TBL04_IDXMovilidad[],1,FALSE)</f>
        <v>#N/A</v>
      </c>
      <c r="F200">
        <v>1267972</v>
      </c>
    </row>
    <row r="201" spans="1:6" x14ac:dyDescent="0.2">
      <c r="A201" t="str">
        <f>VLOOKUP(TBL03_WorldBank[[#This Row],[Pais_WB]],TBL05_IDXPaises[Pais_GH],1,FALSE)</f>
        <v>Togo</v>
      </c>
      <c r="B201" t="s">
        <v>463</v>
      </c>
      <c r="C201" t="str">
        <f>IFERROR(VLOOKUP(TBL03_WorldBank[[#This Row],[Pais_MR]],TBL04_IDXMovilidad[],2,FALSE),"XX")</f>
        <v>TG</v>
      </c>
      <c r="D201" t="s">
        <v>247</v>
      </c>
      <c r="E201" t="str">
        <f>VLOOKUP(TBL03_WorldBank[[#This Row],[Pais_WB]],TBL04_IDXMovilidad[],1,FALSE)</f>
        <v>Togo</v>
      </c>
      <c r="F201">
        <v>7889094</v>
      </c>
    </row>
    <row r="202" spans="1:6" x14ac:dyDescent="0.2">
      <c r="A202" t="e">
        <f>VLOOKUP(TBL03_WorldBank[[#This Row],[Pais_WB]],TBL05_IDXPaises[Pais_GH],1,FALSE)</f>
        <v>#N/A</v>
      </c>
      <c r="B202" t="s">
        <v>468</v>
      </c>
      <c r="C202" t="str">
        <f>IFERROR(VLOOKUP(TBL03_WorldBank[[#This Row],[Pais_MR]],TBL04_IDXMovilidad[],2,FALSE),"XX")</f>
        <v>XX</v>
      </c>
      <c r="D202" t="s">
        <v>252</v>
      </c>
      <c r="E202" t="e">
        <f>VLOOKUP(TBL03_WorldBank[[#This Row],[Pais_WB]],TBL04_IDXMovilidad[],1,FALSE)</f>
        <v>#N/A</v>
      </c>
      <c r="F202">
        <v>103197</v>
      </c>
    </row>
    <row r="203" spans="1:6" x14ac:dyDescent="0.2">
      <c r="A203" t="str">
        <f>VLOOKUP(TBL03_WorldBank[[#This Row],[Pais_WB]],TBL05_IDXPaises[Pais_GH],1,FALSE)</f>
        <v>Trinidad and Tobago</v>
      </c>
      <c r="B203" t="s">
        <v>469</v>
      </c>
      <c r="C203" t="str">
        <f>IFERROR(VLOOKUP(TBL03_WorldBank[[#This Row],[Pais_MR]],TBL04_IDXMovilidad[],2,FALSE),"XX")</f>
        <v>TT</v>
      </c>
      <c r="D203" t="s">
        <v>253</v>
      </c>
      <c r="E203" t="str">
        <f>VLOOKUP(TBL03_WorldBank[[#This Row],[Pais_WB]],TBL04_IDXMovilidad[],1,FALSE)</f>
        <v>Trinidad and Tobago</v>
      </c>
      <c r="F203">
        <v>1389858</v>
      </c>
    </row>
    <row r="204" spans="1:6" x14ac:dyDescent="0.2">
      <c r="A204" t="str">
        <f>VLOOKUP(TBL03_WorldBank[[#This Row],[Pais_WB]],TBL05_IDXPaises[Pais_GH],1,FALSE)</f>
        <v>Tunisia</v>
      </c>
      <c r="B204" t="s">
        <v>470</v>
      </c>
      <c r="C204" t="str">
        <f>IFERROR(VLOOKUP(TBL03_WorldBank[[#This Row],[Pais_MR]],TBL04_IDXMovilidad[],2,FALSE),"XX")</f>
        <v>XX</v>
      </c>
      <c r="D204" t="s">
        <v>254</v>
      </c>
      <c r="E204" t="e">
        <f>VLOOKUP(TBL03_WorldBank[[#This Row],[Pais_WB]],TBL04_IDXMovilidad[],1,FALSE)</f>
        <v>#N/A</v>
      </c>
      <c r="F204">
        <v>11565204</v>
      </c>
    </row>
    <row r="205" spans="1:6" x14ac:dyDescent="0.2">
      <c r="A205" t="str">
        <f>VLOOKUP(TBL03_WorldBank[[#This Row],[Pais_WB]],TBL05_IDXPaises[Pais_GH],1,FALSE)</f>
        <v>Turkey</v>
      </c>
      <c r="B205" t="s">
        <v>471</v>
      </c>
      <c r="C205" t="str">
        <f>IFERROR(VLOOKUP(TBL03_WorldBank[[#This Row],[Pais_MR]],TBL04_IDXMovilidad[],2,FALSE),"XX")</f>
        <v>TR</v>
      </c>
      <c r="D205" t="s">
        <v>255</v>
      </c>
      <c r="E205" t="str">
        <f>VLOOKUP(TBL03_WorldBank[[#This Row],[Pais_WB]],TBL04_IDXMovilidad[],1,FALSE)</f>
        <v>Turkey</v>
      </c>
      <c r="F205">
        <v>82319724</v>
      </c>
    </row>
    <row r="206" spans="1:6" x14ac:dyDescent="0.2">
      <c r="A206" t="e">
        <f>VLOOKUP(TBL03_WorldBank[[#This Row],[Pais_WB]],TBL05_IDXPaises[Pais_GH],1,FALSE)</f>
        <v>#N/A</v>
      </c>
      <c r="B206" t="s">
        <v>466</v>
      </c>
      <c r="C206" t="str">
        <f>IFERROR(VLOOKUP(TBL03_WorldBank[[#This Row],[Pais_MR]],TBL04_IDXMovilidad[],2,FALSE),"XX")</f>
        <v>XX</v>
      </c>
      <c r="D206" t="s">
        <v>250</v>
      </c>
      <c r="E206" t="e">
        <f>VLOOKUP(TBL03_WorldBank[[#This Row],[Pais_WB]],TBL04_IDXMovilidad[],1,FALSE)</f>
        <v>#N/A</v>
      </c>
      <c r="F206">
        <v>5850908</v>
      </c>
    </row>
    <row r="207" spans="1:6" x14ac:dyDescent="0.2">
      <c r="A207" t="e">
        <f>VLOOKUP(TBL03_WorldBank[[#This Row],[Pais_WB]],TBL05_IDXPaises[Pais_GH],1,FALSE)</f>
        <v>#N/A</v>
      </c>
      <c r="B207" t="s">
        <v>461</v>
      </c>
      <c r="C207" t="str">
        <f>IFERROR(VLOOKUP(TBL03_WorldBank[[#This Row],[Pais_MR]],TBL04_IDXMovilidad[],2,FALSE),"XX")</f>
        <v>XX</v>
      </c>
      <c r="D207" t="s">
        <v>245</v>
      </c>
      <c r="E207" t="e">
        <f>VLOOKUP(TBL03_WorldBank[[#This Row],[Pais_WB]],TBL04_IDXMovilidad[],1,FALSE)</f>
        <v>#N/A</v>
      </c>
      <c r="F207">
        <v>37665</v>
      </c>
    </row>
    <row r="208" spans="1:6" x14ac:dyDescent="0.2">
      <c r="A208" t="e">
        <f>VLOOKUP(TBL03_WorldBank[[#This Row],[Pais_WB]],TBL05_IDXPaises[Pais_GH],1,FALSE)</f>
        <v>#N/A</v>
      </c>
      <c r="B208" t="s">
        <v>472</v>
      </c>
      <c r="C208" t="str">
        <f>IFERROR(VLOOKUP(TBL03_WorldBank[[#This Row],[Pais_MR]],TBL04_IDXMovilidad[],2,FALSE),"XX")</f>
        <v>XX</v>
      </c>
      <c r="D208" t="s">
        <v>256</v>
      </c>
      <c r="E208" t="e">
        <f>VLOOKUP(TBL03_WorldBank[[#This Row],[Pais_WB]],TBL04_IDXMovilidad[],1,FALSE)</f>
        <v>#N/A</v>
      </c>
      <c r="F208">
        <v>11508</v>
      </c>
    </row>
    <row r="209" spans="1:6" x14ac:dyDescent="0.2">
      <c r="A209" t="str">
        <f>VLOOKUP(TBL03_WorldBank[[#This Row],[Pais_WB]],TBL05_IDXPaises[Pais_GH],1,FALSE)</f>
        <v>Uganda</v>
      </c>
      <c r="B209" t="s">
        <v>474</v>
      </c>
      <c r="C209" t="str">
        <f>IFERROR(VLOOKUP(TBL03_WorldBank[[#This Row],[Pais_MR]],TBL04_IDXMovilidad[],2,FALSE),"XX")</f>
        <v>UG</v>
      </c>
      <c r="D209" t="s">
        <v>258</v>
      </c>
      <c r="E209" t="str">
        <f>VLOOKUP(TBL03_WorldBank[[#This Row],[Pais_WB]],TBL04_IDXMovilidad[],1,FALSE)</f>
        <v>Uganda</v>
      </c>
      <c r="F209">
        <v>42723139</v>
      </c>
    </row>
    <row r="210" spans="1:6" x14ac:dyDescent="0.2">
      <c r="A210" t="str">
        <f>VLOOKUP(TBL03_WorldBank[[#This Row],[Pais_WB]],TBL05_IDXPaises[Pais_GH],1,FALSE)</f>
        <v>Ukraine</v>
      </c>
      <c r="B210" t="s">
        <v>475</v>
      </c>
      <c r="C210" t="str">
        <f>IFERROR(VLOOKUP(TBL03_WorldBank[[#This Row],[Pais_MR]],TBL04_IDXMovilidad[],2,FALSE),"XX")</f>
        <v>XX</v>
      </c>
      <c r="D210" t="s">
        <v>259</v>
      </c>
      <c r="E210" t="e">
        <f>VLOOKUP(TBL03_WorldBank[[#This Row],[Pais_WB]],TBL04_IDXMovilidad[],1,FALSE)</f>
        <v>#N/A</v>
      </c>
      <c r="F210">
        <v>44622516</v>
      </c>
    </row>
    <row r="211" spans="1:6" x14ac:dyDescent="0.2">
      <c r="A211" t="str">
        <f>VLOOKUP(TBL03_WorldBank[[#This Row],[Pais_WB]],TBL05_IDXPaises[Pais_GH],1,FALSE)</f>
        <v>United Arab Emirates</v>
      </c>
      <c r="B211" t="s">
        <v>279</v>
      </c>
      <c r="C211" t="str">
        <f>IFERROR(VLOOKUP(TBL03_WorldBank[[#This Row],[Pais_MR]],TBL04_IDXMovilidad[],2,FALSE),"XX")</f>
        <v>AE</v>
      </c>
      <c r="D211" t="s">
        <v>62</v>
      </c>
      <c r="E211" t="str">
        <f>VLOOKUP(TBL03_WorldBank[[#This Row],[Pais_WB]],TBL04_IDXMovilidad[],1,FALSE)</f>
        <v>United Arab Emirates</v>
      </c>
      <c r="F211">
        <v>9630959</v>
      </c>
    </row>
    <row r="212" spans="1:6" x14ac:dyDescent="0.2">
      <c r="A212" t="str">
        <f>VLOOKUP(TBL03_WorldBank[[#This Row],[Pais_WB]],TBL05_IDXPaises[Pais_GH],1,FALSE)</f>
        <v>United Kingdom</v>
      </c>
      <c r="B212" t="s">
        <v>339</v>
      </c>
      <c r="C212" t="str">
        <f>IFERROR(VLOOKUP(TBL03_WorldBank[[#This Row],[Pais_MR]],TBL04_IDXMovilidad[],2,FALSE),"XX")</f>
        <v>GB</v>
      </c>
      <c r="D212" t="s">
        <v>123</v>
      </c>
      <c r="E212" t="str">
        <f>VLOOKUP(TBL03_WorldBank[[#This Row],[Pais_WB]],TBL04_IDXMovilidad[],1,FALSE)</f>
        <v>United Kingdom</v>
      </c>
      <c r="F212">
        <v>66460344</v>
      </c>
    </row>
    <row r="213" spans="1:6" x14ac:dyDescent="0.2">
      <c r="A213" t="s">
        <v>626</v>
      </c>
      <c r="B213" t="s">
        <v>477</v>
      </c>
      <c r="C213" t="str">
        <f>IFERROR(VLOOKUP(TBL03_WorldBank[[#This Row],[Pais_MR]],TBL04_IDXMovilidad[],2,FALSE),"XX")</f>
        <v>US</v>
      </c>
      <c r="D213" t="s">
        <v>261</v>
      </c>
      <c r="E213" t="str">
        <f>VLOOKUP(TBL03_WorldBank[[#This Row],[Pais_WB]],TBL04_IDXMovilidad[],1,FALSE)</f>
        <v>United States</v>
      </c>
      <c r="F213">
        <v>326687501</v>
      </c>
    </row>
    <row r="214" spans="1:6" x14ac:dyDescent="0.2">
      <c r="A214" t="str">
        <f>VLOOKUP(TBL03_WorldBank[[#This Row],[Pais_WB]],TBL05_IDXPaises[Pais_GH],1,FALSE)</f>
        <v>Uruguay</v>
      </c>
      <c r="B214" t="s">
        <v>476</v>
      </c>
      <c r="C214" t="str">
        <f>IFERROR(VLOOKUP(TBL03_WorldBank[[#This Row],[Pais_MR]],TBL04_IDXMovilidad[],2,FALSE),"XX")</f>
        <v>UY</v>
      </c>
      <c r="D214" t="s">
        <v>260</v>
      </c>
      <c r="E214" t="str">
        <f>VLOOKUP(TBL03_WorldBank[[#This Row],[Pais_WB]],TBL04_IDXMovilidad[],1,FALSE)</f>
        <v>Uruguay</v>
      </c>
      <c r="F214">
        <v>3449299</v>
      </c>
    </row>
    <row r="215" spans="1:6" x14ac:dyDescent="0.2">
      <c r="A215" t="str">
        <f>VLOOKUP(TBL03_WorldBank[[#This Row],[Pais_WB]],TBL05_IDXPaises[Pais_GH],1,FALSE)</f>
        <v>Uzbekistan</v>
      </c>
      <c r="B215" t="s">
        <v>478</v>
      </c>
      <c r="C215" t="str">
        <f>IFERROR(VLOOKUP(TBL03_WorldBank[[#This Row],[Pais_MR]],TBL04_IDXMovilidad[],2,FALSE),"XX")</f>
        <v>XX</v>
      </c>
      <c r="D215" t="s">
        <v>262</v>
      </c>
      <c r="E215" t="e">
        <f>VLOOKUP(TBL03_WorldBank[[#This Row],[Pais_WB]],TBL04_IDXMovilidad[],1,FALSE)</f>
        <v>#N/A</v>
      </c>
      <c r="F215">
        <v>32955400</v>
      </c>
    </row>
    <row r="216" spans="1:6" x14ac:dyDescent="0.2">
      <c r="A216" t="e">
        <f>VLOOKUP(TBL03_WorldBank[[#This Row],[Pais_WB]],TBL05_IDXPaises[Pais_GH],1,FALSE)</f>
        <v>#N/A</v>
      </c>
      <c r="B216" t="s">
        <v>483</v>
      </c>
      <c r="C216" t="str">
        <f>IFERROR(VLOOKUP(TBL03_WorldBank[[#This Row],[Pais_MR]],TBL04_IDXMovilidad[],2,FALSE),"XX")</f>
        <v>XX</v>
      </c>
      <c r="D216" t="s">
        <v>267</v>
      </c>
      <c r="E216" t="e">
        <f>VLOOKUP(TBL03_WorldBank[[#This Row],[Pais_WB]],TBL04_IDXMovilidad[],1,FALSE)</f>
        <v>#N/A</v>
      </c>
      <c r="F216">
        <v>292680</v>
      </c>
    </row>
    <row r="217" spans="1:6" x14ac:dyDescent="0.2">
      <c r="A217" t="s">
        <v>629</v>
      </c>
      <c r="B217" t="s">
        <v>480</v>
      </c>
      <c r="C217" t="str">
        <f>IFERROR(VLOOKUP(TBL03_WorldBank[[#This Row],[Pais_MR]],TBL04_IDXMovilidad[],2,FALSE),"XX")</f>
        <v>VE</v>
      </c>
      <c r="D217" t="s">
        <v>264</v>
      </c>
      <c r="E217" t="s">
        <v>629</v>
      </c>
      <c r="F217">
        <v>28870195</v>
      </c>
    </row>
    <row r="218" spans="1:6" x14ac:dyDescent="0.2">
      <c r="A218" t="str">
        <f>VLOOKUP(TBL03_WorldBank[[#This Row],[Pais_WB]],TBL05_IDXPaises[Pais_GH],1,FALSE)</f>
        <v>Vietnam</v>
      </c>
      <c r="B218" t="s">
        <v>482</v>
      </c>
      <c r="C218" t="str">
        <f>IFERROR(VLOOKUP(TBL03_WorldBank[[#This Row],[Pais_MR]],TBL04_IDXMovilidad[],2,FALSE),"XX")</f>
        <v>VN</v>
      </c>
      <c r="D218" t="s">
        <v>266</v>
      </c>
      <c r="E218" t="str">
        <f>VLOOKUP(TBL03_WorldBank[[#This Row],[Pais_WB]],TBL04_IDXMovilidad[],1,FALSE)</f>
        <v>Vietnam</v>
      </c>
      <c r="F218">
        <v>95540395</v>
      </c>
    </row>
    <row r="219" spans="1:6" x14ac:dyDescent="0.2">
      <c r="A219" t="str">
        <f>VLOOKUP(TBL03_WorldBank[[#This Row],[Pais_WB]],TBL05_IDXPaises[Pais_GH],1,FALSE)</f>
        <v>West Bank and Gaza</v>
      </c>
      <c r="B219" t="s">
        <v>434</v>
      </c>
      <c r="C219" t="str">
        <f>IFERROR(VLOOKUP(TBL03_WorldBank[[#This Row],[Pais_MR]],TBL04_IDXMovilidad[],2,FALSE),"XX")</f>
        <v>XX</v>
      </c>
      <c r="D219" t="s">
        <v>218</v>
      </c>
      <c r="E219" t="e">
        <f>VLOOKUP(TBL03_WorldBank[[#This Row],[Pais_WB]],TBL04_IDXMovilidad[],1,FALSE)</f>
        <v>#N/A</v>
      </c>
      <c r="F219">
        <v>4569087</v>
      </c>
    </row>
    <row r="220" spans="1:6" x14ac:dyDescent="0.2">
      <c r="A220" s="2" t="str">
        <f>VLOOKUP(TBL03_WorldBank[[#This Row],[Pais_WB]],TBL05_IDXPaises[Pais_GH],1,FALSE)</f>
        <v>Western Sahara</v>
      </c>
      <c r="B220" t="s">
        <v>658</v>
      </c>
      <c r="C220" s="2" t="str">
        <f>IFERROR(VLOOKUP(TBL03_WorldBank[[#This Row],[Pais_MR]],TBL04_IDXMovilidad[],2,FALSE),"XX")</f>
        <v>XX</v>
      </c>
      <c r="D220" t="s">
        <v>653</v>
      </c>
      <c r="E220" s="2" t="e">
        <f>VLOOKUP(TBL03_WorldBank[[#This Row],[Pais_WB]],TBL04_IDXMovilidad[],1,FALSE)</f>
        <v>#N/A</v>
      </c>
      <c r="F220">
        <v>567402</v>
      </c>
    </row>
    <row r="221" spans="1:6" x14ac:dyDescent="0.2">
      <c r="A221" t="s">
        <v>632</v>
      </c>
      <c r="B221" t="s">
        <v>486</v>
      </c>
      <c r="C221" t="str">
        <f>IFERROR(VLOOKUP(TBL03_WorldBank[[#This Row],[Pais_MR]],TBL04_IDXMovilidad[],2,FALSE),"XX")</f>
        <v>YE</v>
      </c>
      <c r="D221" t="s">
        <v>270</v>
      </c>
      <c r="E221" t="s">
        <v>632</v>
      </c>
      <c r="F221">
        <v>28498687</v>
      </c>
    </row>
    <row r="222" spans="1:6" x14ac:dyDescent="0.2">
      <c r="A222" t="str">
        <f>VLOOKUP(TBL03_WorldBank[[#This Row],[Pais_WB]],TBL05_IDXPaises[Pais_GH],1,FALSE)</f>
        <v>Zambia</v>
      </c>
      <c r="B222" t="s">
        <v>488</v>
      </c>
      <c r="C222" t="str">
        <f>IFERROR(VLOOKUP(TBL03_WorldBank[[#This Row],[Pais_MR]],TBL04_IDXMovilidad[],2,FALSE),"XX")</f>
        <v>ZM</v>
      </c>
      <c r="D222" t="s">
        <v>272</v>
      </c>
      <c r="E222" t="str">
        <f>VLOOKUP(TBL03_WorldBank[[#This Row],[Pais_WB]],TBL04_IDXMovilidad[],1,FALSE)</f>
        <v>Zambia</v>
      </c>
      <c r="F222">
        <v>17351822</v>
      </c>
    </row>
    <row r="223" spans="1:6" x14ac:dyDescent="0.2">
      <c r="A223" t="str">
        <f>VLOOKUP(TBL03_WorldBank[[#This Row],[Pais_WB]],TBL05_IDXPaises[Pais_GH],1,FALSE)</f>
        <v>Zimbabwe</v>
      </c>
      <c r="B223" t="s">
        <v>489</v>
      </c>
      <c r="C223" t="str">
        <f>IFERROR(VLOOKUP(TBL03_WorldBank[[#This Row],[Pais_MR]],TBL04_IDXMovilidad[],2,FALSE),"XX")</f>
        <v>ZW</v>
      </c>
      <c r="D223" t="s">
        <v>273</v>
      </c>
      <c r="E223" t="str">
        <f>VLOOKUP(TBL03_WorldBank[[#This Row],[Pais_WB]],TBL04_IDXMovilidad[],1,FALSE)</f>
        <v>Zimbabwe</v>
      </c>
      <c r="F223">
        <v>14439018</v>
      </c>
    </row>
    <row r="224" spans="1:6" x14ac:dyDescent="0.2">
      <c r="A224" s="2" t="e">
        <f>VLOOKUP(TBL03_WorldBank[[#This Row],[Pais_WB]],TBL05_IDXPaises[Pais_GH],1,FALSE)</f>
        <v>#N/A</v>
      </c>
      <c r="B224" s="2" t="s">
        <v>659</v>
      </c>
      <c r="C224" s="2" t="str">
        <f>IFERROR(VLOOKUP(TBL03_WorldBank[[#This Row],[Pais_MR]],TBL04_IDXMovilidad[],2,FALSE),"XX")</f>
        <v>RE</v>
      </c>
      <c r="D224" s="2" t="s">
        <v>660</v>
      </c>
      <c r="E224" t="s">
        <v>606</v>
      </c>
      <c r="F224">
        <v>859959</v>
      </c>
    </row>
  </sheetData>
  <pageMargins left="0.7" right="0.7" top="0.75" bottom="0.75" header="0.3" footer="0.3"/>
  <pageSetup paperSize="9" orientation="portrait" horizontalDpi="300" verticalDpi="300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8474E-7467-4226-A988-E29AF4E605D9}">
  <dimension ref="A1:K546"/>
  <sheetViews>
    <sheetView workbookViewId="0">
      <selection activeCell="G1" sqref="G1"/>
    </sheetView>
  </sheetViews>
  <sheetFormatPr baseColWidth="10" defaultRowHeight="14.25" x14ac:dyDescent="0.2"/>
  <cols>
    <col min="1" max="1" width="16.25" style="1" customWidth="1"/>
    <col min="2" max="2" width="18.375" style="3" customWidth="1"/>
    <col min="3" max="8" width="16.25" style="1" customWidth="1"/>
    <col min="10" max="11" width="17.125" style="1" customWidth="1"/>
  </cols>
  <sheetData>
    <row r="1" spans="1:11" x14ac:dyDescent="0.2">
      <c r="A1" s="1" t="s">
        <v>38</v>
      </c>
      <c r="B1" s="3" t="s">
        <v>708</v>
      </c>
      <c r="C1" s="1" t="s">
        <v>714</v>
      </c>
      <c r="D1" s="1" t="s">
        <v>709</v>
      </c>
      <c r="E1" s="1" t="s">
        <v>710</v>
      </c>
      <c r="F1" s="1" t="s">
        <v>711</v>
      </c>
      <c r="G1" s="1" t="s">
        <v>712</v>
      </c>
      <c r="H1" s="1" t="s">
        <v>713</v>
      </c>
      <c r="J1" s="1" t="s">
        <v>709</v>
      </c>
      <c r="K1" s="1" t="s">
        <v>712</v>
      </c>
    </row>
    <row r="2" spans="1:11" x14ac:dyDescent="0.2">
      <c r="A2" s="1" t="str">
        <f>UPPER(LEFT(IDX_Fechas[[#This Row],[Mes]],3))&amp;IDX_Fechas[[#This Row],[Año]]</f>
        <v>ENE2019</v>
      </c>
      <c r="B2" s="3">
        <f t="shared" ref="B2:B6" si="0">IF(ROW()=2,43466,EDATE(B1,1))</f>
        <v>43466</v>
      </c>
      <c r="C2" s="4">
        <f>IDX_Fechas[[#This Row],[Fecha]]</f>
        <v>43466</v>
      </c>
      <c r="D2" s="1" t="str">
        <f>PROPER(TEXT(IDX_Fechas[[#This Row],[Fecha]],"mmmm"))</f>
        <v>Enero</v>
      </c>
      <c r="E2" s="1" t="str">
        <f>TEXT(IDX_Fechas[[#This Row],[Fecha]],"aaaa")</f>
        <v>2019</v>
      </c>
      <c r="F2" s="1" t="str">
        <f>LEFT(IDX_Fechas[[#This Row],[Mes]],3)&amp;"-"&amp;RIGHT(IDX_Fechas[[#This Row],[Año]],2)</f>
        <v>Ene-19</v>
      </c>
      <c r="G2" s="1" t="str">
        <f>VLOOKUP(IDX_Fechas[[#This Row],[Mes]],TBL_Meses[],2,FALSE)</f>
        <v>January</v>
      </c>
      <c r="H2" s="1" t="str">
        <f>LEFT(IDX_Fechas[[#This Row],[Month]],3)&amp;"-"&amp;RIGHT(IDX_Fechas[[#This Row],[Año]],2)</f>
        <v>Jan-19</v>
      </c>
      <c r="J2" s="1" t="s">
        <v>715</v>
      </c>
      <c r="K2" s="1" t="s">
        <v>727</v>
      </c>
    </row>
    <row r="3" spans="1:11" x14ac:dyDescent="0.2">
      <c r="A3" s="1" t="str">
        <f>UPPER(LEFT(IDX_Fechas[[#This Row],[Mes]],3))&amp;IDX_Fechas[[#This Row],[Año]]</f>
        <v>FEB2019</v>
      </c>
      <c r="B3" s="3">
        <f t="shared" si="0"/>
        <v>43497</v>
      </c>
      <c r="C3" s="4">
        <f>IDX_Fechas[[#This Row],[Fecha]]</f>
        <v>43497</v>
      </c>
      <c r="D3" s="1" t="str">
        <f>PROPER(TEXT(IDX_Fechas[[#This Row],[Fecha]],"mmmm"))</f>
        <v>Febrero</v>
      </c>
      <c r="E3" s="1" t="str">
        <f>TEXT(IDX_Fechas[[#This Row],[Fecha]],"aaaa")</f>
        <v>2019</v>
      </c>
      <c r="F3" s="1" t="str">
        <f>LEFT(IDX_Fechas[[#This Row],[Mes]],3)&amp;"-"&amp;RIGHT(IDX_Fechas[[#This Row],[Año]],2)</f>
        <v>Feb-19</v>
      </c>
      <c r="G3" s="1" t="str">
        <f>VLOOKUP(IDX_Fechas[[#This Row],[Mes]],TBL_Meses[],2,FALSE)</f>
        <v>February</v>
      </c>
      <c r="H3" s="1" t="str">
        <f>LEFT(IDX_Fechas[[#This Row],[Month]],3)&amp;"-"&amp;RIGHT(IDX_Fechas[[#This Row],[Año]],2)</f>
        <v>Feb-19</v>
      </c>
      <c r="J3" s="1" t="s">
        <v>716</v>
      </c>
      <c r="K3" s="1" t="s">
        <v>728</v>
      </c>
    </row>
    <row r="4" spans="1:11" x14ac:dyDescent="0.2">
      <c r="A4" s="1" t="str">
        <f>UPPER(LEFT(IDX_Fechas[[#This Row],[Mes]],3))&amp;IDX_Fechas[[#This Row],[Año]]</f>
        <v>MAR2019</v>
      </c>
      <c r="B4" s="3">
        <f t="shared" si="0"/>
        <v>43525</v>
      </c>
      <c r="C4" s="4">
        <f>IDX_Fechas[[#This Row],[Fecha]]</f>
        <v>43525</v>
      </c>
      <c r="D4" s="1" t="str">
        <f>PROPER(TEXT(IDX_Fechas[[#This Row],[Fecha]],"mmmm"))</f>
        <v>Marzo</v>
      </c>
      <c r="E4" s="1" t="str">
        <f>TEXT(IDX_Fechas[[#This Row],[Fecha]],"aaaa")</f>
        <v>2019</v>
      </c>
      <c r="F4" s="1" t="str">
        <f>LEFT(IDX_Fechas[[#This Row],[Mes]],3)&amp;"-"&amp;RIGHT(IDX_Fechas[[#This Row],[Año]],2)</f>
        <v>Mar-19</v>
      </c>
      <c r="G4" s="1" t="str">
        <f>VLOOKUP(IDX_Fechas[[#This Row],[Mes]],TBL_Meses[],2,FALSE)</f>
        <v>March</v>
      </c>
      <c r="H4" s="1" t="str">
        <f>LEFT(IDX_Fechas[[#This Row],[Month]],3)&amp;"-"&amp;RIGHT(IDX_Fechas[[#This Row],[Año]],2)</f>
        <v>Mar-19</v>
      </c>
      <c r="J4" s="1" t="s">
        <v>717</v>
      </c>
      <c r="K4" s="1" t="s">
        <v>729</v>
      </c>
    </row>
    <row r="5" spans="1:11" x14ac:dyDescent="0.2">
      <c r="A5" s="1" t="str">
        <f>UPPER(LEFT(IDX_Fechas[[#This Row],[Mes]],3))&amp;IDX_Fechas[[#This Row],[Año]]</f>
        <v>ABR2019</v>
      </c>
      <c r="B5" s="3">
        <f t="shared" si="0"/>
        <v>43556</v>
      </c>
      <c r="C5" s="4">
        <f>IDX_Fechas[[#This Row],[Fecha]]</f>
        <v>43556</v>
      </c>
      <c r="D5" s="1" t="str">
        <f>PROPER(TEXT(IDX_Fechas[[#This Row],[Fecha]],"mmmm"))</f>
        <v>Abril</v>
      </c>
      <c r="E5" s="1" t="str">
        <f>TEXT(IDX_Fechas[[#This Row],[Fecha]],"aaaa")</f>
        <v>2019</v>
      </c>
      <c r="F5" s="1" t="str">
        <f>LEFT(IDX_Fechas[[#This Row],[Mes]],3)&amp;"-"&amp;RIGHT(IDX_Fechas[[#This Row],[Año]],2)</f>
        <v>Abr-19</v>
      </c>
      <c r="G5" s="1" t="str">
        <f>VLOOKUP(IDX_Fechas[[#This Row],[Mes]],TBL_Meses[],2,FALSE)</f>
        <v>April</v>
      </c>
      <c r="H5" s="1" t="str">
        <f>LEFT(IDX_Fechas[[#This Row],[Month]],3)&amp;"-"&amp;RIGHT(IDX_Fechas[[#This Row],[Año]],2)</f>
        <v>Apr-19</v>
      </c>
      <c r="J5" s="1" t="s">
        <v>718</v>
      </c>
      <c r="K5" s="1" t="s">
        <v>730</v>
      </c>
    </row>
    <row r="6" spans="1:11" x14ac:dyDescent="0.2">
      <c r="A6" s="1" t="str">
        <f>UPPER(LEFT(IDX_Fechas[[#This Row],[Mes]],3))&amp;IDX_Fechas[[#This Row],[Año]]</f>
        <v>MAY2019</v>
      </c>
      <c r="B6" s="3">
        <f t="shared" si="0"/>
        <v>43586</v>
      </c>
      <c r="C6" s="4">
        <f>IDX_Fechas[[#This Row],[Fecha]]</f>
        <v>43586</v>
      </c>
      <c r="D6" s="1" t="str">
        <f>PROPER(TEXT(IDX_Fechas[[#This Row],[Fecha]],"mmmm"))</f>
        <v>Mayo</v>
      </c>
      <c r="E6" s="1" t="str">
        <f>TEXT(IDX_Fechas[[#This Row],[Fecha]],"aaaa")</f>
        <v>2019</v>
      </c>
      <c r="F6" s="1" t="str">
        <f>LEFT(IDX_Fechas[[#This Row],[Mes]],3)&amp;"-"&amp;RIGHT(IDX_Fechas[[#This Row],[Año]],2)</f>
        <v>May-19</v>
      </c>
      <c r="G6" s="1" t="str">
        <f>VLOOKUP(IDX_Fechas[[#This Row],[Mes]],TBL_Meses[],2,FALSE)</f>
        <v>May</v>
      </c>
      <c r="H6" s="1" t="str">
        <f>LEFT(IDX_Fechas[[#This Row],[Month]],3)&amp;"-"&amp;RIGHT(IDX_Fechas[[#This Row],[Año]],2)</f>
        <v>May-19</v>
      </c>
      <c r="J6" s="1" t="s">
        <v>719</v>
      </c>
      <c r="K6" s="1" t="s">
        <v>731</v>
      </c>
    </row>
    <row r="7" spans="1:11" x14ac:dyDescent="0.2">
      <c r="A7" s="5" t="str">
        <f>UPPER(LEFT(IDX_Fechas[[#This Row],[Mes]],3))&amp;IDX_Fechas[[#This Row],[Año]]</f>
        <v>JUN2019</v>
      </c>
      <c r="B7" s="3">
        <f t="shared" ref="B7:B70" si="1">IF(ROW()=2,43466,EDATE(B6,1))</f>
        <v>43617</v>
      </c>
      <c r="C7" s="4">
        <f>IDX_Fechas[[#This Row],[Fecha]]</f>
        <v>43617</v>
      </c>
      <c r="D7" s="5" t="str">
        <f>PROPER(TEXT(IDX_Fechas[[#This Row],[Fecha]],"mmmm"))</f>
        <v>Junio</v>
      </c>
      <c r="E7" s="5" t="str">
        <f>TEXT(IDX_Fechas[[#This Row],[Fecha]],"aaaa")</f>
        <v>2019</v>
      </c>
      <c r="F7" s="5" t="str">
        <f>LEFT(IDX_Fechas[[#This Row],[Mes]],3)&amp;"-"&amp;RIGHT(IDX_Fechas[[#This Row],[Año]],2)</f>
        <v>Jun-19</v>
      </c>
      <c r="G7" s="5" t="str">
        <f>VLOOKUP(IDX_Fechas[[#This Row],[Mes]],TBL_Meses[],2,FALSE)</f>
        <v>June</v>
      </c>
      <c r="H7" s="5" t="str">
        <f>LEFT(IDX_Fechas[[#This Row],[Month]],3)&amp;"-"&amp;RIGHT(IDX_Fechas[[#This Row],[Año]],2)</f>
        <v>Jun-19</v>
      </c>
      <c r="J7" s="1" t="s">
        <v>720</v>
      </c>
      <c r="K7" s="1" t="s">
        <v>732</v>
      </c>
    </row>
    <row r="8" spans="1:11" x14ac:dyDescent="0.2">
      <c r="A8" s="5" t="str">
        <f>UPPER(LEFT(IDX_Fechas[[#This Row],[Mes]],3))&amp;IDX_Fechas[[#This Row],[Año]]</f>
        <v>JUL2019</v>
      </c>
      <c r="B8" s="3">
        <f t="shared" si="1"/>
        <v>43647</v>
      </c>
      <c r="C8" s="4">
        <f>IDX_Fechas[[#This Row],[Fecha]]</f>
        <v>43647</v>
      </c>
      <c r="D8" s="5" t="str">
        <f>PROPER(TEXT(IDX_Fechas[[#This Row],[Fecha]],"mmmm"))</f>
        <v>Julio</v>
      </c>
      <c r="E8" s="5" t="str">
        <f>TEXT(IDX_Fechas[[#This Row],[Fecha]],"aaaa")</f>
        <v>2019</v>
      </c>
      <c r="F8" s="5" t="str">
        <f>LEFT(IDX_Fechas[[#This Row],[Mes]],3)&amp;"-"&amp;RIGHT(IDX_Fechas[[#This Row],[Año]],2)</f>
        <v>Jul-19</v>
      </c>
      <c r="G8" s="5" t="str">
        <f>VLOOKUP(IDX_Fechas[[#This Row],[Mes]],TBL_Meses[],2,FALSE)</f>
        <v>July</v>
      </c>
      <c r="H8" s="5" t="str">
        <f>LEFT(IDX_Fechas[[#This Row],[Month]],3)&amp;"-"&amp;RIGHT(IDX_Fechas[[#This Row],[Año]],2)</f>
        <v>Jul-19</v>
      </c>
      <c r="J8" s="1" t="s">
        <v>721</v>
      </c>
      <c r="K8" s="1" t="s">
        <v>733</v>
      </c>
    </row>
    <row r="9" spans="1:11" x14ac:dyDescent="0.2">
      <c r="A9" s="5" t="str">
        <f>UPPER(LEFT(IDX_Fechas[[#This Row],[Mes]],3))&amp;IDX_Fechas[[#This Row],[Año]]</f>
        <v>AGO2019</v>
      </c>
      <c r="B9" s="3">
        <f t="shared" si="1"/>
        <v>43678</v>
      </c>
      <c r="C9" s="4">
        <f>IDX_Fechas[[#This Row],[Fecha]]</f>
        <v>43678</v>
      </c>
      <c r="D9" s="5" t="str">
        <f>PROPER(TEXT(IDX_Fechas[[#This Row],[Fecha]],"mmmm"))</f>
        <v>Agosto</v>
      </c>
      <c r="E9" s="5" t="str">
        <f>TEXT(IDX_Fechas[[#This Row],[Fecha]],"aaaa")</f>
        <v>2019</v>
      </c>
      <c r="F9" s="5" t="str">
        <f>LEFT(IDX_Fechas[[#This Row],[Mes]],3)&amp;"-"&amp;RIGHT(IDX_Fechas[[#This Row],[Año]],2)</f>
        <v>Ago-19</v>
      </c>
      <c r="G9" s="5" t="str">
        <f>VLOOKUP(IDX_Fechas[[#This Row],[Mes]],TBL_Meses[],2,FALSE)</f>
        <v>August</v>
      </c>
      <c r="H9" s="5" t="str">
        <f>LEFT(IDX_Fechas[[#This Row],[Month]],3)&amp;"-"&amp;RIGHT(IDX_Fechas[[#This Row],[Año]],2)</f>
        <v>Aug-19</v>
      </c>
      <c r="J9" s="1" t="s">
        <v>722</v>
      </c>
      <c r="K9" s="1" t="s">
        <v>734</v>
      </c>
    </row>
    <row r="10" spans="1:11" x14ac:dyDescent="0.2">
      <c r="A10" s="5" t="str">
        <f>UPPER(LEFT(IDX_Fechas[[#This Row],[Mes]],3))&amp;IDX_Fechas[[#This Row],[Año]]</f>
        <v>SEP2019</v>
      </c>
      <c r="B10" s="3">
        <f t="shared" si="1"/>
        <v>43709</v>
      </c>
      <c r="C10" s="4">
        <f>IDX_Fechas[[#This Row],[Fecha]]</f>
        <v>43709</v>
      </c>
      <c r="D10" s="5" t="str">
        <f>PROPER(TEXT(IDX_Fechas[[#This Row],[Fecha]],"mmmm"))</f>
        <v>Septiembre</v>
      </c>
      <c r="E10" s="5" t="str">
        <f>TEXT(IDX_Fechas[[#This Row],[Fecha]],"aaaa")</f>
        <v>2019</v>
      </c>
      <c r="F10" s="5" t="str">
        <f>LEFT(IDX_Fechas[[#This Row],[Mes]],3)&amp;"-"&amp;RIGHT(IDX_Fechas[[#This Row],[Año]],2)</f>
        <v>Sep-19</v>
      </c>
      <c r="G10" s="5" t="str">
        <f>VLOOKUP(IDX_Fechas[[#This Row],[Mes]],TBL_Meses[],2,FALSE)</f>
        <v>September</v>
      </c>
      <c r="H10" s="5" t="str">
        <f>LEFT(IDX_Fechas[[#This Row],[Month]],3)&amp;"-"&amp;RIGHT(IDX_Fechas[[#This Row],[Año]],2)</f>
        <v>Sep-19</v>
      </c>
      <c r="J10" s="1" t="s">
        <v>723</v>
      </c>
      <c r="K10" s="1" t="s">
        <v>735</v>
      </c>
    </row>
    <row r="11" spans="1:11" x14ac:dyDescent="0.2">
      <c r="A11" s="5" t="str">
        <f>UPPER(LEFT(IDX_Fechas[[#This Row],[Mes]],3))&amp;IDX_Fechas[[#This Row],[Año]]</f>
        <v>OCT2019</v>
      </c>
      <c r="B11" s="3">
        <f t="shared" si="1"/>
        <v>43739</v>
      </c>
      <c r="C11" s="4">
        <f>IDX_Fechas[[#This Row],[Fecha]]</f>
        <v>43739</v>
      </c>
      <c r="D11" s="5" t="str">
        <f>PROPER(TEXT(IDX_Fechas[[#This Row],[Fecha]],"mmmm"))</f>
        <v>Octubre</v>
      </c>
      <c r="E11" s="5" t="str">
        <f>TEXT(IDX_Fechas[[#This Row],[Fecha]],"aaaa")</f>
        <v>2019</v>
      </c>
      <c r="F11" s="5" t="str">
        <f>LEFT(IDX_Fechas[[#This Row],[Mes]],3)&amp;"-"&amp;RIGHT(IDX_Fechas[[#This Row],[Año]],2)</f>
        <v>Oct-19</v>
      </c>
      <c r="G11" s="5" t="str">
        <f>VLOOKUP(IDX_Fechas[[#This Row],[Mes]],TBL_Meses[],2,FALSE)</f>
        <v>October</v>
      </c>
      <c r="H11" s="5" t="str">
        <f>LEFT(IDX_Fechas[[#This Row],[Month]],3)&amp;"-"&amp;RIGHT(IDX_Fechas[[#This Row],[Año]],2)</f>
        <v>Oct-19</v>
      </c>
      <c r="J11" s="1" t="s">
        <v>724</v>
      </c>
      <c r="K11" s="1" t="s">
        <v>736</v>
      </c>
    </row>
    <row r="12" spans="1:11" x14ac:dyDescent="0.2">
      <c r="A12" s="5" t="str">
        <f>UPPER(LEFT(IDX_Fechas[[#This Row],[Mes]],3))&amp;IDX_Fechas[[#This Row],[Año]]</f>
        <v>NOV2019</v>
      </c>
      <c r="B12" s="3">
        <f t="shared" si="1"/>
        <v>43770</v>
      </c>
      <c r="C12" s="4">
        <f>IDX_Fechas[[#This Row],[Fecha]]</f>
        <v>43770</v>
      </c>
      <c r="D12" s="5" t="str">
        <f>PROPER(TEXT(IDX_Fechas[[#This Row],[Fecha]],"mmmm"))</f>
        <v>Noviembre</v>
      </c>
      <c r="E12" s="5" t="str">
        <f>TEXT(IDX_Fechas[[#This Row],[Fecha]],"aaaa")</f>
        <v>2019</v>
      </c>
      <c r="F12" s="5" t="str">
        <f>LEFT(IDX_Fechas[[#This Row],[Mes]],3)&amp;"-"&amp;RIGHT(IDX_Fechas[[#This Row],[Año]],2)</f>
        <v>Nov-19</v>
      </c>
      <c r="G12" s="5" t="str">
        <f>VLOOKUP(IDX_Fechas[[#This Row],[Mes]],TBL_Meses[],2,FALSE)</f>
        <v>November</v>
      </c>
      <c r="H12" s="5" t="str">
        <f>LEFT(IDX_Fechas[[#This Row],[Month]],3)&amp;"-"&amp;RIGHT(IDX_Fechas[[#This Row],[Año]],2)</f>
        <v>Nov-19</v>
      </c>
      <c r="J12" s="1" t="s">
        <v>725</v>
      </c>
      <c r="K12" s="1" t="s">
        <v>737</v>
      </c>
    </row>
    <row r="13" spans="1:11" x14ac:dyDescent="0.2">
      <c r="A13" s="5" t="str">
        <f>UPPER(LEFT(IDX_Fechas[[#This Row],[Mes]],3))&amp;IDX_Fechas[[#This Row],[Año]]</f>
        <v>DIC2019</v>
      </c>
      <c r="B13" s="3">
        <f t="shared" si="1"/>
        <v>43800</v>
      </c>
      <c r="C13" s="4">
        <f>IDX_Fechas[[#This Row],[Fecha]]</f>
        <v>43800</v>
      </c>
      <c r="D13" s="5" t="str">
        <f>PROPER(TEXT(IDX_Fechas[[#This Row],[Fecha]],"mmmm"))</f>
        <v>Diciembre</v>
      </c>
      <c r="E13" s="5" t="str">
        <f>TEXT(IDX_Fechas[[#This Row],[Fecha]],"aaaa")</f>
        <v>2019</v>
      </c>
      <c r="F13" s="5" t="str">
        <f>LEFT(IDX_Fechas[[#This Row],[Mes]],3)&amp;"-"&amp;RIGHT(IDX_Fechas[[#This Row],[Año]],2)</f>
        <v>Dic-19</v>
      </c>
      <c r="G13" s="5" t="str">
        <f>VLOOKUP(IDX_Fechas[[#This Row],[Mes]],TBL_Meses[],2,FALSE)</f>
        <v>December</v>
      </c>
      <c r="H13" s="5" t="str">
        <f>LEFT(IDX_Fechas[[#This Row],[Month]],3)&amp;"-"&amp;RIGHT(IDX_Fechas[[#This Row],[Año]],2)</f>
        <v>Dec-19</v>
      </c>
      <c r="J13" s="1" t="s">
        <v>726</v>
      </c>
      <c r="K13" s="1" t="s">
        <v>738</v>
      </c>
    </row>
    <row r="14" spans="1:11" x14ac:dyDescent="0.2">
      <c r="A14" s="5" t="str">
        <f>UPPER(LEFT(IDX_Fechas[[#This Row],[Mes]],3))&amp;IDX_Fechas[[#This Row],[Año]]</f>
        <v>ENE2020</v>
      </c>
      <c r="B14" s="3">
        <f t="shared" si="1"/>
        <v>43831</v>
      </c>
      <c r="C14" s="4">
        <f>IDX_Fechas[[#This Row],[Fecha]]</f>
        <v>43831</v>
      </c>
      <c r="D14" s="5" t="str">
        <f>PROPER(TEXT(IDX_Fechas[[#This Row],[Fecha]],"mmmm"))</f>
        <v>Enero</v>
      </c>
      <c r="E14" s="5" t="str">
        <f>TEXT(IDX_Fechas[[#This Row],[Fecha]],"aaaa")</f>
        <v>2020</v>
      </c>
      <c r="F14" s="5" t="str">
        <f>LEFT(IDX_Fechas[[#This Row],[Mes]],3)&amp;"-"&amp;RIGHT(IDX_Fechas[[#This Row],[Año]],2)</f>
        <v>Ene-20</v>
      </c>
      <c r="G14" s="5" t="str">
        <f>VLOOKUP(IDX_Fechas[[#This Row],[Mes]],TBL_Meses[],2,FALSE)</f>
        <v>January</v>
      </c>
      <c r="H14" s="5" t="str">
        <f>LEFT(IDX_Fechas[[#This Row],[Month]],3)&amp;"-"&amp;RIGHT(IDX_Fechas[[#This Row],[Año]],2)</f>
        <v>Jan-20</v>
      </c>
    </row>
    <row r="15" spans="1:11" x14ac:dyDescent="0.2">
      <c r="A15" s="5" t="str">
        <f>UPPER(LEFT(IDX_Fechas[[#This Row],[Mes]],3))&amp;IDX_Fechas[[#This Row],[Año]]</f>
        <v>FEB2020</v>
      </c>
      <c r="B15" s="3">
        <f t="shared" si="1"/>
        <v>43862</v>
      </c>
      <c r="C15" s="4">
        <f>IDX_Fechas[[#This Row],[Fecha]]</f>
        <v>43862</v>
      </c>
      <c r="D15" s="5" t="str">
        <f>PROPER(TEXT(IDX_Fechas[[#This Row],[Fecha]],"mmmm"))</f>
        <v>Febrero</v>
      </c>
      <c r="E15" s="5" t="str">
        <f>TEXT(IDX_Fechas[[#This Row],[Fecha]],"aaaa")</f>
        <v>2020</v>
      </c>
      <c r="F15" s="5" t="str">
        <f>LEFT(IDX_Fechas[[#This Row],[Mes]],3)&amp;"-"&amp;RIGHT(IDX_Fechas[[#This Row],[Año]],2)</f>
        <v>Feb-20</v>
      </c>
      <c r="G15" s="5" t="str">
        <f>VLOOKUP(IDX_Fechas[[#This Row],[Mes]],TBL_Meses[],2,FALSE)</f>
        <v>February</v>
      </c>
      <c r="H15" s="5" t="str">
        <f>LEFT(IDX_Fechas[[#This Row],[Month]],3)&amp;"-"&amp;RIGHT(IDX_Fechas[[#This Row],[Año]],2)</f>
        <v>Feb-20</v>
      </c>
    </row>
    <row r="16" spans="1:11" x14ac:dyDescent="0.2">
      <c r="A16" s="5" t="str">
        <f>UPPER(LEFT(IDX_Fechas[[#This Row],[Mes]],3))&amp;IDX_Fechas[[#This Row],[Año]]</f>
        <v>MAR2020</v>
      </c>
      <c r="B16" s="3">
        <f t="shared" si="1"/>
        <v>43891</v>
      </c>
      <c r="C16" s="4">
        <f>IDX_Fechas[[#This Row],[Fecha]]</f>
        <v>43891</v>
      </c>
      <c r="D16" s="5" t="str">
        <f>PROPER(TEXT(IDX_Fechas[[#This Row],[Fecha]],"mmmm"))</f>
        <v>Marzo</v>
      </c>
      <c r="E16" s="5" t="str">
        <f>TEXT(IDX_Fechas[[#This Row],[Fecha]],"aaaa")</f>
        <v>2020</v>
      </c>
      <c r="F16" s="5" t="str">
        <f>LEFT(IDX_Fechas[[#This Row],[Mes]],3)&amp;"-"&amp;RIGHT(IDX_Fechas[[#This Row],[Año]],2)</f>
        <v>Mar-20</v>
      </c>
      <c r="G16" s="5" t="str">
        <f>VLOOKUP(IDX_Fechas[[#This Row],[Mes]],TBL_Meses[],2,FALSE)</f>
        <v>March</v>
      </c>
      <c r="H16" s="5" t="str">
        <f>LEFT(IDX_Fechas[[#This Row],[Month]],3)&amp;"-"&amp;RIGHT(IDX_Fechas[[#This Row],[Año]],2)</f>
        <v>Mar-20</v>
      </c>
    </row>
    <row r="17" spans="1:8" x14ac:dyDescent="0.2">
      <c r="A17" s="5" t="str">
        <f>UPPER(LEFT(IDX_Fechas[[#This Row],[Mes]],3))&amp;IDX_Fechas[[#This Row],[Año]]</f>
        <v>ABR2020</v>
      </c>
      <c r="B17" s="3">
        <f t="shared" si="1"/>
        <v>43922</v>
      </c>
      <c r="C17" s="4">
        <f>IDX_Fechas[[#This Row],[Fecha]]</f>
        <v>43922</v>
      </c>
      <c r="D17" s="5" t="str">
        <f>PROPER(TEXT(IDX_Fechas[[#This Row],[Fecha]],"mmmm"))</f>
        <v>Abril</v>
      </c>
      <c r="E17" s="5" t="str">
        <f>TEXT(IDX_Fechas[[#This Row],[Fecha]],"aaaa")</f>
        <v>2020</v>
      </c>
      <c r="F17" s="5" t="str">
        <f>LEFT(IDX_Fechas[[#This Row],[Mes]],3)&amp;"-"&amp;RIGHT(IDX_Fechas[[#This Row],[Año]],2)</f>
        <v>Abr-20</v>
      </c>
      <c r="G17" s="5" t="str">
        <f>VLOOKUP(IDX_Fechas[[#This Row],[Mes]],TBL_Meses[],2,FALSE)</f>
        <v>April</v>
      </c>
      <c r="H17" s="5" t="str">
        <f>LEFT(IDX_Fechas[[#This Row],[Month]],3)&amp;"-"&amp;RIGHT(IDX_Fechas[[#This Row],[Año]],2)</f>
        <v>Apr-20</v>
      </c>
    </row>
    <row r="18" spans="1:8" x14ac:dyDescent="0.2">
      <c r="A18" s="5" t="str">
        <f>UPPER(LEFT(IDX_Fechas[[#This Row],[Mes]],3))&amp;IDX_Fechas[[#This Row],[Año]]</f>
        <v>MAY2020</v>
      </c>
      <c r="B18" s="3">
        <f t="shared" si="1"/>
        <v>43952</v>
      </c>
      <c r="C18" s="4">
        <f>IDX_Fechas[[#This Row],[Fecha]]</f>
        <v>43952</v>
      </c>
      <c r="D18" s="5" t="str">
        <f>PROPER(TEXT(IDX_Fechas[[#This Row],[Fecha]],"mmmm"))</f>
        <v>Mayo</v>
      </c>
      <c r="E18" s="5" t="str">
        <f>TEXT(IDX_Fechas[[#This Row],[Fecha]],"aaaa")</f>
        <v>2020</v>
      </c>
      <c r="F18" s="5" t="str">
        <f>LEFT(IDX_Fechas[[#This Row],[Mes]],3)&amp;"-"&amp;RIGHT(IDX_Fechas[[#This Row],[Año]],2)</f>
        <v>May-20</v>
      </c>
      <c r="G18" s="5" t="str">
        <f>VLOOKUP(IDX_Fechas[[#This Row],[Mes]],TBL_Meses[],2,FALSE)</f>
        <v>May</v>
      </c>
      <c r="H18" s="5" t="str">
        <f>LEFT(IDX_Fechas[[#This Row],[Month]],3)&amp;"-"&amp;RIGHT(IDX_Fechas[[#This Row],[Año]],2)</f>
        <v>May-20</v>
      </c>
    </row>
    <row r="19" spans="1:8" x14ac:dyDescent="0.2">
      <c r="A19" s="5" t="str">
        <f>UPPER(LEFT(IDX_Fechas[[#This Row],[Mes]],3))&amp;IDX_Fechas[[#This Row],[Año]]</f>
        <v>JUN2020</v>
      </c>
      <c r="B19" s="3">
        <f t="shared" si="1"/>
        <v>43983</v>
      </c>
      <c r="C19" s="4">
        <f>IDX_Fechas[[#This Row],[Fecha]]</f>
        <v>43983</v>
      </c>
      <c r="D19" s="5" t="str">
        <f>PROPER(TEXT(IDX_Fechas[[#This Row],[Fecha]],"mmmm"))</f>
        <v>Junio</v>
      </c>
      <c r="E19" s="5" t="str">
        <f>TEXT(IDX_Fechas[[#This Row],[Fecha]],"aaaa")</f>
        <v>2020</v>
      </c>
      <c r="F19" s="5" t="str">
        <f>LEFT(IDX_Fechas[[#This Row],[Mes]],3)&amp;"-"&amp;RIGHT(IDX_Fechas[[#This Row],[Año]],2)</f>
        <v>Jun-20</v>
      </c>
      <c r="G19" s="5" t="str">
        <f>VLOOKUP(IDX_Fechas[[#This Row],[Mes]],TBL_Meses[],2,FALSE)</f>
        <v>June</v>
      </c>
      <c r="H19" s="5" t="str">
        <f>LEFT(IDX_Fechas[[#This Row],[Month]],3)&amp;"-"&amp;RIGHT(IDX_Fechas[[#This Row],[Año]],2)</f>
        <v>Jun-20</v>
      </c>
    </row>
    <row r="20" spans="1:8" x14ac:dyDescent="0.2">
      <c r="A20" s="5" t="str">
        <f>UPPER(LEFT(IDX_Fechas[[#This Row],[Mes]],3))&amp;IDX_Fechas[[#This Row],[Año]]</f>
        <v>JUL2020</v>
      </c>
      <c r="B20" s="3">
        <f t="shared" si="1"/>
        <v>44013</v>
      </c>
      <c r="C20" s="4">
        <f>IDX_Fechas[[#This Row],[Fecha]]</f>
        <v>44013</v>
      </c>
      <c r="D20" s="5" t="str">
        <f>PROPER(TEXT(IDX_Fechas[[#This Row],[Fecha]],"mmmm"))</f>
        <v>Julio</v>
      </c>
      <c r="E20" s="5" t="str">
        <f>TEXT(IDX_Fechas[[#This Row],[Fecha]],"aaaa")</f>
        <v>2020</v>
      </c>
      <c r="F20" s="5" t="str">
        <f>LEFT(IDX_Fechas[[#This Row],[Mes]],3)&amp;"-"&amp;RIGHT(IDX_Fechas[[#This Row],[Año]],2)</f>
        <v>Jul-20</v>
      </c>
      <c r="G20" s="5" t="str">
        <f>VLOOKUP(IDX_Fechas[[#This Row],[Mes]],TBL_Meses[],2,FALSE)</f>
        <v>July</v>
      </c>
      <c r="H20" s="5" t="str">
        <f>LEFT(IDX_Fechas[[#This Row],[Month]],3)&amp;"-"&amp;RIGHT(IDX_Fechas[[#This Row],[Año]],2)</f>
        <v>Jul-20</v>
      </c>
    </row>
    <row r="21" spans="1:8" x14ac:dyDescent="0.2">
      <c r="A21" s="5" t="str">
        <f>UPPER(LEFT(IDX_Fechas[[#This Row],[Mes]],3))&amp;IDX_Fechas[[#This Row],[Año]]</f>
        <v>AGO2020</v>
      </c>
      <c r="B21" s="3">
        <f t="shared" si="1"/>
        <v>44044</v>
      </c>
      <c r="C21" s="4">
        <f>IDX_Fechas[[#This Row],[Fecha]]</f>
        <v>44044</v>
      </c>
      <c r="D21" s="5" t="str">
        <f>PROPER(TEXT(IDX_Fechas[[#This Row],[Fecha]],"mmmm"))</f>
        <v>Agosto</v>
      </c>
      <c r="E21" s="5" t="str">
        <f>TEXT(IDX_Fechas[[#This Row],[Fecha]],"aaaa")</f>
        <v>2020</v>
      </c>
      <c r="F21" s="5" t="str">
        <f>LEFT(IDX_Fechas[[#This Row],[Mes]],3)&amp;"-"&amp;RIGHT(IDX_Fechas[[#This Row],[Año]],2)</f>
        <v>Ago-20</v>
      </c>
      <c r="G21" s="5" t="str">
        <f>VLOOKUP(IDX_Fechas[[#This Row],[Mes]],TBL_Meses[],2,FALSE)</f>
        <v>August</v>
      </c>
      <c r="H21" s="5" t="str">
        <f>LEFT(IDX_Fechas[[#This Row],[Month]],3)&amp;"-"&amp;RIGHT(IDX_Fechas[[#This Row],[Año]],2)</f>
        <v>Aug-20</v>
      </c>
    </row>
    <row r="22" spans="1:8" x14ac:dyDescent="0.2">
      <c r="A22" s="5" t="str">
        <f>UPPER(LEFT(IDX_Fechas[[#This Row],[Mes]],3))&amp;IDX_Fechas[[#This Row],[Año]]</f>
        <v>SEP2020</v>
      </c>
      <c r="B22" s="3">
        <f t="shared" si="1"/>
        <v>44075</v>
      </c>
      <c r="C22" s="4">
        <f>IDX_Fechas[[#This Row],[Fecha]]</f>
        <v>44075</v>
      </c>
      <c r="D22" s="5" t="str">
        <f>PROPER(TEXT(IDX_Fechas[[#This Row],[Fecha]],"mmmm"))</f>
        <v>Septiembre</v>
      </c>
      <c r="E22" s="5" t="str">
        <f>TEXT(IDX_Fechas[[#This Row],[Fecha]],"aaaa")</f>
        <v>2020</v>
      </c>
      <c r="F22" s="5" t="str">
        <f>LEFT(IDX_Fechas[[#This Row],[Mes]],3)&amp;"-"&amp;RIGHT(IDX_Fechas[[#This Row],[Año]],2)</f>
        <v>Sep-20</v>
      </c>
      <c r="G22" s="5" t="str">
        <f>VLOOKUP(IDX_Fechas[[#This Row],[Mes]],TBL_Meses[],2,FALSE)</f>
        <v>September</v>
      </c>
      <c r="H22" s="5" t="str">
        <f>LEFT(IDX_Fechas[[#This Row],[Month]],3)&amp;"-"&amp;RIGHT(IDX_Fechas[[#This Row],[Año]],2)</f>
        <v>Sep-20</v>
      </c>
    </row>
    <row r="23" spans="1:8" x14ac:dyDescent="0.2">
      <c r="A23" s="5" t="str">
        <f>UPPER(LEFT(IDX_Fechas[[#This Row],[Mes]],3))&amp;IDX_Fechas[[#This Row],[Año]]</f>
        <v>OCT2020</v>
      </c>
      <c r="B23" s="3">
        <f t="shared" si="1"/>
        <v>44105</v>
      </c>
      <c r="C23" s="4">
        <f>IDX_Fechas[[#This Row],[Fecha]]</f>
        <v>44105</v>
      </c>
      <c r="D23" s="5" t="str">
        <f>PROPER(TEXT(IDX_Fechas[[#This Row],[Fecha]],"mmmm"))</f>
        <v>Octubre</v>
      </c>
      <c r="E23" s="5" t="str">
        <f>TEXT(IDX_Fechas[[#This Row],[Fecha]],"aaaa")</f>
        <v>2020</v>
      </c>
      <c r="F23" s="5" t="str">
        <f>LEFT(IDX_Fechas[[#This Row],[Mes]],3)&amp;"-"&amp;RIGHT(IDX_Fechas[[#This Row],[Año]],2)</f>
        <v>Oct-20</v>
      </c>
      <c r="G23" s="5" t="str">
        <f>VLOOKUP(IDX_Fechas[[#This Row],[Mes]],TBL_Meses[],2,FALSE)</f>
        <v>October</v>
      </c>
      <c r="H23" s="5" t="str">
        <f>LEFT(IDX_Fechas[[#This Row],[Month]],3)&amp;"-"&amp;RIGHT(IDX_Fechas[[#This Row],[Año]],2)</f>
        <v>Oct-20</v>
      </c>
    </row>
    <row r="24" spans="1:8" x14ac:dyDescent="0.2">
      <c r="A24" s="5" t="str">
        <f>UPPER(LEFT(IDX_Fechas[[#This Row],[Mes]],3))&amp;IDX_Fechas[[#This Row],[Año]]</f>
        <v>NOV2020</v>
      </c>
      <c r="B24" s="3">
        <f t="shared" si="1"/>
        <v>44136</v>
      </c>
      <c r="C24" s="4">
        <f>IDX_Fechas[[#This Row],[Fecha]]</f>
        <v>44136</v>
      </c>
      <c r="D24" s="5" t="str">
        <f>PROPER(TEXT(IDX_Fechas[[#This Row],[Fecha]],"mmmm"))</f>
        <v>Noviembre</v>
      </c>
      <c r="E24" s="5" t="str">
        <f>TEXT(IDX_Fechas[[#This Row],[Fecha]],"aaaa")</f>
        <v>2020</v>
      </c>
      <c r="F24" s="5" t="str">
        <f>LEFT(IDX_Fechas[[#This Row],[Mes]],3)&amp;"-"&amp;RIGHT(IDX_Fechas[[#This Row],[Año]],2)</f>
        <v>Nov-20</v>
      </c>
      <c r="G24" s="5" t="str">
        <f>VLOOKUP(IDX_Fechas[[#This Row],[Mes]],TBL_Meses[],2,FALSE)</f>
        <v>November</v>
      </c>
      <c r="H24" s="5" t="str">
        <f>LEFT(IDX_Fechas[[#This Row],[Month]],3)&amp;"-"&amp;RIGHT(IDX_Fechas[[#This Row],[Año]],2)</f>
        <v>Nov-20</v>
      </c>
    </row>
    <row r="25" spans="1:8" x14ac:dyDescent="0.2">
      <c r="A25" s="5" t="str">
        <f>UPPER(LEFT(IDX_Fechas[[#This Row],[Mes]],3))&amp;IDX_Fechas[[#This Row],[Año]]</f>
        <v>DIC2020</v>
      </c>
      <c r="B25" s="3">
        <f t="shared" si="1"/>
        <v>44166</v>
      </c>
      <c r="C25" s="4">
        <f>IDX_Fechas[[#This Row],[Fecha]]</f>
        <v>44166</v>
      </c>
      <c r="D25" s="5" t="str">
        <f>PROPER(TEXT(IDX_Fechas[[#This Row],[Fecha]],"mmmm"))</f>
        <v>Diciembre</v>
      </c>
      <c r="E25" s="5" t="str">
        <f>TEXT(IDX_Fechas[[#This Row],[Fecha]],"aaaa")</f>
        <v>2020</v>
      </c>
      <c r="F25" s="5" t="str">
        <f>LEFT(IDX_Fechas[[#This Row],[Mes]],3)&amp;"-"&amp;RIGHT(IDX_Fechas[[#This Row],[Año]],2)</f>
        <v>Dic-20</v>
      </c>
      <c r="G25" s="5" t="str">
        <f>VLOOKUP(IDX_Fechas[[#This Row],[Mes]],TBL_Meses[],2,FALSE)</f>
        <v>December</v>
      </c>
      <c r="H25" s="5" t="str">
        <f>LEFT(IDX_Fechas[[#This Row],[Month]],3)&amp;"-"&amp;RIGHT(IDX_Fechas[[#This Row],[Año]],2)</f>
        <v>Dec-20</v>
      </c>
    </row>
    <row r="26" spans="1:8" x14ac:dyDescent="0.2">
      <c r="A26" s="5" t="str">
        <f>UPPER(LEFT(IDX_Fechas[[#This Row],[Mes]],3))&amp;IDX_Fechas[[#This Row],[Año]]</f>
        <v>ENE2021</v>
      </c>
      <c r="B26" s="3">
        <f t="shared" si="1"/>
        <v>44197</v>
      </c>
      <c r="C26" s="4">
        <f>IDX_Fechas[[#This Row],[Fecha]]</f>
        <v>44197</v>
      </c>
      <c r="D26" s="5" t="str">
        <f>PROPER(TEXT(IDX_Fechas[[#This Row],[Fecha]],"mmmm"))</f>
        <v>Enero</v>
      </c>
      <c r="E26" s="5" t="str">
        <f>TEXT(IDX_Fechas[[#This Row],[Fecha]],"aaaa")</f>
        <v>2021</v>
      </c>
      <c r="F26" s="5" t="str">
        <f>LEFT(IDX_Fechas[[#This Row],[Mes]],3)&amp;"-"&amp;RIGHT(IDX_Fechas[[#This Row],[Año]],2)</f>
        <v>Ene-21</v>
      </c>
      <c r="G26" s="5" t="str">
        <f>VLOOKUP(IDX_Fechas[[#This Row],[Mes]],TBL_Meses[],2,FALSE)</f>
        <v>January</v>
      </c>
      <c r="H26" s="5" t="str">
        <f>LEFT(IDX_Fechas[[#This Row],[Month]],3)&amp;"-"&amp;RIGHT(IDX_Fechas[[#This Row],[Año]],2)</f>
        <v>Jan-21</v>
      </c>
    </row>
    <row r="27" spans="1:8" x14ac:dyDescent="0.2">
      <c r="A27" s="5" t="str">
        <f>UPPER(LEFT(IDX_Fechas[[#This Row],[Mes]],3))&amp;IDX_Fechas[[#This Row],[Año]]</f>
        <v>FEB2021</v>
      </c>
      <c r="B27" s="3">
        <f t="shared" si="1"/>
        <v>44228</v>
      </c>
      <c r="C27" s="4">
        <f>IDX_Fechas[[#This Row],[Fecha]]</f>
        <v>44228</v>
      </c>
      <c r="D27" s="5" t="str">
        <f>PROPER(TEXT(IDX_Fechas[[#This Row],[Fecha]],"mmmm"))</f>
        <v>Febrero</v>
      </c>
      <c r="E27" s="5" t="str">
        <f>TEXT(IDX_Fechas[[#This Row],[Fecha]],"aaaa")</f>
        <v>2021</v>
      </c>
      <c r="F27" s="5" t="str">
        <f>LEFT(IDX_Fechas[[#This Row],[Mes]],3)&amp;"-"&amp;RIGHT(IDX_Fechas[[#This Row],[Año]],2)</f>
        <v>Feb-21</v>
      </c>
      <c r="G27" s="5" t="str">
        <f>VLOOKUP(IDX_Fechas[[#This Row],[Mes]],TBL_Meses[],2,FALSE)</f>
        <v>February</v>
      </c>
      <c r="H27" s="5" t="str">
        <f>LEFT(IDX_Fechas[[#This Row],[Month]],3)&amp;"-"&amp;RIGHT(IDX_Fechas[[#This Row],[Año]],2)</f>
        <v>Feb-21</v>
      </c>
    </row>
    <row r="28" spans="1:8" x14ac:dyDescent="0.2">
      <c r="A28" s="5" t="str">
        <f>UPPER(LEFT(IDX_Fechas[[#This Row],[Mes]],3))&amp;IDX_Fechas[[#This Row],[Año]]</f>
        <v>MAR2021</v>
      </c>
      <c r="B28" s="3">
        <f t="shared" si="1"/>
        <v>44256</v>
      </c>
      <c r="C28" s="4">
        <f>IDX_Fechas[[#This Row],[Fecha]]</f>
        <v>44256</v>
      </c>
      <c r="D28" s="5" t="str">
        <f>PROPER(TEXT(IDX_Fechas[[#This Row],[Fecha]],"mmmm"))</f>
        <v>Marzo</v>
      </c>
      <c r="E28" s="5" t="str">
        <f>TEXT(IDX_Fechas[[#This Row],[Fecha]],"aaaa")</f>
        <v>2021</v>
      </c>
      <c r="F28" s="5" t="str">
        <f>LEFT(IDX_Fechas[[#This Row],[Mes]],3)&amp;"-"&amp;RIGHT(IDX_Fechas[[#This Row],[Año]],2)</f>
        <v>Mar-21</v>
      </c>
      <c r="G28" s="5" t="str">
        <f>VLOOKUP(IDX_Fechas[[#This Row],[Mes]],TBL_Meses[],2,FALSE)</f>
        <v>March</v>
      </c>
      <c r="H28" s="5" t="str">
        <f>LEFT(IDX_Fechas[[#This Row],[Month]],3)&amp;"-"&amp;RIGHT(IDX_Fechas[[#This Row],[Año]],2)</f>
        <v>Mar-21</v>
      </c>
    </row>
    <row r="29" spans="1:8" x14ac:dyDescent="0.2">
      <c r="A29" s="5" t="str">
        <f>UPPER(LEFT(IDX_Fechas[[#This Row],[Mes]],3))&amp;IDX_Fechas[[#This Row],[Año]]</f>
        <v>ABR2021</v>
      </c>
      <c r="B29" s="3">
        <f t="shared" si="1"/>
        <v>44287</v>
      </c>
      <c r="C29" s="4">
        <f>IDX_Fechas[[#This Row],[Fecha]]</f>
        <v>44287</v>
      </c>
      <c r="D29" s="5" t="str">
        <f>PROPER(TEXT(IDX_Fechas[[#This Row],[Fecha]],"mmmm"))</f>
        <v>Abril</v>
      </c>
      <c r="E29" s="5" t="str">
        <f>TEXT(IDX_Fechas[[#This Row],[Fecha]],"aaaa")</f>
        <v>2021</v>
      </c>
      <c r="F29" s="5" t="str">
        <f>LEFT(IDX_Fechas[[#This Row],[Mes]],3)&amp;"-"&amp;RIGHT(IDX_Fechas[[#This Row],[Año]],2)</f>
        <v>Abr-21</v>
      </c>
      <c r="G29" s="5" t="str">
        <f>VLOOKUP(IDX_Fechas[[#This Row],[Mes]],TBL_Meses[],2,FALSE)</f>
        <v>April</v>
      </c>
      <c r="H29" s="5" t="str">
        <f>LEFT(IDX_Fechas[[#This Row],[Month]],3)&amp;"-"&amp;RIGHT(IDX_Fechas[[#This Row],[Año]],2)</f>
        <v>Apr-21</v>
      </c>
    </row>
    <row r="30" spans="1:8" x14ac:dyDescent="0.2">
      <c r="A30" s="5" t="str">
        <f>UPPER(LEFT(IDX_Fechas[[#This Row],[Mes]],3))&amp;IDX_Fechas[[#This Row],[Año]]</f>
        <v>MAY2021</v>
      </c>
      <c r="B30" s="3">
        <f t="shared" si="1"/>
        <v>44317</v>
      </c>
      <c r="C30" s="4">
        <f>IDX_Fechas[[#This Row],[Fecha]]</f>
        <v>44317</v>
      </c>
      <c r="D30" s="5" t="str">
        <f>PROPER(TEXT(IDX_Fechas[[#This Row],[Fecha]],"mmmm"))</f>
        <v>Mayo</v>
      </c>
      <c r="E30" s="5" t="str">
        <f>TEXT(IDX_Fechas[[#This Row],[Fecha]],"aaaa")</f>
        <v>2021</v>
      </c>
      <c r="F30" s="5" t="str">
        <f>LEFT(IDX_Fechas[[#This Row],[Mes]],3)&amp;"-"&amp;RIGHT(IDX_Fechas[[#This Row],[Año]],2)</f>
        <v>May-21</v>
      </c>
      <c r="G30" s="5" t="str">
        <f>VLOOKUP(IDX_Fechas[[#This Row],[Mes]],TBL_Meses[],2,FALSE)</f>
        <v>May</v>
      </c>
      <c r="H30" s="5" t="str">
        <f>LEFT(IDX_Fechas[[#This Row],[Month]],3)&amp;"-"&amp;RIGHT(IDX_Fechas[[#This Row],[Año]],2)</f>
        <v>May-21</v>
      </c>
    </row>
    <row r="31" spans="1:8" x14ac:dyDescent="0.2">
      <c r="A31" s="5" t="str">
        <f>UPPER(LEFT(IDX_Fechas[[#This Row],[Mes]],3))&amp;IDX_Fechas[[#This Row],[Año]]</f>
        <v>JUN2021</v>
      </c>
      <c r="B31" s="3">
        <f t="shared" si="1"/>
        <v>44348</v>
      </c>
      <c r="C31" s="4">
        <f>IDX_Fechas[[#This Row],[Fecha]]</f>
        <v>44348</v>
      </c>
      <c r="D31" s="5" t="str">
        <f>PROPER(TEXT(IDX_Fechas[[#This Row],[Fecha]],"mmmm"))</f>
        <v>Junio</v>
      </c>
      <c r="E31" s="5" t="str">
        <f>TEXT(IDX_Fechas[[#This Row],[Fecha]],"aaaa")</f>
        <v>2021</v>
      </c>
      <c r="F31" s="5" t="str">
        <f>LEFT(IDX_Fechas[[#This Row],[Mes]],3)&amp;"-"&amp;RIGHT(IDX_Fechas[[#This Row],[Año]],2)</f>
        <v>Jun-21</v>
      </c>
      <c r="G31" s="5" t="str">
        <f>VLOOKUP(IDX_Fechas[[#This Row],[Mes]],TBL_Meses[],2,FALSE)</f>
        <v>June</v>
      </c>
      <c r="H31" s="5" t="str">
        <f>LEFT(IDX_Fechas[[#This Row],[Month]],3)&amp;"-"&amp;RIGHT(IDX_Fechas[[#This Row],[Año]],2)</f>
        <v>Jun-21</v>
      </c>
    </row>
    <row r="32" spans="1:8" x14ac:dyDescent="0.2">
      <c r="A32" s="5" t="str">
        <f>UPPER(LEFT(IDX_Fechas[[#This Row],[Mes]],3))&amp;IDX_Fechas[[#This Row],[Año]]</f>
        <v>JUL2021</v>
      </c>
      <c r="B32" s="3">
        <f t="shared" si="1"/>
        <v>44378</v>
      </c>
      <c r="C32" s="4">
        <f>IDX_Fechas[[#This Row],[Fecha]]</f>
        <v>44378</v>
      </c>
      <c r="D32" s="5" t="str">
        <f>PROPER(TEXT(IDX_Fechas[[#This Row],[Fecha]],"mmmm"))</f>
        <v>Julio</v>
      </c>
      <c r="E32" s="5" t="str">
        <f>TEXT(IDX_Fechas[[#This Row],[Fecha]],"aaaa")</f>
        <v>2021</v>
      </c>
      <c r="F32" s="5" t="str">
        <f>LEFT(IDX_Fechas[[#This Row],[Mes]],3)&amp;"-"&amp;RIGHT(IDX_Fechas[[#This Row],[Año]],2)</f>
        <v>Jul-21</v>
      </c>
      <c r="G32" s="5" t="str">
        <f>VLOOKUP(IDX_Fechas[[#This Row],[Mes]],TBL_Meses[],2,FALSE)</f>
        <v>July</v>
      </c>
      <c r="H32" s="5" t="str">
        <f>LEFT(IDX_Fechas[[#This Row],[Month]],3)&amp;"-"&amp;RIGHT(IDX_Fechas[[#This Row],[Año]],2)</f>
        <v>Jul-21</v>
      </c>
    </row>
    <row r="33" spans="1:8" x14ac:dyDescent="0.2">
      <c r="A33" s="5" t="str">
        <f>UPPER(LEFT(IDX_Fechas[[#This Row],[Mes]],3))&amp;IDX_Fechas[[#This Row],[Año]]</f>
        <v>AGO2021</v>
      </c>
      <c r="B33" s="3">
        <f t="shared" si="1"/>
        <v>44409</v>
      </c>
      <c r="C33" s="4">
        <f>IDX_Fechas[[#This Row],[Fecha]]</f>
        <v>44409</v>
      </c>
      <c r="D33" s="5" t="str">
        <f>PROPER(TEXT(IDX_Fechas[[#This Row],[Fecha]],"mmmm"))</f>
        <v>Agosto</v>
      </c>
      <c r="E33" s="5" t="str">
        <f>TEXT(IDX_Fechas[[#This Row],[Fecha]],"aaaa")</f>
        <v>2021</v>
      </c>
      <c r="F33" s="5" t="str">
        <f>LEFT(IDX_Fechas[[#This Row],[Mes]],3)&amp;"-"&amp;RIGHT(IDX_Fechas[[#This Row],[Año]],2)</f>
        <v>Ago-21</v>
      </c>
      <c r="G33" s="5" t="str">
        <f>VLOOKUP(IDX_Fechas[[#This Row],[Mes]],TBL_Meses[],2,FALSE)</f>
        <v>August</v>
      </c>
      <c r="H33" s="5" t="str">
        <f>LEFT(IDX_Fechas[[#This Row],[Month]],3)&amp;"-"&amp;RIGHT(IDX_Fechas[[#This Row],[Año]],2)</f>
        <v>Aug-21</v>
      </c>
    </row>
    <row r="34" spans="1:8" x14ac:dyDescent="0.2">
      <c r="A34" s="5" t="str">
        <f>UPPER(LEFT(IDX_Fechas[[#This Row],[Mes]],3))&amp;IDX_Fechas[[#This Row],[Año]]</f>
        <v>SEP2021</v>
      </c>
      <c r="B34" s="3">
        <f t="shared" si="1"/>
        <v>44440</v>
      </c>
      <c r="C34" s="4">
        <f>IDX_Fechas[[#This Row],[Fecha]]</f>
        <v>44440</v>
      </c>
      <c r="D34" s="5" t="str">
        <f>PROPER(TEXT(IDX_Fechas[[#This Row],[Fecha]],"mmmm"))</f>
        <v>Septiembre</v>
      </c>
      <c r="E34" s="5" t="str">
        <f>TEXT(IDX_Fechas[[#This Row],[Fecha]],"aaaa")</f>
        <v>2021</v>
      </c>
      <c r="F34" s="5" t="str">
        <f>LEFT(IDX_Fechas[[#This Row],[Mes]],3)&amp;"-"&amp;RIGHT(IDX_Fechas[[#This Row],[Año]],2)</f>
        <v>Sep-21</v>
      </c>
      <c r="G34" s="5" t="str">
        <f>VLOOKUP(IDX_Fechas[[#This Row],[Mes]],TBL_Meses[],2,FALSE)</f>
        <v>September</v>
      </c>
      <c r="H34" s="5" t="str">
        <f>LEFT(IDX_Fechas[[#This Row],[Month]],3)&amp;"-"&amp;RIGHT(IDX_Fechas[[#This Row],[Año]],2)</f>
        <v>Sep-21</v>
      </c>
    </row>
    <row r="35" spans="1:8" x14ac:dyDescent="0.2">
      <c r="A35" s="5" t="str">
        <f>UPPER(LEFT(IDX_Fechas[[#This Row],[Mes]],3))&amp;IDX_Fechas[[#This Row],[Año]]</f>
        <v>OCT2021</v>
      </c>
      <c r="B35" s="3">
        <f t="shared" si="1"/>
        <v>44470</v>
      </c>
      <c r="C35" s="4">
        <f>IDX_Fechas[[#This Row],[Fecha]]</f>
        <v>44470</v>
      </c>
      <c r="D35" s="5" t="str">
        <f>PROPER(TEXT(IDX_Fechas[[#This Row],[Fecha]],"mmmm"))</f>
        <v>Octubre</v>
      </c>
      <c r="E35" s="5" t="str">
        <f>TEXT(IDX_Fechas[[#This Row],[Fecha]],"aaaa")</f>
        <v>2021</v>
      </c>
      <c r="F35" s="5" t="str">
        <f>LEFT(IDX_Fechas[[#This Row],[Mes]],3)&amp;"-"&amp;RIGHT(IDX_Fechas[[#This Row],[Año]],2)</f>
        <v>Oct-21</v>
      </c>
      <c r="G35" s="5" t="str">
        <f>VLOOKUP(IDX_Fechas[[#This Row],[Mes]],TBL_Meses[],2,FALSE)</f>
        <v>October</v>
      </c>
      <c r="H35" s="5" t="str">
        <f>LEFT(IDX_Fechas[[#This Row],[Month]],3)&amp;"-"&amp;RIGHT(IDX_Fechas[[#This Row],[Año]],2)</f>
        <v>Oct-21</v>
      </c>
    </row>
    <row r="36" spans="1:8" x14ac:dyDescent="0.2">
      <c r="A36" s="5" t="str">
        <f>UPPER(LEFT(IDX_Fechas[[#This Row],[Mes]],3))&amp;IDX_Fechas[[#This Row],[Año]]</f>
        <v>NOV2021</v>
      </c>
      <c r="B36" s="3">
        <f t="shared" si="1"/>
        <v>44501</v>
      </c>
      <c r="C36" s="4">
        <f>IDX_Fechas[[#This Row],[Fecha]]</f>
        <v>44501</v>
      </c>
      <c r="D36" s="5" t="str">
        <f>PROPER(TEXT(IDX_Fechas[[#This Row],[Fecha]],"mmmm"))</f>
        <v>Noviembre</v>
      </c>
      <c r="E36" s="5" t="str">
        <f>TEXT(IDX_Fechas[[#This Row],[Fecha]],"aaaa")</f>
        <v>2021</v>
      </c>
      <c r="F36" s="5" t="str">
        <f>LEFT(IDX_Fechas[[#This Row],[Mes]],3)&amp;"-"&amp;RIGHT(IDX_Fechas[[#This Row],[Año]],2)</f>
        <v>Nov-21</v>
      </c>
      <c r="G36" s="5" t="str">
        <f>VLOOKUP(IDX_Fechas[[#This Row],[Mes]],TBL_Meses[],2,FALSE)</f>
        <v>November</v>
      </c>
      <c r="H36" s="5" t="str">
        <f>LEFT(IDX_Fechas[[#This Row],[Month]],3)&amp;"-"&amp;RIGHT(IDX_Fechas[[#This Row],[Año]],2)</f>
        <v>Nov-21</v>
      </c>
    </row>
    <row r="37" spans="1:8" x14ac:dyDescent="0.2">
      <c r="A37" s="5" t="str">
        <f>UPPER(LEFT(IDX_Fechas[[#This Row],[Mes]],3))&amp;IDX_Fechas[[#This Row],[Año]]</f>
        <v>DIC2021</v>
      </c>
      <c r="B37" s="3">
        <f t="shared" si="1"/>
        <v>44531</v>
      </c>
      <c r="C37" s="4">
        <f>IDX_Fechas[[#This Row],[Fecha]]</f>
        <v>44531</v>
      </c>
      <c r="D37" s="5" t="str">
        <f>PROPER(TEXT(IDX_Fechas[[#This Row],[Fecha]],"mmmm"))</f>
        <v>Diciembre</v>
      </c>
      <c r="E37" s="5" t="str">
        <f>TEXT(IDX_Fechas[[#This Row],[Fecha]],"aaaa")</f>
        <v>2021</v>
      </c>
      <c r="F37" s="5" t="str">
        <f>LEFT(IDX_Fechas[[#This Row],[Mes]],3)&amp;"-"&amp;RIGHT(IDX_Fechas[[#This Row],[Año]],2)</f>
        <v>Dic-21</v>
      </c>
      <c r="G37" s="5" t="str">
        <f>VLOOKUP(IDX_Fechas[[#This Row],[Mes]],TBL_Meses[],2,FALSE)</f>
        <v>December</v>
      </c>
      <c r="H37" s="5" t="str">
        <f>LEFT(IDX_Fechas[[#This Row],[Month]],3)&amp;"-"&amp;RIGHT(IDX_Fechas[[#This Row],[Año]],2)</f>
        <v>Dec-21</v>
      </c>
    </row>
    <row r="38" spans="1:8" x14ac:dyDescent="0.2">
      <c r="A38" s="5" t="str">
        <f>UPPER(LEFT(IDX_Fechas[[#This Row],[Mes]],3))&amp;IDX_Fechas[[#This Row],[Año]]</f>
        <v>ENE2022</v>
      </c>
      <c r="B38" s="3">
        <f t="shared" si="1"/>
        <v>44562</v>
      </c>
      <c r="C38" s="4">
        <f>IDX_Fechas[[#This Row],[Fecha]]</f>
        <v>44562</v>
      </c>
      <c r="D38" s="5" t="str">
        <f>PROPER(TEXT(IDX_Fechas[[#This Row],[Fecha]],"mmmm"))</f>
        <v>Enero</v>
      </c>
      <c r="E38" s="5" t="str">
        <f>TEXT(IDX_Fechas[[#This Row],[Fecha]],"aaaa")</f>
        <v>2022</v>
      </c>
      <c r="F38" s="5" t="str">
        <f>LEFT(IDX_Fechas[[#This Row],[Mes]],3)&amp;"-"&amp;RIGHT(IDX_Fechas[[#This Row],[Año]],2)</f>
        <v>Ene-22</v>
      </c>
      <c r="G38" s="5" t="str">
        <f>VLOOKUP(IDX_Fechas[[#This Row],[Mes]],TBL_Meses[],2,FALSE)</f>
        <v>January</v>
      </c>
      <c r="H38" s="5" t="str">
        <f>LEFT(IDX_Fechas[[#This Row],[Month]],3)&amp;"-"&amp;RIGHT(IDX_Fechas[[#This Row],[Año]],2)</f>
        <v>Jan-22</v>
      </c>
    </row>
    <row r="39" spans="1:8" x14ac:dyDescent="0.2">
      <c r="A39" s="5" t="str">
        <f>UPPER(LEFT(IDX_Fechas[[#This Row],[Mes]],3))&amp;IDX_Fechas[[#This Row],[Año]]</f>
        <v>FEB2022</v>
      </c>
      <c r="B39" s="3">
        <f t="shared" si="1"/>
        <v>44593</v>
      </c>
      <c r="C39" s="4">
        <f>IDX_Fechas[[#This Row],[Fecha]]</f>
        <v>44593</v>
      </c>
      <c r="D39" s="5" t="str">
        <f>PROPER(TEXT(IDX_Fechas[[#This Row],[Fecha]],"mmmm"))</f>
        <v>Febrero</v>
      </c>
      <c r="E39" s="5" t="str">
        <f>TEXT(IDX_Fechas[[#This Row],[Fecha]],"aaaa")</f>
        <v>2022</v>
      </c>
      <c r="F39" s="5" t="str">
        <f>LEFT(IDX_Fechas[[#This Row],[Mes]],3)&amp;"-"&amp;RIGHT(IDX_Fechas[[#This Row],[Año]],2)</f>
        <v>Feb-22</v>
      </c>
      <c r="G39" s="5" t="str">
        <f>VLOOKUP(IDX_Fechas[[#This Row],[Mes]],TBL_Meses[],2,FALSE)</f>
        <v>February</v>
      </c>
      <c r="H39" s="5" t="str">
        <f>LEFT(IDX_Fechas[[#This Row],[Month]],3)&amp;"-"&amp;RIGHT(IDX_Fechas[[#This Row],[Año]],2)</f>
        <v>Feb-22</v>
      </c>
    </row>
    <row r="40" spans="1:8" x14ac:dyDescent="0.2">
      <c r="A40" s="5" t="str">
        <f>UPPER(LEFT(IDX_Fechas[[#This Row],[Mes]],3))&amp;IDX_Fechas[[#This Row],[Año]]</f>
        <v>MAR2022</v>
      </c>
      <c r="B40" s="3">
        <f t="shared" si="1"/>
        <v>44621</v>
      </c>
      <c r="C40" s="4">
        <f>IDX_Fechas[[#This Row],[Fecha]]</f>
        <v>44621</v>
      </c>
      <c r="D40" s="5" t="str">
        <f>PROPER(TEXT(IDX_Fechas[[#This Row],[Fecha]],"mmmm"))</f>
        <v>Marzo</v>
      </c>
      <c r="E40" s="5" t="str">
        <f>TEXT(IDX_Fechas[[#This Row],[Fecha]],"aaaa")</f>
        <v>2022</v>
      </c>
      <c r="F40" s="5" t="str">
        <f>LEFT(IDX_Fechas[[#This Row],[Mes]],3)&amp;"-"&amp;RIGHT(IDX_Fechas[[#This Row],[Año]],2)</f>
        <v>Mar-22</v>
      </c>
      <c r="G40" s="5" t="str">
        <f>VLOOKUP(IDX_Fechas[[#This Row],[Mes]],TBL_Meses[],2,FALSE)</f>
        <v>March</v>
      </c>
      <c r="H40" s="5" t="str">
        <f>LEFT(IDX_Fechas[[#This Row],[Month]],3)&amp;"-"&amp;RIGHT(IDX_Fechas[[#This Row],[Año]],2)</f>
        <v>Mar-22</v>
      </c>
    </row>
    <row r="41" spans="1:8" x14ac:dyDescent="0.2">
      <c r="A41" s="5" t="str">
        <f>UPPER(LEFT(IDX_Fechas[[#This Row],[Mes]],3))&amp;IDX_Fechas[[#This Row],[Año]]</f>
        <v>ABR2022</v>
      </c>
      <c r="B41" s="3">
        <f t="shared" si="1"/>
        <v>44652</v>
      </c>
      <c r="C41" s="4">
        <f>IDX_Fechas[[#This Row],[Fecha]]</f>
        <v>44652</v>
      </c>
      <c r="D41" s="5" t="str">
        <f>PROPER(TEXT(IDX_Fechas[[#This Row],[Fecha]],"mmmm"))</f>
        <v>Abril</v>
      </c>
      <c r="E41" s="5" t="str">
        <f>TEXT(IDX_Fechas[[#This Row],[Fecha]],"aaaa")</f>
        <v>2022</v>
      </c>
      <c r="F41" s="5" t="str">
        <f>LEFT(IDX_Fechas[[#This Row],[Mes]],3)&amp;"-"&amp;RIGHT(IDX_Fechas[[#This Row],[Año]],2)</f>
        <v>Abr-22</v>
      </c>
      <c r="G41" s="5" t="str">
        <f>VLOOKUP(IDX_Fechas[[#This Row],[Mes]],TBL_Meses[],2,FALSE)</f>
        <v>April</v>
      </c>
      <c r="H41" s="5" t="str">
        <f>LEFT(IDX_Fechas[[#This Row],[Month]],3)&amp;"-"&amp;RIGHT(IDX_Fechas[[#This Row],[Año]],2)</f>
        <v>Apr-22</v>
      </c>
    </row>
    <row r="42" spans="1:8" x14ac:dyDescent="0.2">
      <c r="A42" s="5" t="str">
        <f>UPPER(LEFT(IDX_Fechas[[#This Row],[Mes]],3))&amp;IDX_Fechas[[#This Row],[Año]]</f>
        <v>MAY2022</v>
      </c>
      <c r="B42" s="3">
        <f t="shared" si="1"/>
        <v>44682</v>
      </c>
      <c r="C42" s="4">
        <f>IDX_Fechas[[#This Row],[Fecha]]</f>
        <v>44682</v>
      </c>
      <c r="D42" s="5" t="str">
        <f>PROPER(TEXT(IDX_Fechas[[#This Row],[Fecha]],"mmmm"))</f>
        <v>Mayo</v>
      </c>
      <c r="E42" s="5" t="str">
        <f>TEXT(IDX_Fechas[[#This Row],[Fecha]],"aaaa")</f>
        <v>2022</v>
      </c>
      <c r="F42" s="5" t="str">
        <f>LEFT(IDX_Fechas[[#This Row],[Mes]],3)&amp;"-"&amp;RIGHT(IDX_Fechas[[#This Row],[Año]],2)</f>
        <v>May-22</v>
      </c>
      <c r="G42" s="5" t="str">
        <f>VLOOKUP(IDX_Fechas[[#This Row],[Mes]],TBL_Meses[],2,FALSE)</f>
        <v>May</v>
      </c>
      <c r="H42" s="5" t="str">
        <f>LEFT(IDX_Fechas[[#This Row],[Month]],3)&amp;"-"&amp;RIGHT(IDX_Fechas[[#This Row],[Año]],2)</f>
        <v>May-22</v>
      </c>
    </row>
    <row r="43" spans="1:8" x14ac:dyDescent="0.2">
      <c r="A43" s="5" t="str">
        <f>UPPER(LEFT(IDX_Fechas[[#This Row],[Mes]],3))&amp;IDX_Fechas[[#This Row],[Año]]</f>
        <v>JUN2022</v>
      </c>
      <c r="B43" s="3">
        <f t="shared" si="1"/>
        <v>44713</v>
      </c>
      <c r="C43" s="4">
        <f>IDX_Fechas[[#This Row],[Fecha]]</f>
        <v>44713</v>
      </c>
      <c r="D43" s="5" t="str">
        <f>PROPER(TEXT(IDX_Fechas[[#This Row],[Fecha]],"mmmm"))</f>
        <v>Junio</v>
      </c>
      <c r="E43" s="5" t="str">
        <f>TEXT(IDX_Fechas[[#This Row],[Fecha]],"aaaa")</f>
        <v>2022</v>
      </c>
      <c r="F43" s="5" t="str">
        <f>LEFT(IDX_Fechas[[#This Row],[Mes]],3)&amp;"-"&amp;RIGHT(IDX_Fechas[[#This Row],[Año]],2)</f>
        <v>Jun-22</v>
      </c>
      <c r="G43" s="5" t="str">
        <f>VLOOKUP(IDX_Fechas[[#This Row],[Mes]],TBL_Meses[],2,FALSE)</f>
        <v>June</v>
      </c>
      <c r="H43" s="5" t="str">
        <f>LEFT(IDX_Fechas[[#This Row],[Month]],3)&amp;"-"&amp;RIGHT(IDX_Fechas[[#This Row],[Año]],2)</f>
        <v>Jun-22</v>
      </c>
    </row>
    <row r="44" spans="1:8" x14ac:dyDescent="0.2">
      <c r="A44" s="5" t="str">
        <f>UPPER(LEFT(IDX_Fechas[[#This Row],[Mes]],3))&amp;IDX_Fechas[[#This Row],[Año]]</f>
        <v>JUL2022</v>
      </c>
      <c r="B44" s="3">
        <f t="shared" si="1"/>
        <v>44743</v>
      </c>
      <c r="C44" s="4">
        <f>IDX_Fechas[[#This Row],[Fecha]]</f>
        <v>44743</v>
      </c>
      <c r="D44" s="5" t="str">
        <f>PROPER(TEXT(IDX_Fechas[[#This Row],[Fecha]],"mmmm"))</f>
        <v>Julio</v>
      </c>
      <c r="E44" s="5" t="str">
        <f>TEXT(IDX_Fechas[[#This Row],[Fecha]],"aaaa")</f>
        <v>2022</v>
      </c>
      <c r="F44" s="5" t="str">
        <f>LEFT(IDX_Fechas[[#This Row],[Mes]],3)&amp;"-"&amp;RIGHT(IDX_Fechas[[#This Row],[Año]],2)</f>
        <v>Jul-22</v>
      </c>
      <c r="G44" s="5" t="str">
        <f>VLOOKUP(IDX_Fechas[[#This Row],[Mes]],TBL_Meses[],2,FALSE)</f>
        <v>July</v>
      </c>
      <c r="H44" s="5" t="str">
        <f>LEFT(IDX_Fechas[[#This Row],[Month]],3)&amp;"-"&amp;RIGHT(IDX_Fechas[[#This Row],[Año]],2)</f>
        <v>Jul-22</v>
      </c>
    </row>
    <row r="45" spans="1:8" x14ac:dyDescent="0.2">
      <c r="A45" s="5" t="str">
        <f>UPPER(LEFT(IDX_Fechas[[#This Row],[Mes]],3))&amp;IDX_Fechas[[#This Row],[Año]]</f>
        <v>AGO2022</v>
      </c>
      <c r="B45" s="3">
        <f t="shared" si="1"/>
        <v>44774</v>
      </c>
      <c r="C45" s="4">
        <f>IDX_Fechas[[#This Row],[Fecha]]</f>
        <v>44774</v>
      </c>
      <c r="D45" s="5" t="str">
        <f>PROPER(TEXT(IDX_Fechas[[#This Row],[Fecha]],"mmmm"))</f>
        <v>Agosto</v>
      </c>
      <c r="E45" s="5" t="str">
        <f>TEXT(IDX_Fechas[[#This Row],[Fecha]],"aaaa")</f>
        <v>2022</v>
      </c>
      <c r="F45" s="5" t="str">
        <f>LEFT(IDX_Fechas[[#This Row],[Mes]],3)&amp;"-"&amp;RIGHT(IDX_Fechas[[#This Row],[Año]],2)</f>
        <v>Ago-22</v>
      </c>
      <c r="G45" s="5" t="str">
        <f>VLOOKUP(IDX_Fechas[[#This Row],[Mes]],TBL_Meses[],2,FALSE)</f>
        <v>August</v>
      </c>
      <c r="H45" s="5" t="str">
        <f>LEFT(IDX_Fechas[[#This Row],[Month]],3)&amp;"-"&amp;RIGHT(IDX_Fechas[[#This Row],[Año]],2)</f>
        <v>Aug-22</v>
      </c>
    </row>
    <row r="46" spans="1:8" x14ac:dyDescent="0.2">
      <c r="A46" s="5" t="str">
        <f>UPPER(LEFT(IDX_Fechas[[#This Row],[Mes]],3))&amp;IDX_Fechas[[#This Row],[Año]]</f>
        <v>SEP2022</v>
      </c>
      <c r="B46" s="3">
        <f t="shared" si="1"/>
        <v>44805</v>
      </c>
      <c r="C46" s="4">
        <f>IDX_Fechas[[#This Row],[Fecha]]</f>
        <v>44805</v>
      </c>
      <c r="D46" s="5" t="str">
        <f>PROPER(TEXT(IDX_Fechas[[#This Row],[Fecha]],"mmmm"))</f>
        <v>Septiembre</v>
      </c>
      <c r="E46" s="5" t="str">
        <f>TEXT(IDX_Fechas[[#This Row],[Fecha]],"aaaa")</f>
        <v>2022</v>
      </c>
      <c r="F46" s="5" t="str">
        <f>LEFT(IDX_Fechas[[#This Row],[Mes]],3)&amp;"-"&amp;RIGHT(IDX_Fechas[[#This Row],[Año]],2)</f>
        <v>Sep-22</v>
      </c>
      <c r="G46" s="5" t="str">
        <f>VLOOKUP(IDX_Fechas[[#This Row],[Mes]],TBL_Meses[],2,FALSE)</f>
        <v>September</v>
      </c>
      <c r="H46" s="5" t="str">
        <f>LEFT(IDX_Fechas[[#This Row],[Month]],3)&amp;"-"&amp;RIGHT(IDX_Fechas[[#This Row],[Año]],2)</f>
        <v>Sep-22</v>
      </c>
    </row>
    <row r="47" spans="1:8" x14ac:dyDescent="0.2">
      <c r="A47" s="5" t="str">
        <f>UPPER(LEFT(IDX_Fechas[[#This Row],[Mes]],3))&amp;IDX_Fechas[[#This Row],[Año]]</f>
        <v>OCT2022</v>
      </c>
      <c r="B47" s="3">
        <f t="shared" si="1"/>
        <v>44835</v>
      </c>
      <c r="C47" s="4">
        <f>IDX_Fechas[[#This Row],[Fecha]]</f>
        <v>44835</v>
      </c>
      <c r="D47" s="5" t="str">
        <f>PROPER(TEXT(IDX_Fechas[[#This Row],[Fecha]],"mmmm"))</f>
        <v>Octubre</v>
      </c>
      <c r="E47" s="5" t="str">
        <f>TEXT(IDX_Fechas[[#This Row],[Fecha]],"aaaa")</f>
        <v>2022</v>
      </c>
      <c r="F47" s="5" t="str">
        <f>LEFT(IDX_Fechas[[#This Row],[Mes]],3)&amp;"-"&amp;RIGHT(IDX_Fechas[[#This Row],[Año]],2)</f>
        <v>Oct-22</v>
      </c>
      <c r="G47" s="5" t="str">
        <f>VLOOKUP(IDX_Fechas[[#This Row],[Mes]],TBL_Meses[],2,FALSE)</f>
        <v>October</v>
      </c>
      <c r="H47" s="5" t="str">
        <f>LEFT(IDX_Fechas[[#This Row],[Month]],3)&amp;"-"&amp;RIGHT(IDX_Fechas[[#This Row],[Año]],2)</f>
        <v>Oct-22</v>
      </c>
    </row>
    <row r="48" spans="1:8" x14ac:dyDescent="0.2">
      <c r="A48" s="5" t="str">
        <f>UPPER(LEFT(IDX_Fechas[[#This Row],[Mes]],3))&amp;IDX_Fechas[[#This Row],[Año]]</f>
        <v>NOV2022</v>
      </c>
      <c r="B48" s="3">
        <f t="shared" si="1"/>
        <v>44866</v>
      </c>
      <c r="C48" s="4">
        <f>IDX_Fechas[[#This Row],[Fecha]]</f>
        <v>44866</v>
      </c>
      <c r="D48" s="5" t="str">
        <f>PROPER(TEXT(IDX_Fechas[[#This Row],[Fecha]],"mmmm"))</f>
        <v>Noviembre</v>
      </c>
      <c r="E48" s="5" t="str">
        <f>TEXT(IDX_Fechas[[#This Row],[Fecha]],"aaaa")</f>
        <v>2022</v>
      </c>
      <c r="F48" s="5" t="str">
        <f>LEFT(IDX_Fechas[[#This Row],[Mes]],3)&amp;"-"&amp;RIGHT(IDX_Fechas[[#This Row],[Año]],2)</f>
        <v>Nov-22</v>
      </c>
      <c r="G48" s="5" t="str">
        <f>VLOOKUP(IDX_Fechas[[#This Row],[Mes]],TBL_Meses[],2,FALSE)</f>
        <v>November</v>
      </c>
      <c r="H48" s="5" t="str">
        <f>LEFT(IDX_Fechas[[#This Row],[Month]],3)&amp;"-"&amp;RIGHT(IDX_Fechas[[#This Row],[Año]],2)</f>
        <v>Nov-22</v>
      </c>
    </row>
    <row r="49" spans="1:8" x14ac:dyDescent="0.2">
      <c r="A49" s="5" t="str">
        <f>UPPER(LEFT(IDX_Fechas[[#This Row],[Mes]],3))&amp;IDX_Fechas[[#This Row],[Año]]</f>
        <v>DIC2022</v>
      </c>
      <c r="B49" s="3">
        <f t="shared" si="1"/>
        <v>44896</v>
      </c>
      <c r="C49" s="4">
        <f>IDX_Fechas[[#This Row],[Fecha]]</f>
        <v>44896</v>
      </c>
      <c r="D49" s="5" t="str">
        <f>PROPER(TEXT(IDX_Fechas[[#This Row],[Fecha]],"mmmm"))</f>
        <v>Diciembre</v>
      </c>
      <c r="E49" s="5" t="str">
        <f>TEXT(IDX_Fechas[[#This Row],[Fecha]],"aaaa")</f>
        <v>2022</v>
      </c>
      <c r="F49" s="5" t="str">
        <f>LEFT(IDX_Fechas[[#This Row],[Mes]],3)&amp;"-"&amp;RIGHT(IDX_Fechas[[#This Row],[Año]],2)</f>
        <v>Dic-22</v>
      </c>
      <c r="G49" s="5" t="str">
        <f>VLOOKUP(IDX_Fechas[[#This Row],[Mes]],TBL_Meses[],2,FALSE)</f>
        <v>December</v>
      </c>
      <c r="H49" s="5" t="str">
        <f>LEFT(IDX_Fechas[[#This Row],[Month]],3)&amp;"-"&amp;RIGHT(IDX_Fechas[[#This Row],[Año]],2)</f>
        <v>Dec-22</v>
      </c>
    </row>
    <row r="50" spans="1:8" x14ac:dyDescent="0.2">
      <c r="A50" s="5" t="str">
        <f>UPPER(LEFT(IDX_Fechas[[#This Row],[Mes]],3))&amp;IDX_Fechas[[#This Row],[Año]]</f>
        <v>ENE2023</v>
      </c>
      <c r="B50" s="3">
        <f t="shared" si="1"/>
        <v>44927</v>
      </c>
      <c r="C50" s="4">
        <f>IDX_Fechas[[#This Row],[Fecha]]</f>
        <v>44927</v>
      </c>
      <c r="D50" s="5" t="str">
        <f>PROPER(TEXT(IDX_Fechas[[#This Row],[Fecha]],"mmmm"))</f>
        <v>Enero</v>
      </c>
      <c r="E50" s="5" t="str">
        <f>TEXT(IDX_Fechas[[#This Row],[Fecha]],"aaaa")</f>
        <v>2023</v>
      </c>
      <c r="F50" s="5" t="str">
        <f>LEFT(IDX_Fechas[[#This Row],[Mes]],3)&amp;"-"&amp;RIGHT(IDX_Fechas[[#This Row],[Año]],2)</f>
        <v>Ene-23</v>
      </c>
      <c r="G50" s="5" t="str">
        <f>VLOOKUP(IDX_Fechas[[#This Row],[Mes]],TBL_Meses[],2,FALSE)</f>
        <v>January</v>
      </c>
      <c r="H50" s="5" t="str">
        <f>LEFT(IDX_Fechas[[#This Row],[Month]],3)&amp;"-"&amp;RIGHT(IDX_Fechas[[#This Row],[Año]],2)</f>
        <v>Jan-23</v>
      </c>
    </row>
    <row r="51" spans="1:8" x14ac:dyDescent="0.2">
      <c r="A51" s="5" t="str">
        <f>UPPER(LEFT(IDX_Fechas[[#This Row],[Mes]],3))&amp;IDX_Fechas[[#This Row],[Año]]</f>
        <v>FEB2023</v>
      </c>
      <c r="B51" s="3">
        <f t="shared" si="1"/>
        <v>44958</v>
      </c>
      <c r="C51" s="4">
        <f>IDX_Fechas[[#This Row],[Fecha]]</f>
        <v>44958</v>
      </c>
      <c r="D51" s="5" t="str">
        <f>PROPER(TEXT(IDX_Fechas[[#This Row],[Fecha]],"mmmm"))</f>
        <v>Febrero</v>
      </c>
      <c r="E51" s="5" t="str">
        <f>TEXT(IDX_Fechas[[#This Row],[Fecha]],"aaaa")</f>
        <v>2023</v>
      </c>
      <c r="F51" s="5" t="str">
        <f>LEFT(IDX_Fechas[[#This Row],[Mes]],3)&amp;"-"&amp;RIGHT(IDX_Fechas[[#This Row],[Año]],2)</f>
        <v>Feb-23</v>
      </c>
      <c r="G51" s="5" t="str">
        <f>VLOOKUP(IDX_Fechas[[#This Row],[Mes]],TBL_Meses[],2,FALSE)</f>
        <v>February</v>
      </c>
      <c r="H51" s="5" t="str">
        <f>LEFT(IDX_Fechas[[#This Row],[Month]],3)&amp;"-"&amp;RIGHT(IDX_Fechas[[#This Row],[Año]],2)</f>
        <v>Feb-23</v>
      </c>
    </row>
    <row r="52" spans="1:8" x14ac:dyDescent="0.2">
      <c r="A52" s="5" t="str">
        <f>UPPER(LEFT(IDX_Fechas[[#This Row],[Mes]],3))&amp;IDX_Fechas[[#This Row],[Año]]</f>
        <v>MAR2023</v>
      </c>
      <c r="B52" s="3">
        <f t="shared" si="1"/>
        <v>44986</v>
      </c>
      <c r="C52" s="4">
        <f>IDX_Fechas[[#This Row],[Fecha]]</f>
        <v>44986</v>
      </c>
      <c r="D52" s="5" t="str">
        <f>PROPER(TEXT(IDX_Fechas[[#This Row],[Fecha]],"mmmm"))</f>
        <v>Marzo</v>
      </c>
      <c r="E52" s="5" t="str">
        <f>TEXT(IDX_Fechas[[#This Row],[Fecha]],"aaaa")</f>
        <v>2023</v>
      </c>
      <c r="F52" s="5" t="str">
        <f>LEFT(IDX_Fechas[[#This Row],[Mes]],3)&amp;"-"&amp;RIGHT(IDX_Fechas[[#This Row],[Año]],2)</f>
        <v>Mar-23</v>
      </c>
      <c r="G52" s="5" t="str">
        <f>VLOOKUP(IDX_Fechas[[#This Row],[Mes]],TBL_Meses[],2,FALSE)</f>
        <v>March</v>
      </c>
      <c r="H52" s="5" t="str">
        <f>LEFT(IDX_Fechas[[#This Row],[Month]],3)&amp;"-"&amp;RIGHT(IDX_Fechas[[#This Row],[Año]],2)</f>
        <v>Mar-23</v>
      </c>
    </row>
    <row r="53" spans="1:8" x14ac:dyDescent="0.2">
      <c r="A53" s="5" t="str">
        <f>UPPER(LEFT(IDX_Fechas[[#This Row],[Mes]],3))&amp;IDX_Fechas[[#This Row],[Año]]</f>
        <v>ABR2023</v>
      </c>
      <c r="B53" s="3">
        <f t="shared" si="1"/>
        <v>45017</v>
      </c>
      <c r="C53" s="4">
        <f>IDX_Fechas[[#This Row],[Fecha]]</f>
        <v>45017</v>
      </c>
      <c r="D53" s="5" t="str">
        <f>PROPER(TEXT(IDX_Fechas[[#This Row],[Fecha]],"mmmm"))</f>
        <v>Abril</v>
      </c>
      <c r="E53" s="5" t="str">
        <f>TEXT(IDX_Fechas[[#This Row],[Fecha]],"aaaa")</f>
        <v>2023</v>
      </c>
      <c r="F53" s="5" t="str">
        <f>LEFT(IDX_Fechas[[#This Row],[Mes]],3)&amp;"-"&amp;RIGHT(IDX_Fechas[[#This Row],[Año]],2)</f>
        <v>Abr-23</v>
      </c>
      <c r="G53" s="5" t="str">
        <f>VLOOKUP(IDX_Fechas[[#This Row],[Mes]],TBL_Meses[],2,FALSE)</f>
        <v>April</v>
      </c>
      <c r="H53" s="5" t="str">
        <f>LEFT(IDX_Fechas[[#This Row],[Month]],3)&amp;"-"&amp;RIGHT(IDX_Fechas[[#This Row],[Año]],2)</f>
        <v>Apr-23</v>
      </c>
    </row>
    <row r="54" spans="1:8" x14ac:dyDescent="0.2">
      <c r="A54" s="5" t="str">
        <f>UPPER(LEFT(IDX_Fechas[[#This Row],[Mes]],3))&amp;IDX_Fechas[[#This Row],[Año]]</f>
        <v>MAY2023</v>
      </c>
      <c r="B54" s="3">
        <f t="shared" si="1"/>
        <v>45047</v>
      </c>
      <c r="C54" s="4">
        <f>IDX_Fechas[[#This Row],[Fecha]]</f>
        <v>45047</v>
      </c>
      <c r="D54" s="5" t="str">
        <f>PROPER(TEXT(IDX_Fechas[[#This Row],[Fecha]],"mmmm"))</f>
        <v>Mayo</v>
      </c>
      <c r="E54" s="5" t="str">
        <f>TEXT(IDX_Fechas[[#This Row],[Fecha]],"aaaa")</f>
        <v>2023</v>
      </c>
      <c r="F54" s="5" t="str">
        <f>LEFT(IDX_Fechas[[#This Row],[Mes]],3)&amp;"-"&amp;RIGHT(IDX_Fechas[[#This Row],[Año]],2)</f>
        <v>May-23</v>
      </c>
      <c r="G54" s="5" t="str">
        <f>VLOOKUP(IDX_Fechas[[#This Row],[Mes]],TBL_Meses[],2,FALSE)</f>
        <v>May</v>
      </c>
      <c r="H54" s="5" t="str">
        <f>LEFT(IDX_Fechas[[#This Row],[Month]],3)&amp;"-"&amp;RIGHT(IDX_Fechas[[#This Row],[Año]],2)</f>
        <v>May-23</v>
      </c>
    </row>
    <row r="55" spans="1:8" x14ac:dyDescent="0.2">
      <c r="A55" s="5" t="str">
        <f>UPPER(LEFT(IDX_Fechas[[#This Row],[Mes]],3))&amp;IDX_Fechas[[#This Row],[Año]]</f>
        <v>JUN2023</v>
      </c>
      <c r="B55" s="3">
        <f t="shared" si="1"/>
        <v>45078</v>
      </c>
      <c r="C55" s="4">
        <f>IDX_Fechas[[#This Row],[Fecha]]</f>
        <v>45078</v>
      </c>
      <c r="D55" s="5" t="str">
        <f>PROPER(TEXT(IDX_Fechas[[#This Row],[Fecha]],"mmmm"))</f>
        <v>Junio</v>
      </c>
      <c r="E55" s="5" t="str">
        <f>TEXT(IDX_Fechas[[#This Row],[Fecha]],"aaaa")</f>
        <v>2023</v>
      </c>
      <c r="F55" s="5" t="str">
        <f>LEFT(IDX_Fechas[[#This Row],[Mes]],3)&amp;"-"&amp;RIGHT(IDX_Fechas[[#This Row],[Año]],2)</f>
        <v>Jun-23</v>
      </c>
      <c r="G55" s="5" t="str">
        <f>VLOOKUP(IDX_Fechas[[#This Row],[Mes]],TBL_Meses[],2,FALSE)</f>
        <v>June</v>
      </c>
      <c r="H55" s="5" t="str">
        <f>LEFT(IDX_Fechas[[#This Row],[Month]],3)&amp;"-"&amp;RIGHT(IDX_Fechas[[#This Row],[Año]],2)</f>
        <v>Jun-23</v>
      </c>
    </row>
    <row r="56" spans="1:8" x14ac:dyDescent="0.2">
      <c r="A56" s="5" t="str">
        <f>UPPER(LEFT(IDX_Fechas[[#This Row],[Mes]],3))&amp;IDX_Fechas[[#This Row],[Año]]</f>
        <v>JUL2023</v>
      </c>
      <c r="B56" s="3">
        <f t="shared" si="1"/>
        <v>45108</v>
      </c>
      <c r="C56" s="4">
        <f>IDX_Fechas[[#This Row],[Fecha]]</f>
        <v>45108</v>
      </c>
      <c r="D56" s="5" t="str">
        <f>PROPER(TEXT(IDX_Fechas[[#This Row],[Fecha]],"mmmm"))</f>
        <v>Julio</v>
      </c>
      <c r="E56" s="5" t="str">
        <f>TEXT(IDX_Fechas[[#This Row],[Fecha]],"aaaa")</f>
        <v>2023</v>
      </c>
      <c r="F56" s="5" t="str">
        <f>LEFT(IDX_Fechas[[#This Row],[Mes]],3)&amp;"-"&amp;RIGHT(IDX_Fechas[[#This Row],[Año]],2)</f>
        <v>Jul-23</v>
      </c>
      <c r="G56" s="5" t="str">
        <f>VLOOKUP(IDX_Fechas[[#This Row],[Mes]],TBL_Meses[],2,FALSE)</f>
        <v>July</v>
      </c>
      <c r="H56" s="5" t="str">
        <f>LEFT(IDX_Fechas[[#This Row],[Month]],3)&amp;"-"&amp;RIGHT(IDX_Fechas[[#This Row],[Año]],2)</f>
        <v>Jul-23</v>
      </c>
    </row>
    <row r="57" spans="1:8" x14ac:dyDescent="0.2">
      <c r="A57" s="5" t="str">
        <f>UPPER(LEFT(IDX_Fechas[[#This Row],[Mes]],3))&amp;IDX_Fechas[[#This Row],[Año]]</f>
        <v>AGO2023</v>
      </c>
      <c r="B57" s="3">
        <f t="shared" si="1"/>
        <v>45139</v>
      </c>
      <c r="C57" s="4">
        <f>IDX_Fechas[[#This Row],[Fecha]]</f>
        <v>45139</v>
      </c>
      <c r="D57" s="5" t="str">
        <f>PROPER(TEXT(IDX_Fechas[[#This Row],[Fecha]],"mmmm"))</f>
        <v>Agosto</v>
      </c>
      <c r="E57" s="5" t="str">
        <f>TEXT(IDX_Fechas[[#This Row],[Fecha]],"aaaa")</f>
        <v>2023</v>
      </c>
      <c r="F57" s="5" t="str">
        <f>LEFT(IDX_Fechas[[#This Row],[Mes]],3)&amp;"-"&amp;RIGHT(IDX_Fechas[[#This Row],[Año]],2)</f>
        <v>Ago-23</v>
      </c>
      <c r="G57" s="5" t="str">
        <f>VLOOKUP(IDX_Fechas[[#This Row],[Mes]],TBL_Meses[],2,FALSE)</f>
        <v>August</v>
      </c>
      <c r="H57" s="5" t="str">
        <f>LEFT(IDX_Fechas[[#This Row],[Month]],3)&amp;"-"&amp;RIGHT(IDX_Fechas[[#This Row],[Año]],2)</f>
        <v>Aug-23</v>
      </c>
    </row>
    <row r="58" spans="1:8" x14ac:dyDescent="0.2">
      <c r="A58" s="5" t="str">
        <f>UPPER(LEFT(IDX_Fechas[[#This Row],[Mes]],3))&amp;IDX_Fechas[[#This Row],[Año]]</f>
        <v>SEP2023</v>
      </c>
      <c r="B58" s="3">
        <f t="shared" si="1"/>
        <v>45170</v>
      </c>
      <c r="C58" s="4">
        <f>IDX_Fechas[[#This Row],[Fecha]]</f>
        <v>45170</v>
      </c>
      <c r="D58" s="5" t="str">
        <f>PROPER(TEXT(IDX_Fechas[[#This Row],[Fecha]],"mmmm"))</f>
        <v>Septiembre</v>
      </c>
      <c r="E58" s="5" t="str">
        <f>TEXT(IDX_Fechas[[#This Row],[Fecha]],"aaaa")</f>
        <v>2023</v>
      </c>
      <c r="F58" s="5" t="str">
        <f>LEFT(IDX_Fechas[[#This Row],[Mes]],3)&amp;"-"&amp;RIGHT(IDX_Fechas[[#This Row],[Año]],2)</f>
        <v>Sep-23</v>
      </c>
      <c r="G58" s="5" t="str">
        <f>VLOOKUP(IDX_Fechas[[#This Row],[Mes]],TBL_Meses[],2,FALSE)</f>
        <v>September</v>
      </c>
      <c r="H58" s="5" t="str">
        <f>LEFT(IDX_Fechas[[#This Row],[Month]],3)&amp;"-"&amp;RIGHT(IDX_Fechas[[#This Row],[Año]],2)</f>
        <v>Sep-23</v>
      </c>
    </row>
    <row r="59" spans="1:8" x14ac:dyDescent="0.2">
      <c r="A59" s="5" t="str">
        <f>UPPER(LEFT(IDX_Fechas[[#This Row],[Mes]],3))&amp;IDX_Fechas[[#This Row],[Año]]</f>
        <v>OCT2023</v>
      </c>
      <c r="B59" s="3">
        <f t="shared" si="1"/>
        <v>45200</v>
      </c>
      <c r="C59" s="4">
        <f>IDX_Fechas[[#This Row],[Fecha]]</f>
        <v>45200</v>
      </c>
      <c r="D59" s="5" t="str">
        <f>PROPER(TEXT(IDX_Fechas[[#This Row],[Fecha]],"mmmm"))</f>
        <v>Octubre</v>
      </c>
      <c r="E59" s="5" t="str">
        <f>TEXT(IDX_Fechas[[#This Row],[Fecha]],"aaaa")</f>
        <v>2023</v>
      </c>
      <c r="F59" s="5" t="str">
        <f>LEFT(IDX_Fechas[[#This Row],[Mes]],3)&amp;"-"&amp;RIGHT(IDX_Fechas[[#This Row],[Año]],2)</f>
        <v>Oct-23</v>
      </c>
      <c r="G59" s="5" t="str">
        <f>VLOOKUP(IDX_Fechas[[#This Row],[Mes]],TBL_Meses[],2,FALSE)</f>
        <v>October</v>
      </c>
      <c r="H59" s="5" t="str">
        <f>LEFT(IDX_Fechas[[#This Row],[Month]],3)&amp;"-"&amp;RIGHT(IDX_Fechas[[#This Row],[Año]],2)</f>
        <v>Oct-23</v>
      </c>
    </row>
    <row r="60" spans="1:8" x14ac:dyDescent="0.2">
      <c r="A60" s="5" t="str">
        <f>UPPER(LEFT(IDX_Fechas[[#This Row],[Mes]],3))&amp;IDX_Fechas[[#This Row],[Año]]</f>
        <v>NOV2023</v>
      </c>
      <c r="B60" s="3">
        <f t="shared" si="1"/>
        <v>45231</v>
      </c>
      <c r="C60" s="4">
        <f>IDX_Fechas[[#This Row],[Fecha]]</f>
        <v>45231</v>
      </c>
      <c r="D60" s="5" t="str">
        <f>PROPER(TEXT(IDX_Fechas[[#This Row],[Fecha]],"mmmm"))</f>
        <v>Noviembre</v>
      </c>
      <c r="E60" s="5" t="str">
        <f>TEXT(IDX_Fechas[[#This Row],[Fecha]],"aaaa")</f>
        <v>2023</v>
      </c>
      <c r="F60" s="5" t="str">
        <f>LEFT(IDX_Fechas[[#This Row],[Mes]],3)&amp;"-"&amp;RIGHT(IDX_Fechas[[#This Row],[Año]],2)</f>
        <v>Nov-23</v>
      </c>
      <c r="G60" s="5" t="str">
        <f>VLOOKUP(IDX_Fechas[[#This Row],[Mes]],TBL_Meses[],2,FALSE)</f>
        <v>November</v>
      </c>
      <c r="H60" s="5" t="str">
        <f>LEFT(IDX_Fechas[[#This Row],[Month]],3)&amp;"-"&amp;RIGHT(IDX_Fechas[[#This Row],[Año]],2)</f>
        <v>Nov-23</v>
      </c>
    </row>
    <row r="61" spans="1:8" x14ac:dyDescent="0.2">
      <c r="A61" s="5" t="str">
        <f>UPPER(LEFT(IDX_Fechas[[#This Row],[Mes]],3))&amp;IDX_Fechas[[#This Row],[Año]]</f>
        <v>DIC2023</v>
      </c>
      <c r="B61" s="3">
        <f t="shared" si="1"/>
        <v>45261</v>
      </c>
      <c r="C61" s="4">
        <f>IDX_Fechas[[#This Row],[Fecha]]</f>
        <v>45261</v>
      </c>
      <c r="D61" s="5" t="str">
        <f>PROPER(TEXT(IDX_Fechas[[#This Row],[Fecha]],"mmmm"))</f>
        <v>Diciembre</v>
      </c>
      <c r="E61" s="5" t="str">
        <f>TEXT(IDX_Fechas[[#This Row],[Fecha]],"aaaa")</f>
        <v>2023</v>
      </c>
      <c r="F61" s="5" t="str">
        <f>LEFT(IDX_Fechas[[#This Row],[Mes]],3)&amp;"-"&amp;RIGHT(IDX_Fechas[[#This Row],[Año]],2)</f>
        <v>Dic-23</v>
      </c>
      <c r="G61" s="5" t="str">
        <f>VLOOKUP(IDX_Fechas[[#This Row],[Mes]],TBL_Meses[],2,FALSE)</f>
        <v>December</v>
      </c>
      <c r="H61" s="5" t="str">
        <f>LEFT(IDX_Fechas[[#This Row],[Month]],3)&amp;"-"&amp;RIGHT(IDX_Fechas[[#This Row],[Año]],2)</f>
        <v>Dec-23</v>
      </c>
    </row>
    <row r="62" spans="1:8" x14ac:dyDescent="0.2">
      <c r="A62" s="5" t="str">
        <f>UPPER(LEFT(IDX_Fechas[[#This Row],[Mes]],3))&amp;IDX_Fechas[[#This Row],[Año]]</f>
        <v>ENE2024</v>
      </c>
      <c r="B62" s="3">
        <f t="shared" si="1"/>
        <v>45292</v>
      </c>
      <c r="C62" s="4">
        <f>IDX_Fechas[[#This Row],[Fecha]]</f>
        <v>45292</v>
      </c>
      <c r="D62" s="5" t="str">
        <f>PROPER(TEXT(IDX_Fechas[[#This Row],[Fecha]],"mmmm"))</f>
        <v>Enero</v>
      </c>
      <c r="E62" s="5" t="str">
        <f>TEXT(IDX_Fechas[[#This Row],[Fecha]],"aaaa")</f>
        <v>2024</v>
      </c>
      <c r="F62" s="5" t="str">
        <f>LEFT(IDX_Fechas[[#This Row],[Mes]],3)&amp;"-"&amp;RIGHT(IDX_Fechas[[#This Row],[Año]],2)</f>
        <v>Ene-24</v>
      </c>
      <c r="G62" s="5" t="str">
        <f>VLOOKUP(IDX_Fechas[[#This Row],[Mes]],TBL_Meses[],2,FALSE)</f>
        <v>January</v>
      </c>
      <c r="H62" s="5" t="str">
        <f>LEFT(IDX_Fechas[[#This Row],[Month]],3)&amp;"-"&amp;RIGHT(IDX_Fechas[[#This Row],[Año]],2)</f>
        <v>Jan-24</v>
      </c>
    </row>
    <row r="63" spans="1:8" x14ac:dyDescent="0.2">
      <c r="A63" s="5" t="str">
        <f>UPPER(LEFT(IDX_Fechas[[#This Row],[Mes]],3))&amp;IDX_Fechas[[#This Row],[Año]]</f>
        <v>FEB2024</v>
      </c>
      <c r="B63" s="3">
        <f t="shared" si="1"/>
        <v>45323</v>
      </c>
      <c r="C63" s="4">
        <f>IDX_Fechas[[#This Row],[Fecha]]</f>
        <v>45323</v>
      </c>
      <c r="D63" s="5" t="str">
        <f>PROPER(TEXT(IDX_Fechas[[#This Row],[Fecha]],"mmmm"))</f>
        <v>Febrero</v>
      </c>
      <c r="E63" s="5" t="str">
        <f>TEXT(IDX_Fechas[[#This Row],[Fecha]],"aaaa")</f>
        <v>2024</v>
      </c>
      <c r="F63" s="5" t="str">
        <f>LEFT(IDX_Fechas[[#This Row],[Mes]],3)&amp;"-"&amp;RIGHT(IDX_Fechas[[#This Row],[Año]],2)</f>
        <v>Feb-24</v>
      </c>
      <c r="G63" s="5" t="str">
        <f>VLOOKUP(IDX_Fechas[[#This Row],[Mes]],TBL_Meses[],2,FALSE)</f>
        <v>February</v>
      </c>
      <c r="H63" s="5" t="str">
        <f>LEFT(IDX_Fechas[[#This Row],[Month]],3)&amp;"-"&amp;RIGHT(IDX_Fechas[[#This Row],[Año]],2)</f>
        <v>Feb-24</v>
      </c>
    </row>
    <row r="64" spans="1:8" x14ac:dyDescent="0.2">
      <c r="A64" s="5" t="str">
        <f>UPPER(LEFT(IDX_Fechas[[#This Row],[Mes]],3))&amp;IDX_Fechas[[#This Row],[Año]]</f>
        <v>MAR2024</v>
      </c>
      <c r="B64" s="3">
        <f t="shared" si="1"/>
        <v>45352</v>
      </c>
      <c r="C64" s="4">
        <f>IDX_Fechas[[#This Row],[Fecha]]</f>
        <v>45352</v>
      </c>
      <c r="D64" s="5" t="str">
        <f>PROPER(TEXT(IDX_Fechas[[#This Row],[Fecha]],"mmmm"))</f>
        <v>Marzo</v>
      </c>
      <c r="E64" s="5" t="str">
        <f>TEXT(IDX_Fechas[[#This Row],[Fecha]],"aaaa")</f>
        <v>2024</v>
      </c>
      <c r="F64" s="5" t="str">
        <f>LEFT(IDX_Fechas[[#This Row],[Mes]],3)&amp;"-"&amp;RIGHT(IDX_Fechas[[#This Row],[Año]],2)</f>
        <v>Mar-24</v>
      </c>
      <c r="G64" s="5" t="str">
        <f>VLOOKUP(IDX_Fechas[[#This Row],[Mes]],TBL_Meses[],2,FALSE)</f>
        <v>March</v>
      </c>
      <c r="H64" s="5" t="str">
        <f>LEFT(IDX_Fechas[[#This Row],[Month]],3)&amp;"-"&amp;RIGHT(IDX_Fechas[[#This Row],[Año]],2)</f>
        <v>Mar-24</v>
      </c>
    </row>
    <row r="65" spans="1:8" x14ac:dyDescent="0.2">
      <c r="A65" s="5" t="str">
        <f>UPPER(LEFT(IDX_Fechas[[#This Row],[Mes]],3))&amp;IDX_Fechas[[#This Row],[Año]]</f>
        <v>ABR2024</v>
      </c>
      <c r="B65" s="3">
        <f t="shared" si="1"/>
        <v>45383</v>
      </c>
      <c r="C65" s="4">
        <f>IDX_Fechas[[#This Row],[Fecha]]</f>
        <v>45383</v>
      </c>
      <c r="D65" s="5" t="str">
        <f>PROPER(TEXT(IDX_Fechas[[#This Row],[Fecha]],"mmmm"))</f>
        <v>Abril</v>
      </c>
      <c r="E65" s="5" t="str">
        <f>TEXT(IDX_Fechas[[#This Row],[Fecha]],"aaaa")</f>
        <v>2024</v>
      </c>
      <c r="F65" s="5" t="str">
        <f>LEFT(IDX_Fechas[[#This Row],[Mes]],3)&amp;"-"&amp;RIGHT(IDX_Fechas[[#This Row],[Año]],2)</f>
        <v>Abr-24</v>
      </c>
      <c r="G65" s="5" t="str">
        <f>VLOOKUP(IDX_Fechas[[#This Row],[Mes]],TBL_Meses[],2,FALSE)</f>
        <v>April</v>
      </c>
      <c r="H65" s="5" t="str">
        <f>LEFT(IDX_Fechas[[#This Row],[Month]],3)&amp;"-"&amp;RIGHT(IDX_Fechas[[#This Row],[Año]],2)</f>
        <v>Apr-24</v>
      </c>
    </row>
    <row r="66" spans="1:8" x14ac:dyDescent="0.2">
      <c r="A66" s="5" t="str">
        <f>UPPER(LEFT(IDX_Fechas[[#This Row],[Mes]],3))&amp;IDX_Fechas[[#This Row],[Año]]</f>
        <v>MAY2024</v>
      </c>
      <c r="B66" s="3">
        <f t="shared" si="1"/>
        <v>45413</v>
      </c>
      <c r="C66" s="4">
        <f>IDX_Fechas[[#This Row],[Fecha]]</f>
        <v>45413</v>
      </c>
      <c r="D66" s="5" t="str">
        <f>PROPER(TEXT(IDX_Fechas[[#This Row],[Fecha]],"mmmm"))</f>
        <v>Mayo</v>
      </c>
      <c r="E66" s="5" t="str">
        <f>TEXT(IDX_Fechas[[#This Row],[Fecha]],"aaaa")</f>
        <v>2024</v>
      </c>
      <c r="F66" s="5" t="str">
        <f>LEFT(IDX_Fechas[[#This Row],[Mes]],3)&amp;"-"&amp;RIGHT(IDX_Fechas[[#This Row],[Año]],2)</f>
        <v>May-24</v>
      </c>
      <c r="G66" s="5" t="str">
        <f>VLOOKUP(IDX_Fechas[[#This Row],[Mes]],TBL_Meses[],2,FALSE)</f>
        <v>May</v>
      </c>
      <c r="H66" s="5" t="str">
        <f>LEFT(IDX_Fechas[[#This Row],[Month]],3)&amp;"-"&amp;RIGHT(IDX_Fechas[[#This Row],[Año]],2)</f>
        <v>May-24</v>
      </c>
    </row>
    <row r="67" spans="1:8" x14ac:dyDescent="0.2">
      <c r="A67" s="5" t="str">
        <f>UPPER(LEFT(IDX_Fechas[[#This Row],[Mes]],3))&amp;IDX_Fechas[[#This Row],[Año]]</f>
        <v>JUN2024</v>
      </c>
      <c r="B67" s="3">
        <f t="shared" si="1"/>
        <v>45444</v>
      </c>
      <c r="C67" s="4">
        <f>IDX_Fechas[[#This Row],[Fecha]]</f>
        <v>45444</v>
      </c>
      <c r="D67" s="5" t="str">
        <f>PROPER(TEXT(IDX_Fechas[[#This Row],[Fecha]],"mmmm"))</f>
        <v>Junio</v>
      </c>
      <c r="E67" s="5" t="str">
        <f>TEXT(IDX_Fechas[[#This Row],[Fecha]],"aaaa")</f>
        <v>2024</v>
      </c>
      <c r="F67" s="5" t="str">
        <f>LEFT(IDX_Fechas[[#This Row],[Mes]],3)&amp;"-"&amp;RIGHT(IDX_Fechas[[#This Row],[Año]],2)</f>
        <v>Jun-24</v>
      </c>
      <c r="G67" s="5" t="str">
        <f>VLOOKUP(IDX_Fechas[[#This Row],[Mes]],TBL_Meses[],2,FALSE)</f>
        <v>June</v>
      </c>
      <c r="H67" s="5" t="str">
        <f>LEFT(IDX_Fechas[[#This Row],[Month]],3)&amp;"-"&amp;RIGHT(IDX_Fechas[[#This Row],[Año]],2)</f>
        <v>Jun-24</v>
      </c>
    </row>
    <row r="68" spans="1:8" x14ac:dyDescent="0.2">
      <c r="A68" s="5" t="str">
        <f>UPPER(LEFT(IDX_Fechas[[#This Row],[Mes]],3))&amp;IDX_Fechas[[#This Row],[Año]]</f>
        <v>JUL2024</v>
      </c>
      <c r="B68" s="3">
        <f t="shared" si="1"/>
        <v>45474</v>
      </c>
      <c r="C68" s="4">
        <f>IDX_Fechas[[#This Row],[Fecha]]</f>
        <v>45474</v>
      </c>
      <c r="D68" s="5" t="str">
        <f>PROPER(TEXT(IDX_Fechas[[#This Row],[Fecha]],"mmmm"))</f>
        <v>Julio</v>
      </c>
      <c r="E68" s="5" t="str">
        <f>TEXT(IDX_Fechas[[#This Row],[Fecha]],"aaaa")</f>
        <v>2024</v>
      </c>
      <c r="F68" s="5" t="str">
        <f>LEFT(IDX_Fechas[[#This Row],[Mes]],3)&amp;"-"&amp;RIGHT(IDX_Fechas[[#This Row],[Año]],2)</f>
        <v>Jul-24</v>
      </c>
      <c r="G68" s="5" t="str">
        <f>VLOOKUP(IDX_Fechas[[#This Row],[Mes]],TBL_Meses[],2,FALSE)</f>
        <v>July</v>
      </c>
      <c r="H68" s="5" t="str">
        <f>LEFT(IDX_Fechas[[#This Row],[Month]],3)&amp;"-"&amp;RIGHT(IDX_Fechas[[#This Row],[Año]],2)</f>
        <v>Jul-24</v>
      </c>
    </row>
    <row r="69" spans="1:8" x14ac:dyDescent="0.2">
      <c r="A69" s="5" t="str">
        <f>UPPER(LEFT(IDX_Fechas[[#This Row],[Mes]],3))&amp;IDX_Fechas[[#This Row],[Año]]</f>
        <v>AGO2024</v>
      </c>
      <c r="B69" s="3">
        <f t="shared" si="1"/>
        <v>45505</v>
      </c>
      <c r="C69" s="4">
        <f>IDX_Fechas[[#This Row],[Fecha]]</f>
        <v>45505</v>
      </c>
      <c r="D69" s="5" t="str">
        <f>PROPER(TEXT(IDX_Fechas[[#This Row],[Fecha]],"mmmm"))</f>
        <v>Agosto</v>
      </c>
      <c r="E69" s="5" t="str">
        <f>TEXT(IDX_Fechas[[#This Row],[Fecha]],"aaaa")</f>
        <v>2024</v>
      </c>
      <c r="F69" s="5" t="str">
        <f>LEFT(IDX_Fechas[[#This Row],[Mes]],3)&amp;"-"&amp;RIGHT(IDX_Fechas[[#This Row],[Año]],2)</f>
        <v>Ago-24</v>
      </c>
      <c r="G69" s="5" t="str">
        <f>VLOOKUP(IDX_Fechas[[#This Row],[Mes]],TBL_Meses[],2,FALSE)</f>
        <v>August</v>
      </c>
      <c r="H69" s="5" t="str">
        <f>LEFT(IDX_Fechas[[#This Row],[Month]],3)&amp;"-"&amp;RIGHT(IDX_Fechas[[#This Row],[Año]],2)</f>
        <v>Aug-24</v>
      </c>
    </row>
    <row r="70" spans="1:8" x14ac:dyDescent="0.2">
      <c r="A70" s="5" t="str">
        <f>UPPER(LEFT(IDX_Fechas[[#This Row],[Mes]],3))&amp;IDX_Fechas[[#This Row],[Año]]</f>
        <v>SEP2024</v>
      </c>
      <c r="B70" s="3">
        <f t="shared" si="1"/>
        <v>45536</v>
      </c>
      <c r="C70" s="4">
        <f>IDX_Fechas[[#This Row],[Fecha]]</f>
        <v>45536</v>
      </c>
      <c r="D70" s="5" t="str">
        <f>PROPER(TEXT(IDX_Fechas[[#This Row],[Fecha]],"mmmm"))</f>
        <v>Septiembre</v>
      </c>
      <c r="E70" s="5" t="str">
        <f>TEXT(IDX_Fechas[[#This Row],[Fecha]],"aaaa")</f>
        <v>2024</v>
      </c>
      <c r="F70" s="5" t="str">
        <f>LEFT(IDX_Fechas[[#This Row],[Mes]],3)&amp;"-"&amp;RIGHT(IDX_Fechas[[#This Row],[Año]],2)</f>
        <v>Sep-24</v>
      </c>
      <c r="G70" s="5" t="str">
        <f>VLOOKUP(IDX_Fechas[[#This Row],[Mes]],TBL_Meses[],2,FALSE)</f>
        <v>September</v>
      </c>
      <c r="H70" s="5" t="str">
        <f>LEFT(IDX_Fechas[[#This Row],[Month]],3)&amp;"-"&amp;RIGHT(IDX_Fechas[[#This Row],[Año]],2)</f>
        <v>Sep-24</v>
      </c>
    </row>
    <row r="71" spans="1:8" x14ac:dyDescent="0.2">
      <c r="A71" s="5" t="str">
        <f>UPPER(LEFT(IDX_Fechas[[#This Row],[Mes]],3))&amp;IDX_Fechas[[#This Row],[Año]]</f>
        <v>OCT2024</v>
      </c>
      <c r="B71" s="3">
        <f t="shared" ref="B71:B134" si="2">IF(ROW()=2,43466,EDATE(B70,1))</f>
        <v>45566</v>
      </c>
      <c r="C71" s="4">
        <f>IDX_Fechas[[#This Row],[Fecha]]</f>
        <v>45566</v>
      </c>
      <c r="D71" s="5" t="str">
        <f>PROPER(TEXT(IDX_Fechas[[#This Row],[Fecha]],"mmmm"))</f>
        <v>Octubre</v>
      </c>
      <c r="E71" s="5" t="str">
        <f>TEXT(IDX_Fechas[[#This Row],[Fecha]],"aaaa")</f>
        <v>2024</v>
      </c>
      <c r="F71" s="5" t="str">
        <f>LEFT(IDX_Fechas[[#This Row],[Mes]],3)&amp;"-"&amp;RIGHT(IDX_Fechas[[#This Row],[Año]],2)</f>
        <v>Oct-24</v>
      </c>
      <c r="G71" s="5" t="str">
        <f>VLOOKUP(IDX_Fechas[[#This Row],[Mes]],TBL_Meses[],2,FALSE)</f>
        <v>October</v>
      </c>
      <c r="H71" s="5" t="str">
        <f>LEFT(IDX_Fechas[[#This Row],[Month]],3)&amp;"-"&amp;RIGHT(IDX_Fechas[[#This Row],[Año]],2)</f>
        <v>Oct-24</v>
      </c>
    </row>
    <row r="72" spans="1:8" x14ac:dyDescent="0.2">
      <c r="A72" s="5" t="str">
        <f>UPPER(LEFT(IDX_Fechas[[#This Row],[Mes]],3))&amp;IDX_Fechas[[#This Row],[Año]]</f>
        <v>NOV2024</v>
      </c>
      <c r="B72" s="3">
        <f t="shared" si="2"/>
        <v>45597</v>
      </c>
      <c r="C72" s="4">
        <f>IDX_Fechas[[#This Row],[Fecha]]</f>
        <v>45597</v>
      </c>
      <c r="D72" s="5" t="str">
        <f>PROPER(TEXT(IDX_Fechas[[#This Row],[Fecha]],"mmmm"))</f>
        <v>Noviembre</v>
      </c>
      <c r="E72" s="5" t="str">
        <f>TEXT(IDX_Fechas[[#This Row],[Fecha]],"aaaa")</f>
        <v>2024</v>
      </c>
      <c r="F72" s="5" t="str">
        <f>LEFT(IDX_Fechas[[#This Row],[Mes]],3)&amp;"-"&amp;RIGHT(IDX_Fechas[[#This Row],[Año]],2)</f>
        <v>Nov-24</v>
      </c>
      <c r="G72" s="5" t="str">
        <f>VLOOKUP(IDX_Fechas[[#This Row],[Mes]],TBL_Meses[],2,FALSE)</f>
        <v>November</v>
      </c>
      <c r="H72" s="5" t="str">
        <f>LEFT(IDX_Fechas[[#This Row],[Month]],3)&amp;"-"&amp;RIGHT(IDX_Fechas[[#This Row],[Año]],2)</f>
        <v>Nov-24</v>
      </c>
    </row>
    <row r="73" spans="1:8" x14ac:dyDescent="0.2">
      <c r="A73" s="5" t="str">
        <f>UPPER(LEFT(IDX_Fechas[[#This Row],[Mes]],3))&amp;IDX_Fechas[[#This Row],[Año]]</f>
        <v>DIC2024</v>
      </c>
      <c r="B73" s="3">
        <f t="shared" si="2"/>
        <v>45627</v>
      </c>
      <c r="C73" s="4">
        <f>IDX_Fechas[[#This Row],[Fecha]]</f>
        <v>45627</v>
      </c>
      <c r="D73" s="5" t="str">
        <f>PROPER(TEXT(IDX_Fechas[[#This Row],[Fecha]],"mmmm"))</f>
        <v>Diciembre</v>
      </c>
      <c r="E73" s="5" t="str">
        <f>TEXT(IDX_Fechas[[#This Row],[Fecha]],"aaaa")</f>
        <v>2024</v>
      </c>
      <c r="F73" s="5" t="str">
        <f>LEFT(IDX_Fechas[[#This Row],[Mes]],3)&amp;"-"&amp;RIGHT(IDX_Fechas[[#This Row],[Año]],2)</f>
        <v>Dic-24</v>
      </c>
      <c r="G73" s="5" t="str">
        <f>VLOOKUP(IDX_Fechas[[#This Row],[Mes]],TBL_Meses[],2,FALSE)</f>
        <v>December</v>
      </c>
      <c r="H73" s="5" t="str">
        <f>LEFT(IDX_Fechas[[#This Row],[Month]],3)&amp;"-"&amp;RIGHT(IDX_Fechas[[#This Row],[Año]],2)</f>
        <v>Dec-24</v>
      </c>
    </row>
    <row r="74" spans="1:8" x14ac:dyDescent="0.2">
      <c r="A74" s="5" t="str">
        <f>UPPER(LEFT(IDX_Fechas[[#This Row],[Mes]],3))&amp;IDX_Fechas[[#This Row],[Año]]</f>
        <v>ENE2025</v>
      </c>
      <c r="B74" s="3">
        <f t="shared" si="2"/>
        <v>45658</v>
      </c>
      <c r="C74" s="4">
        <f>IDX_Fechas[[#This Row],[Fecha]]</f>
        <v>45658</v>
      </c>
      <c r="D74" s="5" t="str">
        <f>PROPER(TEXT(IDX_Fechas[[#This Row],[Fecha]],"mmmm"))</f>
        <v>Enero</v>
      </c>
      <c r="E74" s="5" t="str">
        <f>TEXT(IDX_Fechas[[#This Row],[Fecha]],"aaaa")</f>
        <v>2025</v>
      </c>
      <c r="F74" s="5" t="str">
        <f>LEFT(IDX_Fechas[[#This Row],[Mes]],3)&amp;"-"&amp;RIGHT(IDX_Fechas[[#This Row],[Año]],2)</f>
        <v>Ene-25</v>
      </c>
      <c r="G74" s="5" t="str">
        <f>VLOOKUP(IDX_Fechas[[#This Row],[Mes]],TBL_Meses[],2,FALSE)</f>
        <v>January</v>
      </c>
      <c r="H74" s="5" t="str">
        <f>LEFT(IDX_Fechas[[#This Row],[Month]],3)&amp;"-"&amp;RIGHT(IDX_Fechas[[#This Row],[Año]],2)</f>
        <v>Jan-25</v>
      </c>
    </row>
    <row r="75" spans="1:8" x14ac:dyDescent="0.2">
      <c r="A75" s="5" t="str">
        <f>UPPER(LEFT(IDX_Fechas[[#This Row],[Mes]],3))&amp;IDX_Fechas[[#This Row],[Año]]</f>
        <v>FEB2025</v>
      </c>
      <c r="B75" s="3">
        <f t="shared" si="2"/>
        <v>45689</v>
      </c>
      <c r="C75" s="4">
        <f>IDX_Fechas[[#This Row],[Fecha]]</f>
        <v>45689</v>
      </c>
      <c r="D75" s="5" t="str">
        <f>PROPER(TEXT(IDX_Fechas[[#This Row],[Fecha]],"mmmm"))</f>
        <v>Febrero</v>
      </c>
      <c r="E75" s="5" t="str">
        <f>TEXT(IDX_Fechas[[#This Row],[Fecha]],"aaaa")</f>
        <v>2025</v>
      </c>
      <c r="F75" s="5" t="str">
        <f>LEFT(IDX_Fechas[[#This Row],[Mes]],3)&amp;"-"&amp;RIGHT(IDX_Fechas[[#This Row],[Año]],2)</f>
        <v>Feb-25</v>
      </c>
      <c r="G75" s="5" t="str">
        <f>VLOOKUP(IDX_Fechas[[#This Row],[Mes]],TBL_Meses[],2,FALSE)</f>
        <v>February</v>
      </c>
      <c r="H75" s="5" t="str">
        <f>LEFT(IDX_Fechas[[#This Row],[Month]],3)&amp;"-"&amp;RIGHT(IDX_Fechas[[#This Row],[Año]],2)</f>
        <v>Feb-25</v>
      </c>
    </row>
    <row r="76" spans="1:8" x14ac:dyDescent="0.2">
      <c r="A76" s="5" t="str">
        <f>UPPER(LEFT(IDX_Fechas[[#This Row],[Mes]],3))&amp;IDX_Fechas[[#This Row],[Año]]</f>
        <v>MAR2025</v>
      </c>
      <c r="B76" s="3">
        <f t="shared" si="2"/>
        <v>45717</v>
      </c>
      <c r="C76" s="4">
        <f>IDX_Fechas[[#This Row],[Fecha]]</f>
        <v>45717</v>
      </c>
      <c r="D76" s="5" t="str">
        <f>PROPER(TEXT(IDX_Fechas[[#This Row],[Fecha]],"mmmm"))</f>
        <v>Marzo</v>
      </c>
      <c r="E76" s="5" t="str">
        <f>TEXT(IDX_Fechas[[#This Row],[Fecha]],"aaaa")</f>
        <v>2025</v>
      </c>
      <c r="F76" s="5" t="str">
        <f>LEFT(IDX_Fechas[[#This Row],[Mes]],3)&amp;"-"&amp;RIGHT(IDX_Fechas[[#This Row],[Año]],2)</f>
        <v>Mar-25</v>
      </c>
      <c r="G76" s="5" t="str">
        <f>VLOOKUP(IDX_Fechas[[#This Row],[Mes]],TBL_Meses[],2,FALSE)</f>
        <v>March</v>
      </c>
      <c r="H76" s="5" t="str">
        <f>LEFT(IDX_Fechas[[#This Row],[Month]],3)&amp;"-"&amp;RIGHT(IDX_Fechas[[#This Row],[Año]],2)</f>
        <v>Mar-25</v>
      </c>
    </row>
    <row r="77" spans="1:8" x14ac:dyDescent="0.2">
      <c r="A77" s="5" t="str">
        <f>UPPER(LEFT(IDX_Fechas[[#This Row],[Mes]],3))&amp;IDX_Fechas[[#This Row],[Año]]</f>
        <v>ABR2025</v>
      </c>
      <c r="B77" s="3">
        <f t="shared" si="2"/>
        <v>45748</v>
      </c>
      <c r="C77" s="4">
        <f>IDX_Fechas[[#This Row],[Fecha]]</f>
        <v>45748</v>
      </c>
      <c r="D77" s="5" t="str">
        <f>PROPER(TEXT(IDX_Fechas[[#This Row],[Fecha]],"mmmm"))</f>
        <v>Abril</v>
      </c>
      <c r="E77" s="5" t="str">
        <f>TEXT(IDX_Fechas[[#This Row],[Fecha]],"aaaa")</f>
        <v>2025</v>
      </c>
      <c r="F77" s="5" t="str">
        <f>LEFT(IDX_Fechas[[#This Row],[Mes]],3)&amp;"-"&amp;RIGHT(IDX_Fechas[[#This Row],[Año]],2)</f>
        <v>Abr-25</v>
      </c>
      <c r="G77" s="5" t="str">
        <f>VLOOKUP(IDX_Fechas[[#This Row],[Mes]],TBL_Meses[],2,FALSE)</f>
        <v>April</v>
      </c>
      <c r="H77" s="5" t="str">
        <f>LEFT(IDX_Fechas[[#This Row],[Month]],3)&amp;"-"&amp;RIGHT(IDX_Fechas[[#This Row],[Año]],2)</f>
        <v>Apr-25</v>
      </c>
    </row>
    <row r="78" spans="1:8" x14ac:dyDescent="0.2">
      <c r="A78" s="5" t="str">
        <f>UPPER(LEFT(IDX_Fechas[[#This Row],[Mes]],3))&amp;IDX_Fechas[[#This Row],[Año]]</f>
        <v>MAY2025</v>
      </c>
      <c r="B78" s="3">
        <f t="shared" si="2"/>
        <v>45778</v>
      </c>
      <c r="C78" s="4">
        <f>IDX_Fechas[[#This Row],[Fecha]]</f>
        <v>45778</v>
      </c>
      <c r="D78" s="5" t="str">
        <f>PROPER(TEXT(IDX_Fechas[[#This Row],[Fecha]],"mmmm"))</f>
        <v>Mayo</v>
      </c>
      <c r="E78" s="5" t="str">
        <f>TEXT(IDX_Fechas[[#This Row],[Fecha]],"aaaa")</f>
        <v>2025</v>
      </c>
      <c r="F78" s="5" t="str">
        <f>LEFT(IDX_Fechas[[#This Row],[Mes]],3)&amp;"-"&amp;RIGHT(IDX_Fechas[[#This Row],[Año]],2)</f>
        <v>May-25</v>
      </c>
      <c r="G78" s="5" t="str">
        <f>VLOOKUP(IDX_Fechas[[#This Row],[Mes]],TBL_Meses[],2,FALSE)</f>
        <v>May</v>
      </c>
      <c r="H78" s="5" t="str">
        <f>LEFT(IDX_Fechas[[#This Row],[Month]],3)&amp;"-"&amp;RIGHT(IDX_Fechas[[#This Row],[Año]],2)</f>
        <v>May-25</v>
      </c>
    </row>
    <row r="79" spans="1:8" x14ac:dyDescent="0.2">
      <c r="A79" s="5" t="str">
        <f>UPPER(LEFT(IDX_Fechas[[#This Row],[Mes]],3))&amp;IDX_Fechas[[#This Row],[Año]]</f>
        <v>JUN2025</v>
      </c>
      <c r="B79" s="3">
        <f t="shared" si="2"/>
        <v>45809</v>
      </c>
      <c r="C79" s="4">
        <f>IDX_Fechas[[#This Row],[Fecha]]</f>
        <v>45809</v>
      </c>
      <c r="D79" s="5" t="str">
        <f>PROPER(TEXT(IDX_Fechas[[#This Row],[Fecha]],"mmmm"))</f>
        <v>Junio</v>
      </c>
      <c r="E79" s="5" t="str">
        <f>TEXT(IDX_Fechas[[#This Row],[Fecha]],"aaaa")</f>
        <v>2025</v>
      </c>
      <c r="F79" s="5" t="str">
        <f>LEFT(IDX_Fechas[[#This Row],[Mes]],3)&amp;"-"&amp;RIGHT(IDX_Fechas[[#This Row],[Año]],2)</f>
        <v>Jun-25</v>
      </c>
      <c r="G79" s="5" t="str">
        <f>VLOOKUP(IDX_Fechas[[#This Row],[Mes]],TBL_Meses[],2,FALSE)</f>
        <v>June</v>
      </c>
      <c r="H79" s="5" t="str">
        <f>LEFT(IDX_Fechas[[#This Row],[Month]],3)&amp;"-"&amp;RIGHT(IDX_Fechas[[#This Row],[Año]],2)</f>
        <v>Jun-25</v>
      </c>
    </row>
    <row r="80" spans="1:8" x14ac:dyDescent="0.2">
      <c r="A80" s="5" t="str">
        <f>UPPER(LEFT(IDX_Fechas[[#This Row],[Mes]],3))&amp;IDX_Fechas[[#This Row],[Año]]</f>
        <v>JUL2025</v>
      </c>
      <c r="B80" s="3">
        <f t="shared" si="2"/>
        <v>45839</v>
      </c>
      <c r="C80" s="4">
        <f>IDX_Fechas[[#This Row],[Fecha]]</f>
        <v>45839</v>
      </c>
      <c r="D80" s="5" t="str">
        <f>PROPER(TEXT(IDX_Fechas[[#This Row],[Fecha]],"mmmm"))</f>
        <v>Julio</v>
      </c>
      <c r="E80" s="5" t="str">
        <f>TEXT(IDX_Fechas[[#This Row],[Fecha]],"aaaa")</f>
        <v>2025</v>
      </c>
      <c r="F80" s="5" t="str">
        <f>LEFT(IDX_Fechas[[#This Row],[Mes]],3)&amp;"-"&amp;RIGHT(IDX_Fechas[[#This Row],[Año]],2)</f>
        <v>Jul-25</v>
      </c>
      <c r="G80" s="5" t="str">
        <f>VLOOKUP(IDX_Fechas[[#This Row],[Mes]],TBL_Meses[],2,FALSE)</f>
        <v>July</v>
      </c>
      <c r="H80" s="5" t="str">
        <f>LEFT(IDX_Fechas[[#This Row],[Month]],3)&amp;"-"&amp;RIGHT(IDX_Fechas[[#This Row],[Año]],2)</f>
        <v>Jul-25</v>
      </c>
    </row>
    <row r="81" spans="1:8" x14ac:dyDescent="0.2">
      <c r="A81" s="5" t="str">
        <f>UPPER(LEFT(IDX_Fechas[[#This Row],[Mes]],3))&amp;IDX_Fechas[[#This Row],[Año]]</f>
        <v>AGO2025</v>
      </c>
      <c r="B81" s="3">
        <f t="shared" si="2"/>
        <v>45870</v>
      </c>
      <c r="C81" s="4">
        <f>IDX_Fechas[[#This Row],[Fecha]]</f>
        <v>45870</v>
      </c>
      <c r="D81" s="5" t="str">
        <f>PROPER(TEXT(IDX_Fechas[[#This Row],[Fecha]],"mmmm"))</f>
        <v>Agosto</v>
      </c>
      <c r="E81" s="5" t="str">
        <f>TEXT(IDX_Fechas[[#This Row],[Fecha]],"aaaa")</f>
        <v>2025</v>
      </c>
      <c r="F81" s="5" t="str">
        <f>LEFT(IDX_Fechas[[#This Row],[Mes]],3)&amp;"-"&amp;RIGHT(IDX_Fechas[[#This Row],[Año]],2)</f>
        <v>Ago-25</v>
      </c>
      <c r="G81" s="5" t="str">
        <f>VLOOKUP(IDX_Fechas[[#This Row],[Mes]],TBL_Meses[],2,FALSE)</f>
        <v>August</v>
      </c>
      <c r="H81" s="5" t="str">
        <f>LEFT(IDX_Fechas[[#This Row],[Month]],3)&amp;"-"&amp;RIGHT(IDX_Fechas[[#This Row],[Año]],2)</f>
        <v>Aug-25</v>
      </c>
    </row>
    <row r="82" spans="1:8" x14ac:dyDescent="0.2">
      <c r="A82" s="5" t="str">
        <f>UPPER(LEFT(IDX_Fechas[[#This Row],[Mes]],3))&amp;IDX_Fechas[[#This Row],[Año]]</f>
        <v>SEP2025</v>
      </c>
      <c r="B82" s="3">
        <f t="shared" si="2"/>
        <v>45901</v>
      </c>
      <c r="C82" s="4">
        <f>IDX_Fechas[[#This Row],[Fecha]]</f>
        <v>45901</v>
      </c>
      <c r="D82" s="5" t="str">
        <f>PROPER(TEXT(IDX_Fechas[[#This Row],[Fecha]],"mmmm"))</f>
        <v>Septiembre</v>
      </c>
      <c r="E82" s="5" t="str">
        <f>TEXT(IDX_Fechas[[#This Row],[Fecha]],"aaaa")</f>
        <v>2025</v>
      </c>
      <c r="F82" s="5" t="str">
        <f>LEFT(IDX_Fechas[[#This Row],[Mes]],3)&amp;"-"&amp;RIGHT(IDX_Fechas[[#This Row],[Año]],2)</f>
        <v>Sep-25</v>
      </c>
      <c r="G82" s="5" t="str">
        <f>VLOOKUP(IDX_Fechas[[#This Row],[Mes]],TBL_Meses[],2,FALSE)</f>
        <v>September</v>
      </c>
      <c r="H82" s="5" t="str">
        <f>LEFT(IDX_Fechas[[#This Row],[Month]],3)&amp;"-"&amp;RIGHT(IDX_Fechas[[#This Row],[Año]],2)</f>
        <v>Sep-25</v>
      </c>
    </row>
    <row r="83" spans="1:8" x14ac:dyDescent="0.2">
      <c r="A83" s="5" t="str">
        <f>UPPER(LEFT(IDX_Fechas[[#This Row],[Mes]],3))&amp;IDX_Fechas[[#This Row],[Año]]</f>
        <v>OCT2025</v>
      </c>
      <c r="B83" s="3">
        <f t="shared" si="2"/>
        <v>45931</v>
      </c>
      <c r="C83" s="4">
        <f>IDX_Fechas[[#This Row],[Fecha]]</f>
        <v>45931</v>
      </c>
      <c r="D83" s="5" t="str">
        <f>PROPER(TEXT(IDX_Fechas[[#This Row],[Fecha]],"mmmm"))</f>
        <v>Octubre</v>
      </c>
      <c r="E83" s="5" t="str">
        <f>TEXT(IDX_Fechas[[#This Row],[Fecha]],"aaaa")</f>
        <v>2025</v>
      </c>
      <c r="F83" s="5" t="str">
        <f>LEFT(IDX_Fechas[[#This Row],[Mes]],3)&amp;"-"&amp;RIGHT(IDX_Fechas[[#This Row],[Año]],2)</f>
        <v>Oct-25</v>
      </c>
      <c r="G83" s="5" t="str">
        <f>VLOOKUP(IDX_Fechas[[#This Row],[Mes]],TBL_Meses[],2,FALSE)</f>
        <v>October</v>
      </c>
      <c r="H83" s="5" t="str">
        <f>LEFT(IDX_Fechas[[#This Row],[Month]],3)&amp;"-"&amp;RIGHT(IDX_Fechas[[#This Row],[Año]],2)</f>
        <v>Oct-25</v>
      </c>
    </row>
    <row r="84" spans="1:8" x14ac:dyDescent="0.2">
      <c r="A84" s="5" t="str">
        <f>UPPER(LEFT(IDX_Fechas[[#This Row],[Mes]],3))&amp;IDX_Fechas[[#This Row],[Año]]</f>
        <v>NOV2025</v>
      </c>
      <c r="B84" s="3">
        <f t="shared" si="2"/>
        <v>45962</v>
      </c>
      <c r="C84" s="4">
        <f>IDX_Fechas[[#This Row],[Fecha]]</f>
        <v>45962</v>
      </c>
      <c r="D84" s="5" t="str">
        <f>PROPER(TEXT(IDX_Fechas[[#This Row],[Fecha]],"mmmm"))</f>
        <v>Noviembre</v>
      </c>
      <c r="E84" s="5" t="str">
        <f>TEXT(IDX_Fechas[[#This Row],[Fecha]],"aaaa")</f>
        <v>2025</v>
      </c>
      <c r="F84" s="5" t="str">
        <f>LEFT(IDX_Fechas[[#This Row],[Mes]],3)&amp;"-"&amp;RIGHT(IDX_Fechas[[#This Row],[Año]],2)</f>
        <v>Nov-25</v>
      </c>
      <c r="G84" s="5" t="str">
        <f>VLOOKUP(IDX_Fechas[[#This Row],[Mes]],TBL_Meses[],2,FALSE)</f>
        <v>November</v>
      </c>
      <c r="H84" s="5" t="str">
        <f>LEFT(IDX_Fechas[[#This Row],[Month]],3)&amp;"-"&amp;RIGHT(IDX_Fechas[[#This Row],[Año]],2)</f>
        <v>Nov-25</v>
      </c>
    </row>
    <row r="85" spans="1:8" x14ac:dyDescent="0.2">
      <c r="A85" s="5" t="str">
        <f>UPPER(LEFT(IDX_Fechas[[#This Row],[Mes]],3))&amp;IDX_Fechas[[#This Row],[Año]]</f>
        <v>DIC2025</v>
      </c>
      <c r="B85" s="3">
        <f t="shared" si="2"/>
        <v>45992</v>
      </c>
      <c r="C85" s="4">
        <f>IDX_Fechas[[#This Row],[Fecha]]</f>
        <v>45992</v>
      </c>
      <c r="D85" s="5" t="str">
        <f>PROPER(TEXT(IDX_Fechas[[#This Row],[Fecha]],"mmmm"))</f>
        <v>Diciembre</v>
      </c>
      <c r="E85" s="5" t="str">
        <f>TEXT(IDX_Fechas[[#This Row],[Fecha]],"aaaa")</f>
        <v>2025</v>
      </c>
      <c r="F85" s="5" t="str">
        <f>LEFT(IDX_Fechas[[#This Row],[Mes]],3)&amp;"-"&amp;RIGHT(IDX_Fechas[[#This Row],[Año]],2)</f>
        <v>Dic-25</v>
      </c>
      <c r="G85" s="5" t="str">
        <f>VLOOKUP(IDX_Fechas[[#This Row],[Mes]],TBL_Meses[],2,FALSE)</f>
        <v>December</v>
      </c>
      <c r="H85" s="5" t="str">
        <f>LEFT(IDX_Fechas[[#This Row],[Month]],3)&amp;"-"&amp;RIGHT(IDX_Fechas[[#This Row],[Año]],2)</f>
        <v>Dec-25</v>
      </c>
    </row>
    <row r="86" spans="1:8" x14ac:dyDescent="0.2">
      <c r="A86" s="5" t="str">
        <f>UPPER(LEFT(IDX_Fechas[[#This Row],[Mes]],3))&amp;IDX_Fechas[[#This Row],[Año]]</f>
        <v>ENE2026</v>
      </c>
      <c r="B86" s="3">
        <f t="shared" si="2"/>
        <v>46023</v>
      </c>
      <c r="C86" s="4">
        <f>IDX_Fechas[[#This Row],[Fecha]]</f>
        <v>46023</v>
      </c>
      <c r="D86" s="5" t="str">
        <f>PROPER(TEXT(IDX_Fechas[[#This Row],[Fecha]],"mmmm"))</f>
        <v>Enero</v>
      </c>
      <c r="E86" s="5" t="str">
        <f>TEXT(IDX_Fechas[[#This Row],[Fecha]],"aaaa")</f>
        <v>2026</v>
      </c>
      <c r="F86" s="5" t="str">
        <f>LEFT(IDX_Fechas[[#This Row],[Mes]],3)&amp;"-"&amp;RIGHT(IDX_Fechas[[#This Row],[Año]],2)</f>
        <v>Ene-26</v>
      </c>
      <c r="G86" s="5" t="str">
        <f>VLOOKUP(IDX_Fechas[[#This Row],[Mes]],TBL_Meses[],2,FALSE)</f>
        <v>January</v>
      </c>
      <c r="H86" s="5" t="str">
        <f>LEFT(IDX_Fechas[[#This Row],[Month]],3)&amp;"-"&amp;RIGHT(IDX_Fechas[[#This Row],[Año]],2)</f>
        <v>Jan-26</v>
      </c>
    </row>
    <row r="87" spans="1:8" x14ac:dyDescent="0.2">
      <c r="A87" s="5" t="str">
        <f>UPPER(LEFT(IDX_Fechas[[#This Row],[Mes]],3))&amp;IDX_Fechas[[#This Row],[Año]]</f>
        <v>FEB2026</v>
      </c>
      <c r="B87" s="3">
        <f t="shared" si="2"/>
        <v>46054</v>
      </c>
      <c r="C87" s="4">
        <f>IDX_Fechas[[#This Row],[Fecha]]</f>
        <v>46054</v>
      </c>
      <c r="D87" s="5" t="str">
        <f>PROPER(TEXT(IDX_Fechas[[#This Row],[Fecha]],"mmmm"))</f>
        <v>Febrero</v>
      </c>
      <c r="E87" s="5" t="str">
        <f>TEXT(IDX_Fechas[[#This Row],[Fecha]],"aaaa")</f>
        <v>2026</v>
      </c>
      <c r="F87" s="5" t="str">
        <f>LEFT(IDX_Fechas[[#This Row],[Mes]],3)&amp;"-"&amp;RIGHT(IDX_Fechas[[#This Row],[Año]],2)</f>
        <v>Feb-26</v>
      </c>
      <c r="G87" s="5" t="str">
        <f>VLOOKUP(IDX_Fechas[[#This Row],[Mes]],TBL_Meses[],2,FALSE)</f>
        <v>February</v>
      </c>
      <c r="H87" s="5" t="str">
        <f>LEFT(IDX_Fechas[[#This Row],[Month]],3)&amp;"-"&amp;RIGHT(IDX_Fechas[[#This Row],[Año]],2)</f>
        <v>Feb-26</v>
      </c>
    </row>
    <row r="88" spans="1:8" x14ac:dyDescent="0.2">
      <c r="A88" s="5" t="str">
        <f>UPPER(LEFT(IDX_Fechas[[#This Row],[Mes]],3))&amp;IDX_Fechas[[#This Row],[Año]]</f>
        <v>MAR2026</v>
      </c>
      <c r="B88" s="3">
        <f t="shared" si="2"/>
        <v>46082</v>
      </c>
      <c r="C88" s="4">
        <f>IDX_Fechas[[#This Row],[Fecha]]</f>
        <v>46082</v>
      </c>
      <c r="D88" s="5" t="str">
        <f>PROPER(TEXT(IDX_Fechas[[#This Row],[Fecha]],"mmmm"))</f>
        <v>Marzo</v>
      </c>
      <c r="E88" s="5" t="str">
        <f>TEXT(IDX_Fechas[[#This Row],[Fecha]],"aaaa")</f>
        <v>2026</v>
      </c>
      <c r="F88" s="5" t="str">
        <f>LEFT(IDX_Fechas[[#This Row],[Mes]],3)&amp;"-"&amp;RIGHT(IDX_Fechas[[#This Row],[Año]],2)</f>
        <v>Mar-26</v>
      </c>
      <c r="G88" s="5" t="str">
        <f>VLOOKUP(IDX_Fechas[[#This Row],[Mes]],TBL_Meses[],2,FALSE)</f>
        <v>March</v>
      </c>
      <c r="H88" s="5" t="str">
        <f>LEFT(IDX_Fechas[[#This Row],[Month]],3)&amp;"-"&amp;RIGHT(IDX_Fechas[[#This Row],[Año]],2)</f>
        <v>Mar-26</v>
      </c>
    </row>
    <row r="89" spans="1:8" x14ac:dyDescent="0.2">
      <c r="A89" s="5" t="str">
        <f>UPPER(LEFT(IDX_Fechas[[#This Row],[Mes]],3))&amp;IDX_Fechas[[#This Row],[Año]]</f>
        <v>ABR2026</v>
      </c>
      <c r="B89" s="3">
        <f t="shared" si="2"/>
        <v>46113</v>
      </c>
      <c r="C89" s="4">
        <f>IDX_Fechas[[#This Row],[Fecha]]</f>
        <v>46113</v>
      </c>
      <c r="D89" s="5" t="str">
        <f>PROPER(TEXT(IDX_Fechas[[#This Row],[Fecha]],"mmmm"))</f>
        <v>Abril</v>
      </c>
      <c r="E89" s="5" t="str">
        <f>TEXT(IDX_Fechas[[#This Row],[Fecha]],"aaaa")</f>
        <v>2026</v>
      </c>
      <c r="F89" s="5" t="str">
        <f>LEFT(IDX_Fechas[[#This Row],[Mes]],3)&amp;"-"&amp;RIGHT(IDX_Fechas[[#This Row],[Año]],2)</f>
        <v>Abr-26</v>
      </c>
      <c r="G89" s="5" t="str">
        <f>VLOOKUP(IDX_Fechas[[#This Row],[Mes]],TBL_Meses[],2,FALSE)</f>
        <v>April</v>
      </c>
      <c r="H89" s="5" t="str">
        <f>LEFT(IDX_Fechas[[#This Row],[Month]],3)&amp;"-"&amp;RIGHT(IDX_Fechas[[#This Row],[Año]],2)</f>
        <v>Apr-26</v>
      </c>
    </row>
    <row r="90" spans="1:8" x14ac:dyDescent="0.2">
      <c r="A90" s="5" t="str">
        <f>UPPER(LEFT(IDX_Fechas[[#This Row],[Mes]],3))&amp;IDX_Fechas[[#This Row],[Año]]</f>
        <v>MAY2026</v>
      </c>
      <c r="B90" s="3">
        <f t="shared" si="2"/>
        <v>46143</v>
      </c>
      <c r="C90" s="4">
        <f>IDX_Fechas[[#This Row],[Fecha]]</f>
        <v>46143</v>
      </c>
      <c r="D90" s="5" t="str">
        <f>PROPER(TEXT(IDX_Fechas[[#This Row],[Fecha]],"mmmm"))</f>
        <v>Mayo</v>
      </c>
      <c r="E90" s="5" t="str">
        <f>TEXT(IDX_Fechas[[#This Row],[Fecha]],"aaaa")</f>
        <v>2026</v>
      </c>
      <c r="F90" s="5" t="str">
        <f>LEFT(IDX_Fechas[[#This Row],[Mes]],3)&amp;"-"&amp;RIGHT(IDX_Fechas[[#This Row],[Año]],2)</f>
        <v>May-26</v>
      </c>
      <c r="G90" s="5" t="str">
        <f>VLOOKUP(IDX_Fechas[[#This Row],[Mes]],TBL_Meses[],2,FALSE)</f>
        <v>May</v>
      </c>
      <c r="H90" s="5" t="str">
        <f>LEFT(IDX_Fechas[[#This Row],[Month]],3)&amp;"-"&amp;RIGHT(IDX_Fechas[[#This Row],[Año]],2)</f>
        <v>May-26</v>
      </c>
    </row>
    <row r="91" spans="1:8" x14ac:dyDescent="0.2">
      <c r="A91" s="5" t="str">
        <f>UPPER(LEFT(IDX_Fechas[[#This Row],[Mes]],3))&amp;IDX_Fechas[[#This Row],[Año]]</f>
        <v>JUN2026</v>
      </c>
      <c r="B91" s="3">
        <f t="shared" si="2"/>
        <v>46174</v>
      </c>
      <c r="C91" s="4">
        <f>IDX_Fechas[[#This Row],[Fecha]]</f>
        <v>46174</v>
      </c>
      <c r="D91" s="5" t="str">
        <f>PROPER(TEXT(IDX_Fechas[[#This Row],[Fecha]],"mmmm"))</f>
        <v>Junio</v>
      </c>
      <c r="E91" s="5" t="str">
        <f>TEXT(IDX_Fechas[[#This Row],[Fecha]],"aaaa")</f>
        <v>2026</v>
      </c>
      <c r="F91" s="5" t="str">
        <f>LEFT(IDX_Fechas[[#This Row],[Mes]],3)&amp;"-"&amp;RIGHT(IDX_Fechas[[#This Row],[Año]],2)</f>
        <v>Jun-26</v>
      </c>
      <c r="G91" s="5" t="str">
        <f>VLOOKUP(IDX_Fechas[[#This Row],[Mes]],TBL_Meses[],2,FALSE)</f>
        <v>June</v>
      </c>
      <c r="H91" s="5" t="str">
        <f>LEFT(IDX_Fechas[[#This Row],[Month]],3)&amp;"-"&amp;RIGHT(IDX_Fechas[[#This Row],[Año]],2)</f>
        <v>Jun-26</v>
      </c>
    </row>
    <row r="92" spans="1:8" x14ac:dyDescent="0.2">
      <c r="A92" s="5" t="str">
        <f>UPPER(LEFT(IDX_Fechas[[#This Row],[Mes]],3))&amp;IDX_Fechas[[#This Row],[Año]]</f>
        <v>JUL2026</v>
      </c>
      <c r="B92" s="3">
        <f t="shared" si="2"/>
        <v>46204</v>
      </c>
      <c r="C92" s="4">
        <f>IDX_Fechas[[#This Row],[Fecha]]</f>
        <v>46204</v>
      </c>
      <c r="D92" s="5" t="str">
        <f>PROPER(TEXT(IDX_Fechas[[#This Row],[Fecha]],"mmmm"))</f>
        <v>Julio</v>
      </c>
      <c r="E92" s="5" t="str">
        <f>TEXT(IDX_Fechas[[#This Row],[Fecha]],"aaaa")</f>
        <v>2026</v>
      </c>
      <c r="F92" s="5" t="str">
        <f>LEFT(IDX_Fechas[[#This Row],[Mes]],3)&amp;"-"&amp;RIGHT(IDX_Fechas[[#This Row],[Año]],2)</f>
        <v>Jul-26</v>
      </c>
      <c r="G92" s="5" t="str">
        <f>VLOOKUP(IDX_Fechas[[#This Row],[Mes]],TBL_Meses[],2,FALSE)</f>
        <v>July</v>
      </c>
      <c r="H92" s="5" t="str">
        <f>LEFT(IDX_Fechas[[#This Row],[Month]],3)&amp;"-"&amp;RIGHT(IDX_Fechas[[#This Row],[Año]],2)</f>
        <v>Jul-26</v>
      </c>
    </row>
    <row r="93" spans="1:8" x14ac:dyDescent="0.2">
      <c r="A93" s="5" t="str">
        <f>UPPER(LEFT(IDX_Fechas[[#This Row],[Mes]],3))&amp;IDX_Fechas[[#This Row],[Año]]</f>
        <v>AGO2026</v>
      </c>
      <c r="B93" s="3">
        <f t="shared" si="2"/>
        <v>46235</v>
      </c>
      <c r="C93" s="4">
        <f>IDX_Fechas[[#This Row],[Fecha]]</f>
        <v>46235</v>
      </c>
      <c r="D93" s="5" t="str">
        <f>PROPER(TEXT(IDX_Fechas[[#This Row],[Fecha]],"mmmm"))</f>
        <v>Agosto</v>
      </c>
      <c r="E93" s="5" t="str">
        <f>TEXT(IDX_Fechas[[#This Row],[Fecha]],"aaaa")</f>
        <v>2026</v>
      </c>
      <c r="F93" s="5" t="str">
        <f>LEFT(IDX_Fechas[[#This Row],[Mes]],3)&amp;"-"&amp;RIGHT(IDX_Fechas[[#This Row],[Año]],2)</f>
        <v>Ago-26</v>
      </c>
      <c r="G93" s="5" t="str">
        <f>VLOOKUP(IDX_Fechas[[#This Row],[Mes]],TBL_Meses[],2,FALSE)</f>
        <v>August</v>
      </c>
      <c r="H93" s="5" t="str">
        <f>LEFT(IDX_Fechas[[#This Row],[Month]],3)&amp;"-"&amp;RIGHT(IDX_Fechas[[#This Row],[Año]],2)</f>
        <v>Aug-26</v>
      </c>
    </row>
    <row r="94" spans="1:8" x14ac:dyDescent="0.2">
      <c r="A94" s="5" t="str">
        <f>UPPER(LEFT(IDX_Fechas[[#This Row],[Mes]],3))&amp;IDX_Fechas[[#This Row],[Año]]</f>
        <v>SEP2026</v>
      </c>
      <c r="B94" s="3">
        <f t="shared" si="2"/>
        <v>46266</v>
      </c>
      <c r="C94" s="4">
        <f>IDX_Fechas[[#This Row],[Fecha]]</f>
        <v>46266</v>
      </c>
      <c r="D94" s="5" t="str">
        <f>PROPER(TEXT(IDX_Fechas[[#This Row],[Fecha]],"mmmm"))</f>
        <v>Septiembre</v>
      </c>
      <c r="E94" s="5" t="str">
        <f>TEXT(IDX_Fechas[[#This Row],[Fecha]],"aaaa")</f>
        <v>2026</v>
      </c>
      <c r="F94" s="5" t="str">
        <f>LEFT(IDX_Fechas[[#This Row],[Mes]],3)&amp;"-"&amp;RIGHT(IDX_Fechas[[#This Row],[Año]],2)</f>
        <v>Sep-26</v>
      </c>
      <c r="G94" s="5" t="str">
        <f>VLOOKUP(IDX_Fechas[[#This Row],[Mes]],TBL_Meses[],2,FALSE)</f>
        <v>September</v>
      </c>
      <c r="H94" s="5" t="str">
        <f>LEFT(IDX_Fechas[[#This Row],[Month]],3)&amp;"-"&amp;RIGHT(IDX_Fechas[[#This Row],[Año]],2)</f>
        <v>Sep-26</v>
      </c>
    </row>
    <row r="95" spans="1:8" x14ac:dyDescent="0.2">
      <c r="A95" s="5" t="str">
        <f>UPPER(LEFT(IDX_Fechas[[#This Row],[Mes]],3))&amp;IDX_Fechas[[#This Row],[Año]]</f>
        <v>OCT2026</v>
      </c>
      <c r="B95" s="3">
        <f t="shared" si="2"/>
        <v>46296</v>
      </c>
      <c r="C95" s="4">
        <f>IDX_Fechas[[#This Row],[Fecha]]</f>
        <v>46296</v>
      </c>
      <c r="D95" s="5" t="str">
        <f>PROPER(TEXT(IDX_Fechas[[#This Row],[Fecha]],"mmmm"))</f>
        <v>Octubre</v>
      </c>
      <c r="E95" s="5" t="str">
        <f>TEXT(IDX_Fechas[[#This Row],[Fecha]],"aaaa")</f>
        <v>2026</v>
      </c>
      <c r="F95" s="5" t="str">
        <f>LEFT(IDX_Fechas[[#This Row],[Mes]],3)&amp;"-"&amp;RIGHT(IDX_Fechas[[#This Row],[Año]],2)</f>
        <v>Oct-26</v>
      </c>
      <c r="G95" s="5" t="str">
        <f>VLOOKUP(IDX_Fechas[[#This Row],[Mes]],TBL_Meses[],2,FALSE)</f>
        <v>October</v>
      </c>
      <c r="H95" s="5" t="str">
        <f>LEFT(IDX_Fechas[[#This Row],[Month]],3)&amp;"-"&amp;RIGHT(IDX_Fechas[[#This Row],[Año]],2)</f>
        <v>Oct-26</v>
      </c>
    </row>
    <row r="96" spans="1:8" x14ac:dyDescent="0.2">
      <c r="A96" s="5" t="str">
        <f>UPPER(LEFT(IDX_Fechas[[#This Row],[Mes]],3))&amp;IDX_Fechas[[#This Row],[Año]]</f>
        <v>NOV2026</v>
      </c>
      <c r="B96" s="3">
        <f t="shared" si="2"/>
        <v>46327</v>
      </c>
      <c r="C96" s="4">
        <f>IDX_Fechas[[#This Row],[Fecha]]</f>
        <v>46327</v>
      </c>
      <c r="D96" s="5" t="str">
        <f>PROPER(TEXT(IDX_Fechas[[#This Row],[Fecha]],"mmmm"))</f>
        <v>Noviembre</v>
      </c>
      <c r="E96" s="5" t="str">
        <f>TEXT(IDX_Fechas[[#This Row],[Fecha]],"aaaa")</f>
        <v>2026</v>
      </c>
      <c r="F96" s="5" t="str">
        <f>LEFT(IDX_Fechas[[#This Row],[Mes]],3)&amp;"-"&amp;RIGHT(IDX_Fechas[[#This Row],[Año]],2)</f>
        <v>Nov-26</v>
      </c>
      <c r="G96" s="5" t="str">
        <f>VLOOKUP(IDX_Fechas[[#This Row],[Mes]],TBL_Meses[],2,FALSE)</f>
        <v>November</v>
      </c>
      <c r="H96" s="5" t="str">
        <f>LEFT(IDX_Fechas[[#This Row],[Month]],3)&amp;"-"&amp;RIGHT(IDX_Fechas[[#This Row],[Año]],2)</f>
        <v>Nov-26</v>
      </c>
    </row>
    <row r="97" spans="1:8" x14ac:dyDescent="0.2">
      <c r="A97" s="5" t="str">
        <f>UPPER(LEFT(IDX_Fechas[[#This Row],[Mes]],3))&amp;IDX_Fechas[[#This Row],[Año]]</f>
        <v>DIC2026</v>
      </c>
      <c r="B97" s="3">
        <f t="shared" si="2"/>
        <v>46357</v>
      </c>
      <c r="C97" s="4">
        <f>IDX_Fechas[[#This Row],[Fecha]]</f>
        <v>46357</v>
      </c>
      <c r="D97" s="5" t="str">
        <f>PROPER(TEXT(IDX_Fechas[[#This Row],[Fecha]],"mmmm"))</f>
        <v>Diciembre</v>
      </c>
      <c r="E97" s="5" t="str">
        <f>TEXT(IDX_Fechas[[#This Row],[Fecha]],"aaaa")</f>
        <v>2026</v>
      </c>
      <c r="F97" s="5" t="str">
        <f>LEFT(IDX_Fechas[[#This Row],[Mes]],3)&amp;"-"&amp;RIGHT(IDX_Fechas[[#This Row],[Año]],2)</f>
        <v>Dic-26</v>
      </c>
      <c r="G97" s="5" t="str">
        <f>VLOOKUP(IDX_Fechas[[#This Row],[Mes]],TBL_Meses[],2,FALSE)</f>
        <v>December</v>
      </c>
      <c r="H97" s="5" t="str">
        <f>LEFT(IDX_Fechas[[#This Row],[Month]],3)&amp;"-"&amp;RIGHT(IDX_Fechas[[#This Row],[Año]],2)</f>
        <v>Dec-26</v>
      </c>
    </row>
    <row r="98" spans="1:8" x14ac:dyDescent="0.2">
      <c r="A98" s="5" t="str">
        <f>UPPER(LEFT(IDX_Fechas[[#This Row],[Mes]],3))&amp;IDX_Fechas[[#This Row],[Año]]</f>
        <v>ENE2027</v>
      </c>
      <c r="B98" s="3">
        <f t="shared" si="2"/>
        <v>46388</v>
      </c>
      <c r="C98" s="4">
        <f>IDX_Fechas[[#This Row],[Fecha]]</f>
        <v>46388</v>
      </c>
      <c r="D98" s="5" t="str">
        <f>PROPER(TEXT(IDX_Fechas[[#This Row],[Fecha]],"mmmm"))</f>
        <v>Enero</v>
      </c>
      <c r="E98" s="5" t="str">
        <f>TEXT(IDX_Fechas[[#This Row],[Fecha]],"aaaa")</f>
        <v>2027</v>
      </c>
      <c r="F98" s="5" t="str">
        <f>LEFT(IDX_Fechas[[#This Row],[Mes]],3)&amp;"-"&amp;RIGHT(IDX_Fechas[[#This Row],[Año]],2)</f>
        <v>Ene-27</v>
      </c>
      <c r="G98" s="5" t="str">
        <f>VLOOKUP(IDX_Fechas[[#This Row],[Mes]],TBL_Meses[],2,FALSE)</f>
        <v>January</v>
      </c>
      <c r="H98" s="5" t="str">
        <f>LEFT(IDX_Fechas[[#This Row],[Month]],3)&amp;"-"&amp;RIGHT(IDX_Fechas[[#This Row],[Año]],2)</f>
        <v>Jan-27</v>
      </c>
    </row>
    <row r="99" spans="1:8" x14ac:dyDescent="0.2">
      <c r="A99" s="5" t="str">
        <f>UPPER(LEFT(IDX_Fechas[[#This Row],[Mes]],3))&amp;IDX_Fechas[[#This Row],[Año]]</f>
        <v>FEB2027</v>
      </c>
      <c r="B99" s="3">
        <f t="shared" si="2"/>
        <v>46419</v>
      </c>
      <c r="C99" s="4">
        <f>IDX_Fechas[[#This Row],[Fecha]]</f>
        <v>46419</v>
      </c>
      <c r="D99" s="5" t="str">
        <f>PROPER(TEXT(IDX_Fechas[[#This Row],[Fecha]],"mmmm"))</f>
        <v>Febrero</v>
      </c>
      <c r="E99" s="5" t="str">
        <f>TEXT(IDX_Fechas[[#This Row],[Fecha]],"aaaa")</f>
        <v>2027</v>
      </c>
      <c r="F99" s="5" t="str">
        <f>LEFT(IDX_Fechas[[#This Row],[Mes]],3)&amp;"-"&amp;RIGHT(IDX_Fechas[[#This Row],[Año]],2)</f>
        <v>Feb-27</v>
      </c>
      <c r="G99" s="5" t="str">
        <f>VLOOKUP(IDX_Fechas[[#This Row],[Mes]],TBL_Meses[],2,FALSE)</f>
        <v>February</v>
      </c>
      <c r="H99" s="5" t="str">
        <f>LEFT(IDX_Fechas[[#This Row],[Month]],3)&amp;"-"&amp;RIGHT(IDX_Fechas[[#This Row],[Año]],2)</f>
        <v>Feb-27</v>
      </c>
    </row>
    <row r="100" spans="1:8" x14ac:dyDescent="0.2">
      <c r="A100" s="5" t="str">
        <f>UPPER(LEFT(IDX_Fechas[[#This Row],[Mes]],3))&amp;IDX_Fechas[[#This Row],[Año]]</f>
        <v>MAR2027</v>
      </c>
      <c r="B100" s="3">
        <f t="shared" si="2"/>
        <v>46447</v>
      </c>
      <c r="C100" s="4">
        <f>IDX_Fechas[[#This Row],[Fecha]]</f>
        <v>46447</v>
      </c>
      <c r="D100" s="5" t="str">
        <f>PROPER(TEXT(IDX_Fechas[[#This Row],[Fecha]],"mmmm"))</f>
        <v>Marzo</v>
      </c>
      <c r="E100" s="5" t="str">
        <f>TEXT(IDX_Fechas[[#This Row],[Fecha]],"aaaa")</f>
        <v>2027</v>
      </c>
      <c r="F100" s="5" t="str">
        <f>LEFT(IDX_Fechas[[#This Row],[Mes]],3)&amp;"-"&amp;RIGHT(IDX_Fechas[[#This Row],[Año]],2)</f>
        <v>Mar-27</v>
      </c>
      <c r="G100" s="5" t="str">
        <f>VLOOKUP(IDX_Fechas[[#This Row],[Mes]],TBL_Meses[],2,FALSE)</f>
        <v>March</v>
      </c>
      <c r="H100" s="5" t="str">
        <f>LEFT(IDX_Fechas[[#This Row],[Month]],3)&amp;"-"&amp;RIGHT(IDX_Fechas[[#This Row],[Año]],2)</f>
        <v>Mar-27</v>
      </c>
    </row>
    <row r="101" spans="1:8" x14ac:dyDescent="0.2">
      <c r="A101" s="5" t="str">
        <f>UPPER(LEFT(IDX_Fechas[[#This Row],[Mes]],3))&amp;IDX_Fechas[[#This Row],[Año]]</f>
        <v>ABR2027</v>
      </c>
      <c r="B101" s="3">
        <f t="shared" si="2"/>
        <v>46478</v>
      </c>
      <c r="C101" s="4">
        <f>IDX_Fechas[[#This Row],[Fecha]]</f>
        <v>46478</v>
      </c>
      <c r="D101" s="5" t="str">
        <f>PROPER(TEXT(IDX_Fechas[[#This Row],[Fecha]],"mmmm"))</f>
        <v>Abril</v>
      </c>
      <c r="E101" s="5" t="str">
        <f>TEXT(IDX_Fechas[[#This Row],[Fecha]],"aaaa")</f>
        <v>2027</v>
      </c>
      <c r="F101" s="5" t="str">
        <f>LEFT(IDX_Fechas[[#This Row],[Mes]],3)&amp;"-"&amp;RIGHT(IDX_Fechas[[#This Row],[Año]],2)</f>
        <v>Abr-27</v>
      </c>
      <c r="G101" s="5" t="str">
        <f>VLOOKUP(IDX_Fechas[[#This Row],[Mes]],TBL_Meses[],2,FALSE)</f>
        <v>April</v>
      </c>
      <c r="H101" s="5" t="str">
        <f>LEFT(IDX_Fechas[[#This Row],[Month]],3)&amp;"-"&amp;RIGHT(IDX_Fechas[[#This Row],[Año]],2)</f>
        <v>Apr-27</v>
      </c>
    </row>
    <row r="102" spans="1:8" x14ac:dyDescent="0.2">
      <c r="A102" s="5" t="str">
        <f>UPPER(LEFT(IDX_Fechas[[#This Row],[Mes]],3))&amp;IDX_Fechas[[#This Row],[Año]]</f>
        <v>MAY2027</v>
      </c>
      <c r="B102" s="3">
        <f t="shared" si="2"/>
        <v>46508</v>
      </c>
      <c r="C102" s="4">
        <f>IDX_Fechas[[#This Row],[Fecha]]</f>
        <v>46508</v>
      </c>
      <c r="D102" s="5" t="str">
        <f>PROPER(TEXT(IDX_Fechas[[#This Row],[Fecha]],"mmmm"))</f>
        <v>Mayo</v>
      </c>
      <c r="E102" s="5" t="str">
        <f>TEXT(IDX_Fechas[[#This Row],[Fecha]],"aaaa")</f>
        <v>2027</v>
      </c>
      <c r="F102" s="5" t="str">
        <f>LEFT(IDX_Fechas[[#This Row],[Mes]],3)&amp;"-"&amp;RIGHT(IDX_Fechas[[#This Row],[Año]],2)</f>
        <v>May-27</v>
      </c>
      <c r="G102" s="5" t="str">
        <f>VLOOKUP(IDX_Fechas[[#This Row],[Mes]],TBL_Meses[],2,FALSE)</f>
        <v>May</v>
      </c>
      <c r="H102" s="5" t="str">
        <f>LEFT(IDX_Fechas[[#This Row],[Month]],3)&amp;"-"&amp;RIGHT(IDX_Fechas[[#This Row],[Año]],2)</f>
        <v>May-27</v>
      </c>
    </row>
    <row r="103" spans="1:8" x14ac:dyDescent="0.2">
      <c r="A103" s="5" t="str">
        <f>UPPER(LEFT(IDX_Fechas[[#This Row],[Mes]],3))&amp;IDX_Fechas[[#This Row],[Año]]</f>
        <v>JUN2027</v>
      </c>
      <c r="B103" s="3">
        <f t="shared" si="2"/>
        <v>46539</v>
      </c>
      <c r="C103" s="4">
        <f>IDX_Fechas[[#This Row],[Fecha]]</f>
        <v>46539</v>
      </c>
      <c r="D103" s="5" t="str">
        <f>PROPER(TEXT(IDX_Fechas[[#This Row],[Fecha]],"mmmm"))</f>
        <v>Junio</v>
      </c>
      <c r="E103" s="5" t="str">
        <f>TEXT(IDX_Fechas[[#This Row],[Fecha]],"aaaa")</f>
        <v>2027</v>
      </c>
      <c r="F103" s="5" t="str">
        <f>LEFT(IDX_Fechas[[#This Row],[Mes]],3)&amp;"-"&amp;RIGHT(IDX_Fechas[[#This Row],[Año]],2)</f>
        <v>Jun-27</v>
      </c>
      <c r="G103" s="5" t="str">
        <f>VLOOKUP(IDX_Fechas[[#This Row],[Mes]],TBL_Meses[],2,FALSE)</f>
        <v>June</v>
      </c>
      <c r="H103" s="5" t="str">
        <f>LEFT(IDX_Fechas[[#This Row],[Month]],3)&amp;"-"&amp;RIGHT(IDX_Fechas[[#This Row],[Año]],2)</f>
        <v>Jun-27</v>
      </c>
    </row>
    <row r="104" spans="1:8" x14ac:dyDescent="0.2">
      <c r="A104" s="5" t="str">
        <f>UPPER(LEFT(IDX_Fechas[[#This Row],[Mes]],3))&amp;IDX_Fechas[[#This Row],[Año]]</f>
        <v>JUL2027</v>
      </c>
      <c r="B104" s="3">
        <f t="shared" si="2"/>
        <v>46569</v>
      </c>
      <c r="C104" s="4">
        <f>IDX_Fechas[[#This Row],[Fecha]]</f>
        <v>46569</v>
      </c>
      <c r="D104" s="5" t="str">
        <f>PROPER(TEXT(IDX_Fechas[[#This Row],[Fecha]],"mmmm"))</f>
        <v>Julio</v>
      </c>
      <c r="E104" s="5" t="str">
        <f>TEXT(IDX_Fechas[[#This Row],[Fecha]],"aaaa")</f>
        <v>2027</v>
      </c>
      <c r="F104" s="5" t="str">
        <f>LEFT(IDX_Fechas[[#This Row],[Mes]],3)&amp;"-"&amp;RIGHT(IDX_Fechas[[#This Row],[Año]],2)</f>
        <v>Jul-27</v>
      </c>
      <c r="G104" s="5" t="str">
        <f>VLOOKUP(IDX_Fechas[[#This Row],[Mes]],TBL_Meses[],2,FALSE)</f>
        <v>July</v>
      </c>
      <c r="H104" s="5" t="str">
        <f>LEFT(IDX_Fechas[[#This Row],[Month]],3)&amp;"-"&amp;RIGHT(IDX_Fechas[[#This Row],[Año]],2)</f>
        <v>Jul-27</v>
      </c>
    </row>
    <row r="105" spans="1:8" x14ac:dyDescent="0.2">
      <c r="A105" s="5" t="str">
        <f>UPPER(LEFT(IDX_Fechas[[#This Row],[Mes]],3))&amp;IDX_Fechas[[#This Row],[Año]]</f>
        <v>AGO2027</v>
      </c>
      <c r="B105" s="3">
        <f t="shared" si="2"/>
        <v>46600</v>
      </c>
      <c r="C105" s="4">
        <f>IDX_Fechas[[#This Row],[Fecha]]</f>
        <v>46600</v>
      </c>
      <c r="D105" s="5" t="str">
        <f>PROPER(TEXT(IDX_Fechas[[#This Row],[Fecha]],"mmmm"))</f>
        <v>Agosto</v>
      </c>
      <c r="E105" s="5" t="str">
        <f>TEXT(IDX_Fechas[[#This Row],[Fecha]],"aaaa")</f>
        <v>2027</v>
      </c>
      <c r="F105" s="5" t="str">
        <f>LEFT(IDX_Fechas[[#This Row],[Mes]],3)&amp;"-"&amp;RIGHT(IDX_Fechas[[#This Row],[Año]],2)</f>
        <v>Ago-27</v>
      </c>
      <c r="G105" s="5" t="str">
        <f>VLOOKUP(IDX_Fechas[[#This Row],[Mes]],TBL_Meses[],2,FALSE)</f>
        <v>August</v>
      </c>
      <c r="H105" s="5" t="str">
        <f>LEFT(IDX_Fechas[[#This Row],[Month]],3)&amp;"-"&amp;RIGHT(IDX_Fechas[[#This Row],[Año]],2)</f>
        <v>Aug-27</v>
      </c>
    </row>
    <row r="106" spans="1:8" x14ac:dyDescent="0.2">
      <c r="A106" s="5" t="str">
        <f>UPPER(LEFT(IDX_Fechas[[#This Row],[Mes]],3))&amp;IDX_Fechas[[#This Row],[Año]]</f>
        <v>SEP2027</v>
      </c>
      <c r="B106" s="3">
        <f t="shared" si="2"/>
        <v>46631</v>
      </c>
      <c r="C106" s="4">
        <f>IDX_Fechas[[#This Row],[Fecha]]</f>
        <v>46631</v>
      </c>
      <c r="D106" s="5" t="str">
        <f>PROPER(TEXT(IDX_Fechas[[#This Row],[Fecha]],"mmmm"))</f>
        <v>Septiembre</v>
      </c>
      <c r="E106" s="5" t="str">
        <f>TEXT(IDX_Fechas[[#This Row],[Fecha]],"aaaa")</f>
        <v>2027</v>
      </c>
      <c r="F106" s="5" t="str">
        <f>LEFT(IDX_Fechas[[#This Row],[Mes]],3)&amp;"-"&amp;RIGHT(IDX_Fechas[[#This Row],[Año]],2)</f>
        <v>Sep-27</v>
      </c>
      <c r="G106" s="5" t="str">
        <f>VLOOKUP(IDX_Fechas[[#This Row],[Mes]],TBL_Meses[],2,FALSE)</f>
        <v>September</v>
      </c>
      <c r="H106" s="5" t="str">
        <f>LEFT(IDX_Fechas[[#This Row],[Month]],3)&amp;"-"&amp;RIGHT(IDX_Fechas[[#This Row],[Año]],2)</f>
        <v>Sep-27</v>
      </c>
    </row>
    <row r="107" spans="1:8" x14ac:dyDescent="0.2">
      <c r="A107" s="5" t="str">
        <f>UPPER(LEFT(IDX_Fechas[[#This Row],[Mes]],3))&amp;IDX_Fechas[[#This Row],[Año]]</f>
        <v>OCT2027</v>
      </c>
      <c r="B107" s="3">
        <f t="shared" si="2"/>
        <v>46661</v>
      </c>
      <c r="C107" s="4">
        <f>IDX_Fechas[[#This Row],[Fecha]]</f>
        <v>46661</v>
      </c>
      <c r="D107" s="5" t="str">
        <f>PROPER(TEXT(IDX_Fechas[[#This Row],[Fecha]],"mmmm"))</f>
        <v>Octubre</v>
      </c>
      <c r="E107" s="5" t="str">
        <f>TEXT(IDX_Fechas[[#This Row],[Fecha]],"aaaa")</f>
        <v>2027</v>
      </c>
      <c r="F107" s="5" t="str">
        <f>LEFT(IDX_Fechas[[#This Row],[Mes]],3)&amp;"-"&amp;RIGHT(IDX_Fechas[[#This Row],[Año]],2)</f>
        <v>Oct-27</v>
      </c>
      <c r="G107" s="5" t="str">
        <f>VLOOKUP(IDX_Fechas[[#This Row],[Mes]],TBL_Meses[],2,FALSE)</f>
        <v>October</v>
      </c>
      <c r="H107" s="5" t="str">
        <f>LEFT(IDX_Fechas[[#This Row],[Month]],3)&amp;"-"&amp;RIGHT(IDX_Fechas[[#This Row],[Año]],2)</f>
        <v>Oct-27</v>
      </c>
    </row>
    <row r="108" spans="1:8" x14ac:dyDescent="0.2">
      <c r="A108" s="5" t="str">
        <f>UPPER(LEFT(IDX_Fechas[[#This Row],[Mes]],3))&amp;IDX_Fechas[[#This Row],[Año]]</f>
        <v>NOV2027</v>
      </c>
      <c r="B108" s="3">
        <f t="shared" si="2"/>
        <v>46692</v>
      </c>
      <c r="C108" s="4">
        <f>IDX_Fechas[[#This Row],[Fecha]]</f>
        <v>46692</v>
      </c>
      <c r="D108" s="5" t="str">
        <f>PROPER(TEXT(IDX_Fechas[[#This Row],[Fecha]],"mmmm"))</f>
        <v>Noviembre</v>
      </c>
      <c r="E108" s="5" t="str">
        <f>TEXT(IDX_Fechas[[#This Row],[Fecha]],"aaaa")</f>
        <v>2027</v>
      </c>
      <c r="F108" s="5" t="str">
        <f>LEFT(IDX_Fechas[[#This Row],[Mes]],3)&amp;"-"&amp;RIGHT(IDX_Fechas[[#This Row],[Año]],2)</f>
        <v>Nov-27</v>
      </c>
      <c r="G108" s="5" t="str">
        <f>VLOOKUP(IDX_Fechas[[#This Row],[Mes]],TBL_Meses[],2,FALSE)</f>
        <v>November</v>
      </c>
      <c r="H108" s="5" t="str">
        <f>LEFT(IDX_Fechas[[#This Row],[Month]],3)&amp;"-"&amp;RIGHT(IDX_Fechas[[#This Row],[Año]],2)</f>
        <v>Nov-27</v>
      </c>
    </row>
    <row r="109" spans="1:8" x14ac:dyDescent="0.2">
      <c r="A109" s="5" t="str">
        <f>UPPER(LEFT(IDX_Fechas[[#This Row],[Mes]],3))&amp;IDX_Fechas[[#This Row],[Año]]</f>
        <v>DIC2027</v>
      </c>
      <c r="B109" s="3">
        <f t="shared" si="2"/>
        <v>46722</v>
      </c>
      <c r="C109" s="4">
        <f>IDX_Fechas[[#This Row],[Fecha]]</f>
        <v>46722</v>
      </c>
      <c r="D109" s="5" t="str">
        <f>PROPER(TEXT(IDX_Fechas[[#This Row],[Fecha]],"mmmm"))</f>
        <v>Diciembre</v>
      </c>
      <c r="E109" s="5" t="str">
        <f>TEXT(IDX_Fechas[[#This Row],[Fecha]],"aaaa")</f>
        <v>2027</v>
      </c>
      <c r="F109" s="5" t="str">
        <f>LEFT(IDX_Fechas[[#This Row],[Mes]],3)&amp;"-"&amp;RIGHT(IDX_Fechas[[#This Row],[Año]],2)</f>
        <v>Dic-27</v>
      </c>
      <c r="G109" s="5" t="str">
        <f>VLOOKUP(IDX_Fechas[[#This Row],[Mes]],TBL_Meses[],2,FALSE)</f>
        <v>December</v>
      </c>
      <c r="H109" s="5" t="str">
        <f>LEFT(IDX_Fechas[[#This Row],[Month]],3)&amp;"-"&amp;RIGHT(IDX_Fechas[[#This Row],[Año]],2)</f>
        <v>Dec-27</v>
      </c>
    </row>
    <row r="110" spans="1:8" x14ac:dyDescent="0.2">
      <c r="A110" s="5" t="str">
        <f>UPPER(LEFT(IDX_Fechas[[#This Row],[Mes]],3))&amp;IDX_Fechas[[#This Row],[Año]]</f>
        <v>ENE2028</v>
      </c>
      <c r="B110" s="3">
        <f t="shared" si="2"/>
        <v>46753</v>
      </c>
      <c r="C110" s="4">
        <f>IDX_Fechas[[#This Row],[Fecha]]</f>
        <v>46753</v>
      </c>
      <c r="D110" s="5" t="str">
        <f>PROPER(TEXT(IDX_Fechas[[#This Row],[Fecha]],"mmmm"))</f>
        <v>Enero</v>
      </c>
      <c r="E110" s="5" t="str">
        <f>TEXT(IDX_Fechas[[#This Row],[Fecha]],"aaaa")</f>
        <v>2028</v>
      </c>
      <c r="F110" s="5" t="str">
        <f>LEFT(IDX_Fechas[[#This Row],[Mes]],3)&amp;"-"&amp;RIGHT(IDX_Fechas[[#This Row],[Año]],2)</f>
        <v>Ene-28</v>
      </c>
      <c r="G110" s="5" t="str">
        <f>VLOOKUP(IDX_Fechas[[#This Row],[Mes]],TBL_Meses[],2,FALSE)</f>
        <v>January</v>
      </c>
      <c r="H110" s="5" t="str">
        <f>LEFT(IDX_Fechas[[#This Row],[Month]],3)&amp;"-"&amp;RIGHT(IDX_Fechas[[#This Row],[Año]],2)</f>
        <v>Jan-28</v>
      </c>
    </row>
    <row r="111" spans="1:8" x14ac:dyDescent="0.2">
      <c r="A111" s="5" t="str">
        <f>UPPER(LEFT(IDX_Fechas[[#This Row],[Mes]],3))&amp;IDX_Fechas[[#This Row],[Año]]</f>
        <v>FEB2028</v>
      </c>
      <c r="B111" s="3">
        <f t="shared" si="2"/>
        <v>46784</v>
      </c>
      <c r="C111" s="4">
        <f>IDX_Fechas[[#This Row],[Fecha]]</f>
        <v>46784</v>
      </c>
      <c r="D111" s="5" t="str">
        <f>PROPER(TEXT(IDX_Fechas[[#This Row],[Fecha]],"mmmm"))</f>
        <v>Febrero</v>
      </c>
      <c r="E111" s="5" t="str">
        <f>TEXT(IDX_Fechas[[#This Row],[Fecha]],"aaaa")</f>
        <v>2028</v>
      </c>
      <c r="F111" s="5" t="str">
        <f>LEFT(IDX_Fechas[[#This Row],[Mes]],3)&amp;"-"&amp;RIGHT(IDX_Fechas[[#This Row],[Año]],2)</f>
        <v>Feb-28</v>
      </c>
      <c r="G111" s="5" t="str">
        <f>VLOOKUP(IDX_Fechas[[#This Row],[Mes]],TBL_Meses[],2,FALSE)</f>
        <v>February</v>
      </c>
      <c r="H111" s="5" t="str">
        <f>LEFT(IDX_Fechas[[#This Row],[Month]],3)&amp;"-"&amp;RIGHT(IDX_Fechas[[#This Row],[Año]],2)</f>
        <v>Feb-28</v>
      </c>
    </row>
    <row r="112" spans="1:8" x14ac:dyDescent="0.2">
      <c r="A112" s="5" t="str">
        <f>UPPER(LEFT(IDX_Fechas[[#This Row],[Mes]],3))&amp;IDX_Fechas[[#This Row],[Año]]</f>
        <v>MAR2028</v>
      </c>
      <c r="B112" s="3">
        <f t="shared" si="2"/>
        <v>46813</v>
      </c>
      <c r="C112" s="4">
        <f>IDX_Fechas[[#This Row],[Fecha]]</f>
        <v>46813</v>
      </c>
      <c r="D112" s="5" t="str">
        <f>PROPER(TEXT(IDX_Fechas[[#This Row],[Fecha]],"mmmm"))</f>
        <v>Marzo</v>
      </c>
      <c r="E112" s="5" t="str">
        <f>TEXT(IDX_Fechas[[#This Row],[Fecha]],"aaaa")</f>
        <v>2028</v>
      </c>
      <c r="F112" s="5" t="str">
        <f>LEFT(IDX_Fechas[[#This Row],[Mes]],3)&amp;"-"&amp;RIGHT(IDX_Fechas[[#This Row],[Año]],2)</f>
        <v>Mar-28</v>
      </c>
      <c r="G112" s="5" t="str">
        <f>VLOOKUP(IDX_Fechas[[#This Row],[Mes]],TBL_Meses[],2,FALSE)</f>
        <v>March</v>
      </c>
      <c r="H112" s="5" t="str">
        <f>LEFT(IDX_Fechas[[#This Row],[Month]],3)&amp;"-"&amp;RIGHT(IDX_Fechas[[#This Row],[Año]],2)</f>
        <v>Mar-28</v>
      </c>
    </row>
    <row r="113" spans="1:8" x14ac:dyDescent="0.2">
      <c r="A113" s="5" t="str">
        <f>UPPER(LEFT(IDX_Fechas[[#This Row],[Mes]],3))&amp;IDX_Fechas[[#This Row],[Año]]</f>
        <v>ABR2028</v>
      </c>
      <c r="B113" s="3">
        <f t="shared" si="2"/>
        <v>46844</v>
      </c>
      <c r="C113" s="4">
        <f>IDX_Fechas[[#This Row],[Fecha]]</f>
        <v>46844</v>
      </c>
      <c r="D113" s="5" t="str">
        <f>PROPER(TEXT(IDX_Fechas[[#This Row],[Fecha]],"mmmm"))</f>
        <v>Abril</v>
      </c>
      <c r="E113" s="5" t="str">
        <f>TEXT(IDX_Fechas[[#This Row],[Fecha]],"aaaa")</f>
        <v>2028</v>
      </c>
      <c r="F113" s="5" t="str">
        <f>LEFT(IDX_Fechas[[#This Row],[Mes]],3)&amp;"-"&amp;RIGHT(IDX_Fechas[[#This Row],[Año]],2)</f>
        <v>Abr-28</v>
      </c>
      <c r="G113" s="5" t="str">
        <f>VLOOKUP(IDX_Fechas[[#This Row],[Mes]],TBL_Meses[],2,FALSE)</f>
        <v>April</v>
      </c>
      <c r="H113" s="5" t="str">
        <f>LEFT(IDX_Fechas[[#This Row],[Month]],3)&amp;"-"&amp;RIGHT(IDX_Fechas[[#This Row],[Año]],2)</f>
        <v>Apr-28</v>
      </c>
    </row>
    <row r="114" spans="1:8" x14ac:dyDescent="0.2">
      <c r="A114" s="5" t="str">
        <f>UPPER(LEFT(IDX_Fechas[[#This Row],[Mes]],3))&amp;IDX_Fechas[[#This Row],[Año]]</f>
        <v>MAY2028</v>
      </c>
      <c r="B114" s="3">
        <f t="shared" si="2"/>
        <v>46874</v>
      </c>
      <c r="C114" s="4">
        <f>IDX_Fechas[[#This Row],[Fecha]]</f>
        <v>46874</v>
      </c>
      <c r="D114" s="5" t="str">
        <f>PROPER(TEXT(IDX_Fechas[[#This Row],[Fecha]],"mmmm"))</f>
        <v>Mayo</v>
      </c>
      <c r="E114" s="5" t="str">
        <f>TEXT(IDX_Fechas[[#This Row],[Fecha]],"aaaa")</f>
        <v>2028</v>
      </c>
      <c r="F114" s="5" t="str">
        <f>LEFT(IDX_Fechas[[#This Row],[Mes]],3)&amp;"-"&amp;RIGHT(IDX_Fechas[[#This Row],[Año]],2)</f>
        <v>May-28</v>
      </c>
      <c r="G114" s="5" t="str">
        <f>VLOOKUP(IDX_Fechas[[#This Row],[Mes]],TBL_Meses[],2,FALSE)</f>
        <v>May</v>
      </c>
      <c r="H114" s="5" t="str">
        <f>LEFT(IDX_Fechas[[#This Row],[Month]],3)&amp;"-"&amp;RIGHT(IDX_Fechas[[#This Row],[Año]],2)</f>
        <v>May-28</v>
      </c>
    </row>
    <row r="115" spans="1:8" x14ac:dyDescent="0.2">
      <c r="A115" s="5" t="str">
        <f>UPPER(LEFT(IDX_Fechas[[#This Row],[Mes]],3))&amp;IDX_Fechas[[#This Row],[Año]]</f>
        <v>JUN2028</v>
      </c>
      <c r="B115" s="3">
        <f t="shared" si="2"/>
        <v>46905</v>
      </c>
      <c r="C115" s="4">
        <f>IDX_Fechas[[#This Row],[Fecha]]</f>
        <v>46905</v>
      </c>
      <c r="D115" s="5" t="str">
        <f>PROPER(TEXT(IDX_Fechas[[#This Row],[Fecha]],"mmmm"))</f>
        <v>Junio</v>
      </c>
      <c r="E115" s="5" t="str">
        <f>TEXT(IDX_Fechas[[#This Row],[Fecha]],"aaaa")</f>
        <v>2028</v>
      </c>
      <c r="F115" s="5" t="str">
        <f>LEFT(IDX_Fechas[[#This Row],[Mes]],3)&amp;"-"&amp;RIGHT(IDX_Fechas[[#This Row],[Año]],2)</f>
        <v>Jun-28</v>
      </c>
      <c r="G115" s="5" t="str">
        <f>VLOOKUP(IDX_Fechas[[#This Row],[Mes]],TBL_Meses[],2,FALSE)</f>
        <v>June</v>
      </c>
      <c r="H115" s="5" t="str">
        <f>LEFT(IDX_Fechas[[#This Row],[Month]],3)&amp;"-"&amp;RIGHT(IDX_Fechas[[#This Row],[Año]],2)</f>
        <v>Jun-28</v>
      </c>
    </row>
    <row r="116" spans="1:8" x14ac:dyDescent="0.2">
      <c r="A116" s="5" t="str">
        <f>UPPER(LEFT(IDX_Fechas[[#This Row],[Mes]],3))&amp;IDX_Fechas[[#This Row],[Año]]</f>
        <v>JUL2028</v>
      </c>
      <c r="B116" s="3">
        <f t="shared" si="2"/>
        <v>46935</v>
      </c>
      <c r="C116" s="4">
        <f>IDX_Fechas[[#This Row],[Fecha]]</f>
        <v>46935</v>
      </c>
      <c r="D116" s="5" t="str">
        <f>PROPER(TEXT(IDX_Fechas[[#This Row],[Fecha]],"mmmm"))</f>
        <v>Julio</v>
      </c>
      <c r="E116" s="5" t="str">
        <f>TEXT(IDX_Fechas[[#This Row],[Fecha]],"aaaa")</f>
        <v>2028</v>
      </c>
      <c r="F116" s="5" t="str">
        <f>LEFT(IDX_Fechas[[#This Row],[Mes]],3)&amp;"-"&amp;RIGHT(IDX_Fechas[[#This Row],[Año]],2)</f>
        <v>Jul-28</v>
      </c>
      <c r="G116" s="5" t="str">
        <f>VLOOKUP(IDX_Fechas[[#This Row],[Mes]],TBL_Meses[],2,FALSE)</f>
        <v>July</v>
      </c>
      <c r="H116" s="5" t="str">
        <f>LEFT(IDX_Fechas[[#This Row],[Month]],3)&amp;"-"&amp;RIGHT(IDX_Fechas[[#This Row],[Año]],2)</f>
        <v>Jul-28</v>
      </c>
    </row>
    <row r="117" spans="1:8" x14ac:dyDescent="0.2">
      <c r="A117" s="5" t="str">
        <f>UPPER(LEFT(IDX_Fechas[[#This Row],[Mes]],3))&amp;IDX_Fechas[[#This Row],[Año]]</f>
        <v>AGO2028</v>
      </c>
      <c r="B117" s="3">
        <f t="shared" si="2"/>
        <v>46966</v>
      </c>
      <c r="C117" s="4">
        <f>IDX_Fechas[[#This Row],[Fecha]]</f>
        <v>46966</v>
      </c>
      <c r="D117" s="5" t="str">
        <f>PROPER(TEXT(IDX_Fechas[[#This Row],[Fecha]],"mmmm"))</f>
        <v>Agosto</v>
      </c>
      <c r="E117" s="5" t="str">
        <f>TEXT(IDX_Fechas[[#This Row],[Fecha]],"aaaa")</f>
        <v>2028</v>
      </c>
      <c r="F117" s="5" t="str">
        <f>LEFT(IDX_Fechas[[#This Row],[Mes]],3)&amp;"-"&amp;RIGHT(IDX_Fechas[[#This Row],[Año]],2)</f>
        <v>Ago-28</v>
      </c>
      <c r="G117" s="5" t="str">
        <f>VLOOKUP(IDX_Fechas[[#This Row],[Mes]],TBL_Meses[],2,FALSE)</f>
        <v>August</v>
      </c>
      <c r="H117" s="5" t="str">
        <f>LEFT(IDX_Fechas[[#This Row],[Month]],3)&amp;"-"&amp;RIGHT(IDX_Fechas[[#This Row],[Año]],2)</f>
        <v>Aug-28</v>
      </c>
    </row>
    <row r="118" spans="1:8" x14ac:dyDescent="0.2">
      <c r="A118" s="5" t="str">
        <f>UPPER(LEFT(IDX_Fechas[[#This Row],[Mes]],3))&amp;IDX_Fechas[[#This Row],[Año]]</f>
        <v>SEP2028</v>
      </c>
      <c r="B118" s="3">
        <f t="shared" si="2"/>
        <v>46997</v>
      </c>
      <c r="C118" s="4">
        <f>IDX_Fechas[[#This Row],[Fecha]]</f>
        <v>46997</v>
      </c>
      <c r="D118" s="5" t="str">
        <f>PROPER(TEXT(IDX_Fechas[[#This Row],[Fecha]],"mmmm"))</f>
        <v>Septiembre</v>
      </c>
      <c r="E118" s="5" t="str">
        <f>TEXT(IDX_Fechas[[#This Row],[Fecha]],"aaaa")</f>
        <v>2028</v>
      </c>
      <c r="F118" s="5" t="str">
        <f>LEFT(IDX_Fechas[[#This Row],[Mes]],3)&amp;"-"&amp;RIGHT(IDX_Fechas[[#This Row],[Año]],2)</f>
        <v>Sep-28</v>
      </c>
      <c r="G118" s="5" t="str">
        <f>VLOOKUP(IDX_Fechas[[#This Row],[Mes]],TBL_Meses[],2,FALSE)</f>
        <v>September</v>
      </c>
      <c r="H118" s="5" t="str">
        <f>LEFT(IDX_Fechas[[#This Row],[Month]],3)&amp;"-"&amp;RIGHT(IDX_Fechas[[#This Row],[Año]],2)</f>
        <v>Sep-28</v>
      </c>
    </row>
    <row r="119" spans="1:8" x14ac:dyDescent="0.2">
      <c r="A119" s="5" t="str">
        <f>UPPER(LEFT(IDX_Fechas[[#This Row],[Mes]],3))&amp;IDX_Fechas[[#This Row],[Año]]</f>
        <v>OCT2028</v>
      </c>
      <c r="B119" s="3">
        <f t="shared" si="2"/>
        <v>47027</v>
      </c>
      <c r="C119" s="4">
        <f>IDX_Fechas[[#This Row],[Fecha]]</f>
        <v>47027</v>
      </c>
      <c r="D119" s="5" t="str">
        <f>PROPER(TEXT(IDX_Fechas[[#This Row],[Fecha]],"mmmm"))</f>
        <v>Octubre</v>
      </c>
      <c r="E119" s="5" t="str">
        <f>TEXT(IDX_Fechas[[#This Row],[Fecha]],"aaaa")</f>
        <v>2028</v>
      </c>
      <c r="F119" s="5" t="str">
        <f>LEFT(IDX_Fechas[[#This Row],[Mes]],3)&amp;"-"&amp;RIGHT(IDX_Fechas[[#This Row],[Año]],2)</f>
        <v>Oct-28</v>
      </c>
      <c r="G119" s="5" t="str">
        <f>VLOOKUP(IDX_Fechas[[#This Row],[Mes]],TBL_Meses[],2,FALSE)</f>
        <v>October</v>
      </c>
      <c r="H119" s="5" t="str">
        <f>LEFT(IDX_Fechas[[#This Row],[Month]],3)&amp;"-"&amp;RIGHT(IDX_Fechas[[#This Row],[Año]],2)</f>
        <v>Oct-28</v>
      </c>
    </row>
    <row r="120" spans="1:8" x14ac:dyDescent="0.2">
      <c r="A120" s="5" t="str">
        <f>UPPER(LEFT(IDX_Fechas[[#This Row],[Mes]],3))&amp;IDX_Fechas[[#This Row],[Año]]</f>
        <v>NOV2028</v>
      </c>
      <c r="B120" s="3">
        <f t="shared" si="2"/>
        <v>47058</v>
      </c>
      <c r="C120" s="4">
        <f>IDX_Fechas[[#This Row],[Fecha]]</f>
        <v>47058</v>
      </c>
      <c r="D120" s="5" t="str">
        <f>PROPER(TEXT(IDX_Fechas[[#This Row],[Fecha]],"mmmm"))</f>
        <v>Noviembre</v>
      </c>
      <c r="E120" s="5" t="str">
        <f>TEXT(IDX_Fechas[[#This Row],[Fecha]],"aaaa")</f>
        <v>2028</v>
      </c>
      <c r="F120" s="5" t="str">
        <f>LEFT(IDX_Fechas[[#This Row],[Mes]],3)&amp;"-"&amp;RIGHT(IDX_Fechas[[#This Row],[Año]],2)</f>
        <v>Nov-28</v>
      </c>
      <c r="G120" s="5" t="str">
        <f>VLOOKUP(IDX_Fechas[[#This Row],[Mes]],TBL_Meses[],2,FALSE)</f>
        <v>November</v>
      </c>
      <c r="H120" s="5" t="str">
        <f>LEFT(IDX_Fechas[[#This Row],[Month]],3)&amp;"-"&amp;RIGHT(IDX_Fechas[[#This Row],[Año]],2)</f>
        <v>Nov-28</v>
      </c>
    </row>
    <row r="121" spans="1:8" x14ac:dyDescent="0.2">
      <c r="A121" s="5" t="str">
        <f>UPPER(LEFT(IDX_Fechas[[#This Row],[Mes]],3))&amp;IDX_Fechas[[#This Row],[Año]]</f>
        <v>DIC2028</v>
      </c>
      <c r="B121" s="3">
        <f t="shared" si="2"/>
        <v>47088</v>
      </c>
      <c r="C121" s="4">
        <f>IDX_Fechas[[#This Row],[Fecha]]</f>
        <v>47088</v>
      </c>
      <c r="D121" s="5" t="str">
        <f>PROPER(TEXT(IDX_Fechas[[#This Row],[Fecha]],"mmmm"))</f>
        <v>Diciembre</v>
      </c>
      <c r="E121" s="5" t="str">
        <f>TEXT(IDX_Fechas[[#This Row],[Fecha]],"aaaa")</f>
        <v>2028</v>
      </c>
      <c r="F121" s="5" t="str">
        <f>LEFT(IDX_Fechas[[#This Row],[Mes]],3)&amp;"-"&amp;RIGHT(IDX_Fechas[[#This Row],[Año]],2)</f>
        <v>Dic-28</v>
      </c>
      <c r="G121" s="5" t="str">
        <f>VLOOKUP(IDX_Fechas[[#This Row],[Mes]],TBL_Meses[],2,FALSE)</f>
        <v>December</v>
      </c>
      <c r="H121" s="5" t="str">
        <f>LEFT(IDX_Fechas[[#This Row],[Month]],3)&amp;"-"&amp;RIGHT(IDX_Fechas[[#This Row],[Año]],2)</f>
        <v>Dec-28</v>
      </c>
    </row>
    <row r="122" spans="1:8" x14ac:dyDescent="0.2">
      <c r="A122" s="5" t="str">
        <f>UPPER(LEFT(IDX_Fechas[[#This Row],[Mes]],3))&amp;IDX_Fechas[[#This Row],[Año]]</f>
        <v>ENE2029</v>
      </c>
      <c r="B122" s="3">
        <f t="shared" si="2"/>
        <v>47119</v>
      </c>
      <c r="C122" s="4">
        <f>IDX_Fechas[[#This Row],[Fecha]]</f>
        <v>47119</v>
      </c>
      <c r="D122" s="5" t="str">
        <f>PROPER(TEXT(IDX_Fechas[[#This Row],[Fecha]],"mmmm"))</f>
        <v>Enero</v>
      </c>
      <c r="E122" s="5" t="str">
        <f>TEXT(IDX_Fechas[[#This Row],[Fecha]],"aaaa")</f>
        <v>2029</v>
      </c>
      <c r="F122" s="5" t="str">
        <f>LEFT(IDX_Fechas[[#This Row],[Mes]],3)&amp;"-"&amp;RIGHT(IDX_Fechas[[#This Row],[Año]],2)</f>
        <v>Ene-29</v>
      </c>
      <c r="G122" s="5" t="str">
        <f>VLOOKUP(IDX_Fechas[[#This Row],[Mes]],TBL_Meses[],2,FALSE)</f>
        <v>January</v>
      </c>
      <c r="H122" s="5" t="str">
        <f>LEFT(IDX_Fechas[[#This Row],[Month]],3)&amp;"-"&amp;RIGHT(IDX_Fechas[[#This Row],[Año]],2)</f>
        <v>Jan-29</v>
      </c>
    </row>
    <row r="123" spans="1:8" x14ac:dyDescent="0.2">
      <c r="A123" s="5" t="str">
        <f>UPPER(LEFT(IDX_Fechas[[#This Row],[Mes]],3))&amp;IDX_Fechas[[#This Row],[Año]]</f>
        <v>FEB2029</v>
      </c>
      <c r="B123" s="3">
        <f t="shared" si="2"/>
        <v>47150</v>
      </c>
      <c r="C123" s="4">
        <f>IDX_Fechas[[#This Row],[Fecha]]</f>
        <v>47150</v>
      </c>
      <c r="D123" s="5" t="str">
        <f>PROPER(TEXT(IDX_Fechas[[#This Row],[Fecha]],"mmmm"))</f>
        <v>Febrero</v>
      </c>
      <c r="E123" s="5" t="str">
        <f>TEXT(IDX_Fechas[[#This Row],[Fecha]],"aaaa")</f>
        <v>2029</v>
      </c>
      <c r="F123" s="5" t="str">
        <f>LEFT(IDX_Fechas[[#This Row],[Mes]],3)&amp;"-"&amp;RIGHT(IDX_Fechas[[#This Row],[Año]],2)</f>
        <v>Feb-29</v>
      </c>
      <c r="G123" s="5" t="str">
        <f>VLOOKUP(IDX_Fechas[[#This Row],[Mes]],TBL_Meses[],2,FALSE)</f>
        <v>February</v>
      </c>
      <c r="H123" s="5" t="str">
        <f>LEFT(IDX_Fechas[[#This Row],[Month]],3)&amp;"-"&amp;RIGHT(IDX_Fechas[[#This Row],[Año]],2)</f>
        <v>Feb-29</v>
      </c>
    </row>
    <row r="124" spans="1:8" x14ac:dyDescent="0.2">
      <c r="A124" s="5" t="str">
        <f>UPPER(LEFT(IDX_Fechas[[#This Row],[Mes]],3))&amp;IDX_Fechas[[#This Row],[Año]]</f>
        <v>MAR2029</v>
      </c>
      <c r="B124" s="3">
        <f t="shared" si="2"/>
        <v>47178</v>
      </c>
      <c r="C124" s="4">
        <f>IDX_Fechas[[#This Row],[Fecha]]</f>
        <v>47178</v>
      </c>
      <c r="D124" s="5" t="str">
        <f>PROPER(TEXT(IDX_Fechas[[#This Row],[Fecha]],"mmmm"))</f>
        <v>Marzo</v>
      </c>
      <c r="E124" s="5" t="str">
        <f>TEXT(IDX_Fechas[[#This Row],[Fecha]],"aaaa")</f>
        <v>2029</v>
      </c>
      <c r="F124" s="5" t="str">
        <f>LEFT(IDX_Fechas[[#This Row],[Mes]],3)&amp;"-"&amp;RIGHT(IDX_Fechas[[#This Row],[Año]],2)</f>
        <v>Mar-29</v>
      </c>
      <c r="G124" s="5" t="str">
        <f>VLOOKUP(IDX_Fechas[[#This Row],[Mes]],TBL_Meses[],2,FALSE)</f>
        <v>March</v>
      </c>
      <c r="H124" s="5" t="str">
        <f>LEFT(IDX_Fechas[[#This Row],[Month]],3)&amp;"-"&amp;RIGHT(IDX_Fechas[[#This Row],[Año]],2)</f>
        <v>Mar-29</v>
      </c>
    </row>
    <row r="125" spans="1:8" x14ac:dyDescent="0.2">
      <c r="A125" s="5" t="str">
        <f>UPPER(LEFT(IDX_Fechas[[#This Row],[Mes]],3))&amp;IDX_Fechas[[#This Row],[Año]]</f>
        <v>ABR2029</v>
      </c>
      <c r="B125" s="3">
        <f t="shared" si="2"/>
        <v>47209</v>
      </c>
      <c r="C125" s="4">
        <f>IDX_Fechas[[#This Row],[Fecha]]</f>
        <v>47209</v>
      </c>
      <c r="D125" s="5" t="str">
        <f>PROPER(TEXT(IDX_Fechas[[#This Row],[Fecha]],"mmmm"))</f>
        <v>Abril</v>
      </c>
      <c r="E125" s="5" t="str">
        <f>TEXT(IDX_Fechas[[#This Row],[Fecha]],"aaaa")</f>
        <v>2029</v>
      </c>
      <c r="F125" s="5" t="str">
        <f>LEFT(IDX_Fechas[[#This Row],[Mes]],3)&amp;"-"&amp;RIGHT(IDX_Fechas[[#This Row],[Año]],2)</f>
        <v>Abr-29</v>
      </c>
      <c r="G125" s="5" t="str">
        <f>VLOOKUP(IDX_Fechas[[#This Row],[Mes]],TBL_Meses[],2,FALSE)</f>
        <v>April</v>
      </c>
      <c r="H125" s="5" t="str">
        <f>LEFT(IDX_Fechas[[#This Row],[Month]],3)&amp;"-"&amp;RIGHT(IDX_Fechas[[#This Row],[Año]],2)</f>
        <v>Apr-29</v>
      </c>
    </row>
    <row r="126" spans="1:8" x14ac:dyDescent="0.2">
      <c r="A126" s="5" t="str">
        <f>UPPER(LEFT(IDX_Fechas[[#This Row],[Mes]],3))&amp;IDX_Fechas[[#This Row],[Año]]</f>
        <v>MAY2029</v>
      </c>
      <c r="B126" s="3">
        <f t="shared" si="2"/>
        <v>47239</v>
      </c>
      <c r="C126" s="4">
        <f>IDX_Fechas[[#This Row],[Fecha]]</f>
        <v>47239</v>
      </c>
      <c r="D126" s="5" t="str">
        <f>PROPER(TEXT(IDX_Fechas[[#This Row],[Fecha]],"mmmm"))</f>
        <v>Mayo</v>
      </c>
      <c r="E126" s="5" t="str">
        <f>TEXT(IDX_Fechas[[#This Row],[Fecha]],"aaaa")</f>
        <v>2029</v>
      </c>
      <c r="F126" s="5" t="str">
        <f>LEFT(IDX_Fechas[[#This Row],[Mes]],3)&amp;"-"&amp;RIGHT(IDX_Fechas[[#This Row],[Año]],2)</f>
        <v>May-29</v>
      </c>
      <c r="G126" s="5" t="str">
        <f>VLOOKUP(IDX_Fechas[[#This Row],[Mes]],TBL_Meses[],2,FALSE)</f>
        <v>May</v>
      </c>
      <c r="H126" s="5" t="str">
        <f>LEFT(IDX_Fechas[[#This Row],[Month]],3)&amp;"-"&amp;RIGHT(IDX_Fechas[[#This Row],[Año]],2)</f>
        <v>May-29</v>
      </c>
    </row>
    <row r="127" spans="1:8" x14ac:dyDescent="0.2">
      <c r="A127" s="5" t="str">
        <f>UPPER(LEFT(IDX_Fechas[[#This Row],[Mes]],3))&amp;IDX_Fechas[[#This Row],[Año]]</f>
        <v>JUN2029</v>
      </c>
      <c r="B127" s="3">
        <f t="shared" si="2"/>
        <v>47270</v>
      </c>
      <c r="C127" s="4">
        <f>IDX_Fechas[[#This Row],[Fecha]]</f>
        <v>47270</v>
      </c>
      <c r="D127" s="5" t="str">
        <f>PROPER(TEXT(IDX_Fechas[[#This Row],[Fecha]],"mmmm"))</f>
        <v>Junio</v>
      </c>
      <c r="E127" s="5" t="str">
        <f>TEXT(IDX_Fechas[[#This Row],[Fecha]],"aaaa")</f>
        <v>2029</v>
      </c>
      <c r="F127" s="5" t="str">
        <f>LEFT(IDX_Fechas[[#This Row],[Mes]],3)&amp;"-"&amp;RIGHT(IDX_Fechas[[#This Row],[Año]],2)</f>
        <v>Jun-29</v>
      </c>
      <c r="G127" s="5" t="str">
        <f>VLOOKUP(IDX_Fechas[[#This Row],[Mes]],TBL_Meses[],2,FALSE)</f>
        <v>June</v>
      </c>
      <c r="H127" s="5" t="str">
        <f>LEFT(IDX_Fechas[[#This Row],[Month]],3)&amp;"-"&amp;RIGHT(IDX_Fechas[[#This Row],[Año]],2)</f>
        <v>Jun-29</v>
      </c>
    </row>
    <row r="128" spans="1:8" x14ac:dyDescent="0.2">
      <c r="A128" s="5" t="str">
        <f>UPPER(LEFT(IDX_Fechas[[#This Row],[Mes]],3))&amp;IDX_Fechas[[#This Row],[Año]]</f>
        <v>JUL2029</v>
      </c>
      <c r="B128" s="3">
        <f t="shared" si="2"/>
        <v>47300</v>
      </c>
      <c r="C128" s="4">
        <f>IDX_Fechas[[#This Row],[Fecha]]</f>
        <v>47300</v>
      </c>
      <c r="D128" s="5" t="str">
        <f>PROPER(TEXT(IDX_Fechas[[#This Row],[Fecha]],"mmmm"))</f>
        <v>Julio</v>
      </c>
      <c r="E128" s="5" t="str">
        <f>TEXT(IDX_Fechas[[#This Row],[Fecha]],"aaaa")</f>
        <v>2029</v>
      </c>
      <c r="F128" s="5" t="str">
        <f>LEFT(IDX_Fechas[[#This Row],[Mes]],3)&amp;"-"&amp;RIGHT(IDX_Fechas[[#This Row],[Año]],2)</f>
        <v>Jul-29</v>
      </c>
      <c r="G128" s="5" t="str">
        <f>VLOOKUP(IDX_Fechas[[#This Row],[Mes]],TBL_Meses[],2,FALSE)</f>
        <v>July</v>
      </c>
      <c r="H128" s="5" t="str">
        <f>LEFT(IDX_Fechas[[#This Row],[Month]],3)&amp;"-"&amp;RIGHT(IDX_Fechas[[#This Row],[Año]],2)</f>
        <v>Jul-29</v>
      </c>
    </row>
    <row r="129" spans="1:8" x14ac:dyDescent="0.2">
      <c r="A129" s="5" t="str">
        <f>UPPER(LEFT(IDX_Fechas[[#This Row],[Mes]],3))&amp;IDX_Fechas[[#This Row],[Año]]</f>
        <v>AGO2029</v>
      </c>
      <c r="B129" s="3">
        <f t="shared" si="2"/>
        <v>47331</v>
      </c>
      <c r="C129" s="4">
        <f>IDX_Fechas[[#This Row],[Fecha]]</f>
        <v>47331</v>
      </c>
      <c r="D129" s="5" t="str">
        <f>PROPER(TEXT(IDX_Fechas[[#This Row],[Fecha]],"mmmm"))</f>
        <v>Agosto</v>
      </c>
      <c r="E129" s="5" t="str">
        <f>TEXT(IDX_Fechas[[#This Row],[Fecha]],"aaaa")</f>
        <v>2029</v>
      </c>
      <c r="F129" s="5" t="str">
        <f>LEFT(IDX_Fechas[[#This Row],[Mes]],3)&amp;"-"&amp;RIGHT(IDX_Fechas[[#This Row],[Año]],2)</f>
        <v>Ago-29</v>
      </c>
      <c r="G129" s="5" t="str">
        <f>VLOOKUP(IDX_Fechas[[#This Row],[Mes]],TBL_Meses[],2,FALSE)</f>
        <v>August</v>
      </c>
      <c r="H129" s="5" t="str">
        <f>LEFT(IDX_Fechas[[#This Row],[Month]],3)&amp;"-"&amp;RIGHT(IDX_Fechas[[#This Row],[Año]],2)</f>
        <v>Aug-29</v>
      </c>
    </row>
    <row r="130" spans="1:8" x14ac:dyDescent="0.2">
      <c r="A130" s="5" t="str">
        <f>UPPER(LEFT(IDX_Fechas[[#This Row],[Mes]],3))&amp;IDX_Fechas[[#This Row],[Año]]</f>
        <v>SEP2029</v>
      </c>
      <c r="B130" s="3">
        <f t="shared" si="2"/>
        <v>47362</v>
      </c>
      <c r="C130" s="4">
        <f>IDX_Fechas[[#This Row],[Fecha]]</f>
        <v>47362</v>
      </c>
      <c r="D130" s="5" t="str">
        <f>PROPER(TEXT(IDX_Fechas[[#This Row],[Fecha]],"mmmm"))</f>
        <v>Septiembre</v>
      </c>
      <c r="E130" s="5" t="str">
        <f>TEXT(IDX_Fechas[[#This Row],[Fecha]],"aaaa")</f>
        <v>2029</v>
      </c>
      <c r="F130" s="5" t="str">
        <f>LEFT(IDX_Fechas[[#This Row],[Mes]],3)&amp;"-"&amp;RIGHT(IDX_Fechas[[#This Row],[Año]],2)</f>
        <v>Sep-29</v>
      </c>
      <c r="G130" s="5" t="str">
        <f>VLOOKUP(IDX_Fechas[[#This Row],[Mes]],TBL_Meses[],2,FALSE)</f>
        <v>September</v>
      </c>
      <c r="H130" s="5" t="str">
        <f>LEFT(IDX_Fechas[[#This Row],[Month]],3)&amp;"-"&amp;RIGHT(IDX_Fechas[[#This Row],[Año]],2)</f>
        <v>Sep-29</v>
      </c>
    </row>
    <row r="131" spans="1:8" x14ac:dyDescent="0.2">
      <c r="A131" s="5" t="str">
        <f>UPPER(LEFT(IDX_Fechas[[#This Row],[Mes]],3))&amp;IDX_Fechas[[#This Row],[Año]]</f>
        <v>OCT2029</v>
      </c>
      <c r="B131" s="3">
        <f t="shared" si="2"/>
        <v>47392</v>
      </c>
      <c r="C131" s="4">
        <f>IDX_Fechas[[#This Row],[Fecha]]</f>
        <v>47392</v>
      </c>
      <c r="D131" s="5" t="str">
        <f>PROPER(TEXT(IDX_Fechas[[#This Row],[Fecha]],"mmmm"))</f>
        <v>Octubre</v>
      </c>
      <c r="E131" s="5" t="str">
        <f>TEXT(IDX_Fechas[[#This Row],[Fecha]],"aaaa")</f>
        <v>2029</v>
      </c>
      <c r="F131" s="5" t="str">
        <f>LEFT(IDX_Fechas[[#This Row],[Mes]],3)&amp;"-"&amp;RIGHT(IDX_Fechas[[#This Row],[Año]],2)</f>
        <v>Oct-29</v>
      </c>
      <c r="G131" s="5" t="str">
        <f>VLOOKUP(IDX_Fechas[[#This Row],[Mes]],TBL_Meses[],2,FALSE)</f>
        <v>October</v>
      </c>
      <c r="H131" s="5" t="str">
        <f>LEFT(IDX_Fechas[[#This Row],[Month]],3)&amp;"-"&amp;RIGHT(IDX_Fechas[[#This Row],[Año]],2)</f>
        <v>Oct-29</v>
      </c>
    </row>
    <row r="132" spans="1:8" x14ac:dyDescent="0.2">
      <c r="A132" s="5" t="str">
        <f>UPPER(LEFT(IDX_Fechas[[#This Row],[Mes]],3))&amp;IDX_Fechas[[#This Row],[Año]]</f>
        <v>NOV2029</v>
      </c>
      <c r="B132" s="3">
        <f t="shared" si="2"/>
        <v>47423</v>
      </c>
      <c r="C132" s="4">
        <f>IDX_Fechas[[#This Row],[Fecha]]</f>
        <v>47423</v>
      </c>
      <c r="D132" s="5" t="str">
        <f>PROPER(TEXT(IDX_Fechas[[#This Row],[Fecha]],"mmmm"))</f>
        <v>Noviembre</v>
      </c>
      <c r="E132" s="5" t="str">
        <f>TEXT(IDX_Fechas[[#This Row],[Fecha]],"aaaa")</f>
        <v>2029</v>
      </c>
      <c r="F132" s="5" t="str">
        <f>LEFT(IDX_Fechas[[#This Row],[Mes]],3)&amp;"-"&amp;RIGHT(IDX_Fechas[[#This Row],[Año]],2)</f>
        <v>Nov-29</v>
      </c>
      <c r="G132" s="5" t="str">
        <f>VLOOKUP(IDX_Fechas[[#This Row],[Mes]],TBL_Meses[],2,FALSE)</f>
        <v>November</v>
      </c>
      <c r="H132" s="5" t="str">
        <f>LEFT(IDX_Fechas[[#This Row],[Month]],3)&amp;"-"&amp;RIGHT(IDX_Fechas[[#This Row],[Año]],2)</f>
        <v>Nov-29</v>
      </c>
    </row>
    <row r="133" spans="1:8" x14ac:dyDescent="0.2">
      <c r="A133" s="5" t="str">
        <f>UPPER(LEFT(IDX_Fechas[[#This Row],[Mes]],3))&amp;IDX_Fechas[[#This Row],[Año]]</f>
        <v>DIC2029</v>
      </c>
      <c r="B133" s="3">
        <f t="shared" si="2"/>
        <v>47453</v>
      </c>
      <c r="C133" s="4">
        <f>IDX_Fechas[[#This Row],[Fecha]]</f>
        <v>47453</v>
      </c>
      <c r="D133" s="5" t="str">
        <f>PROPER(TEXT(IDX_Fechas[[#This Row],[Fecha]],"mmmm"))</f>
        <v>Diciembre</v>
      </c>
      <c r="E133" s="5" t="str">
        <f>TEXT(IDX_Fechas[[#This Row],[Fecha]],"aaaa")</f>
        <v>2029</v>
      </c>
      <c r="F133" s="5" t="str">
        <f>LEFT(IDX_Fechas[[#This Row],[Mes]],3)&amp;"-"&amp;RIGHT(IDX_Fechas[[#This Row],[Año]],2)</f>
        <v>Dic-29</v>
      </c>
      <c r="G133" s="5" t="str">
        <f>VLOOKUP(IDX_Fechas[[#This Row],[Mes]],TBL_Meses[],2,FALSE)</f>
        <v>December</v>
      </c>
      <c r="H133" s="5" t="str">
        <f>LEFT(IDX_Fechas[[#This Row],[Month]],3)&amp;"-"&amp;RIGHT(IDX_Fechas[[#This Row],[Año]],2)</f>
        <v>Dec-29</v>
      </c>
    </row>
    <row r="134" spans="1:8" x14ac:dyDescent="0.2">
      <c r="A134" s="5" t="str">
        <f>UPPER(LEFT(IDX_Fechas[[#This Row],[Mes]],3))&amp;IDX_Fechas[[#This Row],[Año]]</f>
        <v>ENE2030</v>
      </c>
      <c r="B134" s="3">
        <f t="shared" si="2"/>
        <v>47484</v>
      </c>
      <c r="C134" s="4">
        <f>IDX_Fechas[[#This Row],[Fecha]]</f>
        <v>47484</v>
      </c>
      <c r="D134" s="5" t="str">
        <f>PROPER(TEXT(IDX_Fechas[[#This Row],[Fecha]],"mmmm"))</f>
        <v>Enero</v>
      </c>
      <c r="E134" s="5" t="str">
        <f>TEXT(IDX_Fechas[[#This Row],[Fecha]],"aaaa")</f>
        <v>2030</v>
      </c>
      <c r="F134" s="5" t="str">
        <f>LEFT(IDX_Fechas[[#This Row],[Mes]],3)&amp;"-"&amp;RIGHT(IDX_Fechas[[#This Row],[Año]],2)</f>
        <v>Ene-30</v>
      </c>
      <c r="G134" s="5" t="str">
        <f>VLOOKUP(IDX_Fechas[[#This Row],[Mes]],TBL_Meses[],2,FALSE)</f>
        <v>January</v>
      </c>
      <c r="H134" s="5" t="str">
        <f>LEFT(IDX_Fechas[[#This Row],[Month]],3)&amp;"-"&amp;RIGHT(IDX_Fechas[[#This Row],[Año]],2)</f>
        <v>Jan-30</v>
      </c>
    </row>
    <row r="135" spans="1:8" x14ac:dyDescent="0.2">
      <c r="A135" s="5" t="str">
        <f>UPPER(LEFT(IDX_Fechas[[#This Row],[Mes]],3))&amp;IDX_Fechas[[#This Row],[Año]]</f>
        <v>FEB2030</v>
      </c>
      <c r="B135" s="3">
        <f t="shared" ref="B135:B198" si="3">IF(ROW()=2,43466,EDATE(B134,1))</f>
        <v>47515</v>
      </c>
      <c r="C135" s="4">
        <f>IDX_Fechas[[#This Row],[Fecha]]</f>
        <v>47515</v>
      </c>
      <c r="D135" s="5" t="str">
        <f>PROPER(TEXT(IDX_Fechas[[#This Row],[Fecha]],"mmmm"))</f>
        <v>Febrero</v>
      </c>
      <c r="E135" s="5" t="str">
        <f>TEXT(IDX_Fechas[[#This Row],[Fecha]],"aaaa")</f>
        <v>2030</v>
      </c>
      <c r="F135" s="5" t="str">
        <f>LEFT(IDX_Fechas[[#This Row],[Mes]],3)&amp;"-"&amp;RIGHT(IDX_Fechas[[#This Row],[Año]],2)</f>
        <v>Feb-30</v>
      </c>
      <c r="G135" s="5" t="str">
        <f>VLOOKUP(IDX_Fechas[[#This Row],[Mes]],TBL_Meses[],2,FALSE)</f>
        <v>February</v>
      </c>
      <c r="H135" s="5" t="str">
        <f>LEFT(IDX_Fechas[[#This Row],[Month]],3)&amp;"-"&amp;RIGHT(IDX_Fechas[[#This Row],[Año]],2)</f>
        <v>Feb-30</v>
      </c>
    </row>
    <row r="136" spans="1:8" x14ac:dyDescent="0.2">
      <c r="A136" s="5" t="str">
        <f>UPPER(LEFT(IDX_Fechas[[#This Row],[Mes]],3))&amp;IDX_Fechas[[#This Row],[Año]]</f>
        <v>MAR2030</v>
      </c>
      <c r="B136" s="3">
        <f t="shared" si="3"/>
        <v>47543</v>
      </c>
      <c r="C136" s="4">
        <f>IDX_Fechas[[#This Row],[Fecha]]</f>
        <v>47543</v>
      </c>
      <c r="D136" s="5" t="str">
        <f>PROPER(TEXT(IDX_Fechas[[#This Row],[Fecha]],"mmmm"))</f>
        <v>Marzo</v>
      </c>
      <c r="E136" s="5" t="str">
        <f>TEXT(IDX_Fechas[[#This Row],[Fecha]],"aaaa")</f>
        <v>2030</v>
      </c>
      <c r="F136" s="5" t="str">
        <f>LEFT(IDX_Fechas[[#This Row],[Mes]],3)&amp;"-"&amp;RIGHT(IDX_Fechas[[#This Row],[Año]],2)</f>
        <v>Mar-30</v>
      </c>
      <c r="G136" s="5" t="str">
        <f>VLOOKUP(IDX_Fechas[[#This Row],[Mes]],TBL_Meses[],2,FALSE)</f>
        <v>March</v>
      </c>
      <c r="H136" s="5" t="str">
        <f>LEFT(IDX_Fechas[[#This Row],[Month]],3)&amp;"-"&amp;RIGHT(IDX_Fechas[[#This Row],[Año]],2)</f>
        <v>Mar-30</v>
      </c>
    </row>
    <row r="137" spans="1:8" x14ac:dyDescent="0.2">
      <c r="A137" s="5" t="str">
        <f>UPPER(LEFT(IDX_Fechas[[#This Row],[Mes]],3))&amp;IDX_Fechas[[#This Row],[Año]]</f>
        <v>ABR2030</v>
      </c>
      <c r="B137" s="3">
        <f t="shared" si="3"/>
        <v>47574</v>
      </c>
      <c r="C137" s="4">
        <f>IDX_Fechas[[#This Row],[Fecha]]</f>
        <v>47574</v>
      </c>
      <c r="D137" s="5" t="str">
        <f>PROPER(TEXT(IDX_Fechas[[#This Row],[Fecha]],"mmmm"))</f>
        <v>Abril</v>
      </c>
      <c r="E137" s="5" t="str">
        <f>TEXT(IDX_Fechas[[#This Row],[Fecha]],"aaaa")</f>
        <v>2030</v>
      </c>
      <c r="F137" s="5" t="str">
        <f>LEFT(IDX_Fechas[[#This Row],[Mes]],3)&amp;"-"&amp;RIGHT(IDX_Fechas[[#This Row],[Año]],2)</f>
        <v>Abr-30</v>
      </c>
      <c r="G137" s="5" t="str">
        <f>VLOOKUP(IDX_Fechas[[#This Row],[Mes]],TBL_Meses[],2,FALSE)</f>
        <v>April</v>
      </c>
      <c r="H137" s="5" t="str">
        <f>LEFT(IDX_Fechas[[#This Row],[Month]],3)&amp;"-"&amp;RIGHT(IDX_Fechas[[#This Row],[Año]],2)</f>
        <v>Apr-30</v>
      </c>
    </row>
    <row r="138" spans="1:8" x14ac:dyDescent="0.2">
      <c r="A138" s="5" t="str">
        <f>UPPER(LEFT(IDX_Fechas[[#This Row],[Mes]],3))&amp;IDX_Fechas[[#This Row],[Año]]</f>
        <v>MAY2030</v>
      </c>
      <c r="B138" s="3">
        <f t="shared" si="3"/>
        <v>47604</v>
      </c>
      <c r="C138" s="4">
        <f>IDX_Fechas[[#This Row],[Fecha]]</f>
        <v>47604</v>
      </c>
      <c r="D138" s="5" t="str">
        <f>PROPER(TEXT(IDX_Fechas[[#This Row],[Fecha]],"mmmm"))</f>
        <v>Mayo</v>
      </c>
      <c r="E138" s="5" t="str">
        <f>TEXT(IDX_Fechas[[#This Row],[Fecha]],"aaaa")</f>
        <v>2030</v>
      </c>
      <c r="F138" s="5" t="str">
        <f>LEFT(IDX_Fechas[[#This Row],[Mes]],3)&amp;"-"&amp;RIGHT(IDX_Fechas[[#This Row],[Año]],2)</f>
        <v>May-30</v>
      </c>
      <c r="G138" s="5" t="str">
        <f>VLOOKUP(IDX_Fechas[[#This Row],[Mes]],TBL_Meses[],2,FALSE)</f>
        <v>May</v>
      </c>
      <c r="H138" s="5" t="str">
        <f>LEFT(IDX_Fechas[[#This Row],[Month]],3)&amp;"-"&amp;RIGHT(IDX_Fechas[[#This Row],[Año]],2)</f>
        <v>May-30</v>
      </c>
    </row>
    <row r="139" spans="1:8" x14ac:dyDescent="0.2">
      <c r="A139" s="5" t="str">
        <f>UPPER(LEFT(IDX_Fechas[[#This Row],[Mes]],3))&amp;IDX_Fechas[[#This Row],[Año]]</f>
        <v>JUN2030</v>
      </c>
      <c r="B139" s="3">
        <f t="shared" si="3"/>
        <v>47635</v>
      </c>
      <c r="C139" s="4">
        <f>IDX_Fechas[[#This Row],[Fecha]]</f>
        <v>47635</v>
      </c>
      <c r="D139" s="5" t="str">
        <f>PROPER(TEXT(IDX_Fechas[[#This Row],[Fecha]],"mmmm"))</f>
        <v>Junio</v>
      </c>
      <c r="E139" s="5" t="str">
        <f>TEXT(IDX_Fechas[[#This Row],[Fecha]],"aaaa")</f>
        <v>2030</v>
      </c>
      <c r="F139" s="5" t="str">
        <f>LEFT(IDX_Fechas[[#This Row],[Mes]],3)&amp;"-"&amp;RIGHT(IDX_Fechas[[#This Row],[Año]],2)</f>
        <v>Jun-30</v>
      </c>
      <c r="G139" s="5" t="str">
        <f>VLOOKUP(IDX_Fechas[[#This Row],[Mes]],TBL_Meses[],2,FALSE)</f>
        <v>June</v>
      </c>
      <c r="H139" s="5" t="str">
        <f>LEFT(IDX_Fechas[[#This Row],[Month]],3)&amp;"-"&amp;RIGHT(IDX_Fechas[[#This Row],[Año]],2)</f>
        <v>Jun-30</v>
      </c>
    </row>
    <row r="140" spans="1:8" x14ac:dyDescent="0.2">
      <c r="A140" s="5" t="str">
        <f>UPPER(LEFT(IDX_Fechas[[#This Row],[Mes]],3))&amp;IDX_Fechas[[#This Row],[Año]]</f>
        <v>JUL2030</v>
      </c>
      <c r="B140" s="3">
        <f t="shared" si="3"/>
        <v>47665</v>
      </c>
      <c r="C140" s="4">
        <f>IDX_Fechas[[#This Row],[Fecha]]</f>
        <v>47665</v>
      </c>
      <c r="D140" s="5" t="str">
        <f>PROPER(TEXT(IDX_Fechas[[#This Row],[Fecha]],"mmmm"))</f>
        <v>Julio</v>
      </c>
      <c r="E140" s="5" t="str">
        <f>TEXT(IDX_Fechas[[#This Row],[Fecha]],"aaaa")</f>
        <v>2030</v>
      </c>
      <c r="F140" s="5" t="str">
        <f>LEFT(IDX_Fechas[[#This Row],[Mes]],3)&amp;"-"&amp;RIGHT(IDX_Fechas[[#This Row],[Año]],2)</f>
        <v>Jul-30</v>
      </c>
      <c r="G140" s="5" t="str">
        <f>VLOOKUP(IDX_Fechas[[#This Row],[Mes]],TBL_Meses[],2,FALSE)</f>
        <v>July</v>
      </c>
      <c r="H140" s="5" t="str">
        <f>LEFT(IDX_Fechas[[#This Row],[Month]],3)&amp;"-"&amp;RIGHT(IDX_Fechas[[#This Row],[Año]],2)</f>
        <v>Jul-30</v>
      </c>
    </row>
    <row r="141" spans="1:8" x14ac:dyDescent="0.2">
      <c r="A141" s="5" t="str">
        <f>UPPER(LEFT(IDX_Fechas[[#This Row],[Mes]],3))&amp;IDX_Fechas[[#This Row],[Año]]</f>
        <v>AGO2030</v>
      </c>
      <c r="B141" s="3">
        <f t="shared" si="3"/>
        <v>47696</v>
      </c>
      <c r="C141" s="4">
        <f>IDX_Fechas[[#This Row],[Fecha]]</f>
        <v>47696</v>
      </c>
      <c r="D141" s="5" t="str">
        <f>PROPER(TEXT(IDX_Fechas[[#This Row],[Fecha]],"mmmm"))</f>
        <v>Agosto</v>
      </c>
      <c r="E141" s="5" t="str">
        <f>TEXT(IDX_Fechas[[#This Row],[Fecha]],"aaaa")</f>
        <v>2030</v>
      </c>
      <c r="F141" s="5" t="str">
        <f>LEFT(IDX_Fechas[[#This Row],[Mes]],3)&amp;"-"&amp;RIGHT(IDX_Fechas[[#This Row],[Año]],2)</f>
        <v>Ago-30</v>
      </c>
      <c r="G141" s="5" t="str">
        <f>VLOOKUP(IDX_Fechas[[#This Row],[Mes]],TBL_Meses[],2,FALSE)</f>
        <v>August</v>
      </c>
      <c r="H141" s="5" t="str">
        <f>LEFT(IDX_Fechas[[#This Row],[Month]],3)&amp;"-"&amp;RIGHT(IDX_Fechas[[#This Row],[Año]],2)</f>
        <v>Aug-30</v>
      </c>
    </row>
    <row r="142" spans="1:8" x14ac:dyDescent="0.2">
      <c r="A142" s="5" t="str">
        <f>UPPER(LEFT(IDX_Fechas[[#This Row],[Mes]],3))&amp;IDX_Fechas[[#This Row],[Año]]</f>
        <v>SEP2030</v>
      </c>
      <c r="B142" s="3">
        <f t="shared" si="3"/>
        <v>47727</v>
      </c>
      <c r="C142" s="4">
        <f>IDX_Fechas[[#This Row],[Fecha]]</f>
        <v>47727</v>
      </c>
      <c r="D142" s="5" t="str">
        <f>PROPER(TEXT(IDX_Fechas[[#This Row],[Fecha]],"mmmm"))</f>
        <v>Septiembre</v>
      </c>
      <c r="E142" s="5" t="str">
        <f>TEXT(IDX_Fechas[[#This Row],[Fecha]],"aaaa")</f>
        <v>2030</v>
      </c>
      <c r="F142" s="5" t="str">
        <f>LEFT(IDX_Fechas[[#This Row],[Mes]],3)&amp;"-"&amp;RIGHT(IDX_Fechas[[#This Row],[Año]],2)</f>
        <v>Sep-30</v>
      </c>
      <c r="G142" s="5" t="str">
        <f>VLOOKUP(IDX_Fechas[[#This Row],[Mes]],TBL_Meses[],2,FALSE)</f>
        <v>September</v>
      </c>
      <c r="H142" s="5" t="str">
        <f>LEFT(IDX_Fechas[[#This Row],[Month]],3)&amp;"-"&amp;RIGHT(IDX_Fechas[[#This Row],[Año]],2)</f>
        <v>Sep-30</v>
      </c>
    </row>
    <row r="143" spans="1:8" x14ac:dyDescent="0.2">
      <c r="A143" s="5" t="str">
        <f>UPPER(LEFT(IDX_Fechas[[#This Row],[Mes]],3))&amp;IDX_Fechas[[#This Row],[Año]]</f>
        <v>OCT2030</v>
      </c>
      <c r="B143" s="3">
        <f t="shared" si="3"/>
        <v>47757</v>
      </c>
      <c r="C143" s="4">
        <f>IDX_Fechas[[#This Row],[Fecha]]</f>
        <v>47757</v>
      </c>
      <c r="D143" s="5" t="str">
        <f>PROPER(TEXT(IDX_Fechas[[#This Row],[Fecha]],"mmmm"))</f>
        <v>Octubre</v>
      </c>
      <c r="E143" s="5" t="str">
        <f>TEXT(IDX_Fechas[[#This Row],[Fecha]],"aaaa")</f>
        <v>2030</v>
      </c>
      <c r="F143" s="5" t="str">
        <f>LEFT(IDX_Fechas[[#This Row],[Mes]],3)&amp;"-"&amp;RIGHT(IDX_Fechas[[#This Row],[Año]],2)</f>
        <v>Oct-30</v>
      </c>
      <c r="G143" s="5" t="str">
        <f>VLOOKUP(IDX_Fechas[[#This Row],[Mes]],TBL_Meses[],2,FALSE)</f>
        <v>October</v>
      </c>
      <c r="H143" s="5" t="str">
        <f>LEFT(IDX_Fechas[[#This Row],[Month]],3)&amp;"-"&amp;RIGHT(IDX_Fechas[[#This Row],[Año]],2)</f>
        <v>Oct-30</v>
      </c>
    </row>
    <row r="144" spans="1:8" x14ac:dyDescent="0.2">
      <c r="A144" s="5" t="str">
        <f>UPPER(LEFT(IDX_Fechas[[#This Row],[Mes]],3))&amp;IDX_Fechas[[#This Row],[Año]]</f>
        <v>NOV2030</v>
      </c>
      <c r="B144" s="3">
        <f t="shared" si="3"/>
        <v>47788</v>
      </c>
      <c r="C144" s="4">
        <f>IDX_Fechas[[#This Row],[Fecha]]</f>
        <v>47788</v>
      </c>
      <c r="D144" s="5" t="str">
        <f>PROPER(TEXT(IDX_Fechas[[#This Row],[Fecha]],"mmmm"))</f>
        <v>Noviembre</v>
      </c>
      <c r="E144" s="5" t="str">
        <f>TEXT(IDX_Fechas[[#This Row],[Fecha]],"aaaa")</f>
        <v>2030</v>
      </c>
      <c r="F144" s="5" t="str">
        <f>LEFT(IDX_Fechas[[#This Row],[Mes]],3)&amp;"-"&amp;RIGHT(IDX_Fechas[[#This Row],[Año]],2)</f>
        <v>Nov-30</v>
      </c>
      <c r="G144" s="5" t="str">
        <f>VLOOKUP(IDX_Fechas[[#This Row],[Mes]],TBL_Meses[],2,FALSE)</f>
        <v>November</v>
      </c>
      <c r="H144" s="5" t="str">
        <f>LEFT(IDX_Fechas[[#This Row],[Month]],3)&amp;"-"&amp;RIGHT(IDX_Fechas[[#This Row],[Año]],2)</f>
        <v>Nov-30</v>
      </c>
    </row>
    <row r="145" spans="1:8" x14ac:dyDescent="0.2">
      <c r="A145" s="5" t="str">
        <f>UPPER(LEFT(IDX_Fechas[[#This Row],[Mes]],3))&amp;IDX_Fechas[[#This Row],[Año]]</f>
        <v>DIC2030</v>
      </c>
      <c r="B145" s="3">
        <f t="shared" si="3"/>
        <v>47818</v>
      </c>
      <c r="C145" s="4">
        <f>IDX_Fechas[[#This Row],[Fecha]]</f>
        <v>47818</v>
      </c>
      <c r="D145" s="5" t="str">
        <f>PROPER(TEXT(IDX_Fechas[[#This Row],[Fecha]],"mmmm"))</f>
        <v>Diciembre</v>
      </c>
      <c r="E145" s="5" t="str">
        <f>TEXT(IDX_Fechas[[#This Row],[Fecha]],"aaaa")</f>
        <v>2030</v>
      </c>
      <c r="F145" s="5" t="str">
        <f>LEFT(IDX_Fechas[[#This Row],[Mes]],3)&amp;"-"&amp;RIGHT(IDX_Fechas[[#This Row],[Año]],2)</f>
        <v>Dic-30</v>
      </c>
      <c r="G145" s="5" t="str">
        <f>VLOOKUP(IDX_Fechas[[#This Row],[Mes]],TBL_Meses[],2,FALSE)</f>
        <v>December</v>
      </c>
      <c r="H145" s="5" t="str">
        <f>LEFT(IDX_Fechas[[#This Row],[Month]],3)&amp;"-"&amp;RIGHT(IDX_Fechas[[#This Row],[Año]],2)</f>
        <v>Dec-30</v>
      </c>
    </row>
    <row r="146" spans="1:8" x14ac:dyDescent="0.2">
      <c r="A146" s="5" t="str">
        <f>UPPER(LEFT(IDX_Fechas[[#This Row],[Mes]],3))&amp;IDX_Fechas[[#This Row],[Año]]</f>
        <v>ENE2031</v>
      </c>
      <c r="B146" s="3">
        <f t="shared" si="3"/>
        <v>47849</v>
      </c>
      <c r="C146" s="4">
        <f>IDX_Fechas[[#This Row],[Fecha]]</f>
        <v>47849</v>
      </c>
      <c r="D146" s="5" t="str">
        <f>PROPER(TEXT(IDX_Fechas[[#This Row],[Fecha]],"mmmm"))</f>
        <v>Enero</v>
      </c>
      <c r="E146" s="5" t="str">
        <f>TEXT(IDX_Fechas[[#This Row],[Fecha]],"aaaa")</f>
        <v>2031</v>
      </c>
      <c r="F146" s="5" t="str">
        <f>LEFT(IDX_Fechas[[#This Row],[Mes]],3)&amp;"-"&amp;RIGHT(IDX_Fechas[[#This Row],[Año]],2)</f>
        <v>Ene-31</v>
      </c>
      <c r="G146" s="5" t="str">
        <f>VLOOKUP(IDX_Fechas[[#This Row],[Mes]],TBL_Meses[],2,FALSE)</f>
        <v>January</v>
      </c>
      <c r="H146" s="5" t="str">
        <f>LEFT(IDX_Fechas[[#This Row],[Month]],3)&amp;"-"&amp;RIGHT(IDX_Fechas[[#This Row],[Año]],2)</f>
        <v>Jan-31</v>
      </c>
    </row>
    <row r="147" spans="1:8" x14ac:dyDescent="0.2">
      <c r="A147" s="5" t="str">
        <f>UPPER(LEFT(IDX_Fechas[[#This Row],[Mes]],3))&amp;IDX_Fechas[[#This Row],[Año]]</f>
        <v>FEB2031</v>
      </c>
      <c r="B147" s="3">
        <f t="shared" si="3"/>
        <v>47880</v>
      </c>
      <c r="C147" s="4">
        <f>IDX_Fechas[[#This Row],[Fecha]]</f>
        <v>47880</v>
      </c>
      <c r="D147" s="5" t="str">
        <f>PROPER(TEXT(IDX_Fechas[[#This Row],[Fecha]],"mmmm"))</f>
        <v>Febrero</v>
      </c>
      <c r="E147" s="5" t="str">
        <f>TEXT(IDX_Fechas[[#This Row],[Fecha]],"aaaa")</f>
        <v>2031</v>
      </c>
      <c r="F147" s="5" t="str">
        <f>LEFT(IDX_Fechas[[#This Row],[Mes]],3)&amp;"-"&amp;RIGHT(IDX_Fechas[[#This Row],[Año]],2)</f>
        <v>Feb-31</v>
      </c>
      <c r="G147" s="5" t="str">
        <f>VLOOKUP(IDX_Fechas[[#This Row],[Mes]],TBL_Meses[],2,FALSE)</f>
        <v>February</v>
      </c>
      <c r="H147" s="5" t="str">
        <f>LEFT(IDX_Fechas[[#This Row],[Month]],3)&amp;"-"&amp;RIGHT(IDX_Fechas[[#This Row],[Año]],2)</f>
        <v>Feb-31</v>
      </c>
    </row>
    <row r="148" spans="1:8" x14ac:dyDescent="0.2">
      <c r="A148" s="5" t="str">
        <f>UPPER(LEFT(IDX_Fechas[[#This Row],[Mes]],3))&amp;IDX_Fechas[[#This Row],[Año]]</f>
        <v>MAR2031</v>
      </c>
      <c r="B148" s="3">
        <f t="shared" si="3"/>
        <v>47908</v>
      </c>
      <c r="C148" s="4">
        <f>IDX_Fechas[[#This Row],[Fecha]]</f>
        <v>47908</v>
      </c>
      <c r="D148" s="5" t="str">
        <f>PROPER(TEXT(IDX_Fechas[[#This Row],[Fecha]],"mmmm"))</f>
        <v>Marzo</v>
      </c>
      <c r="E148" s="5" t="str">
        <f>TEXT(IDX_Fechas[[#This Row],[Fecha]],"aaaa")</f>
        <v>2031</v>
      </c>
      <c r="F148" s="5" t="str">
        <f>LEFT(IDX_Fechas[[#This Row],[Mes]],3)&amp;"-"&amp;RIGHT(IDX_Fechas[[#This Row],[Año]],2)</f>
        <v>Mar-31</v>
      </c>
      <c r="G148" s="5" t="str">
        <f>VLOOKUP(IDX_Fechas[[#This Row],[Mes]],TBL_Meses[],2,FALSE)</f>
        <v>March</v>
      </c>
      <c r="H148" s="5" t="str">
        <f>LEFT(IDX_Fechas[[#This Row],[Month]],3)&amp;"-"&amp;RIGHT(IDX_Fechas[[#This Row],[Año]],2)</f>
        <v>Mar-31</v>
      </c>
    </row>
    <row r="149" spans="1:8" x14ac:dyDescent="0.2">
      <c r="A149" s="5" t="str">
        <f>UPPER(LEFT(IDX_Fechas[[#This Row],[Mes]],3))&amp;IDX_Fechas[[#This Row],[Año]]</f>
        <v>ABR2031</v>
      </c>
      <c r="B149" s="3">
        <f t="shared" si="3"/>
        <v>47939</v>
      </c>
      <c r="C149" s="4">
        <f>IDX_Fechas[[#This Row],[Fecha]]</f>
        <v>47939</v>
      </c>
      <c r="D149" s="5" t="str">
        <f>PROPER(TEXT(IDX_Fechas[[#This Row],[Fecha]],"mmmm"))</f>
        <v>Abril</v>
      </c>
      <c r="E149" s="5" t="str">
        <f>TEXT(IDX_Fechas[[#This Row],[Fecha]],"aaaa")</f>
        <v>2031</v>
      </c>
      <c r="F149" s="5" t="str">
        <f>LEFT(IDX_Fechas[[#This Row],[Mes]],3)&amp;"-"&amp;RIGHT(IDX_Fechas[[#This Row],[Año]],2)</f>
        <v>Abr-31</v>
      </c>
      <c r="G149" s="5" t="str">
        <f>VLOOKUP(IDX_Fechas[[#This Row],[Mes]],TBL_Meses[],2,FALSE)</f>
        <v>April</v>
      </c>
      <c r="H149" s="5" t="str">
        <f>LEFT(IDX_Fechas[[#This Row],[Month]],3)&amp;"-"&amp;RIGHT(IDX_Fechas[[#This Row],[Año]],2)</f>
        <v>Apr-31</v>
      </c>
    </row>
    <row r="150" spans="1:8" x14ac:dyDescent="0.2">
      <c r="A150" s="5" t="str">
        <f>UPPER(LEFT(IDX_Fechas[[#This Row],[Mes]],3))&amp;IDX_Fechas[[#This Row],[Año]]</f>
        <v>MAY2031</v>
      </c>
      <c r="B150" s="3">
        <f t="shared" si="3"/>
        <v>47969</v>
      </c>
      <c r="C150" s="4">
        <f>IDX_Fechas[[#This Row],[Fecha]]</f>
        <v>47969</v>
      </c>
      <c r="D150" s="5" t="str">
        <f>PROPER(TEXT(IDX_Fechas[[#This Row],[Fecha]],"mmmm"))</f>
        <v>Mayo</v>
      </c>
      <c r="E150" s="5" t="str">
        <f>TEXT(IDX_Fechas[[#This Row],[Fecha]],"aaaa")</f>
        <v>2031</v>
      </c>
      <c r="F150" s="5" t="str">
        <f>LEFT(IDX_Fechas[[#This Row],[Mes]],3)&amp;"-"&amp;RIGHT(IDX_Fechas[[#This Row],[Año]],2)</f>
        <v>May-31</v>
      </c>
      <c r="G150" s="5" t="str">
        <f>VLOOKUP(IDX_Fechas[[#This Row],[Mes]],TBL_Meses[],2,FALSE)</f>
        <v>May</v>
      </c>
      <c r="H150" s="5" t="str">
        <f>LEFT(IDX_Fechas[[#This Row],[Month]],3)&amp;"-"&amp;RIGHT(IDX_Fechas[[#This Row],[Año]],2)</f>
        <v>May-31</v>
      </c>
    </row>
    <row r="151" spans="1:8" x14ac:dyDescent="0.2">
      <c r="A151" s="5" t="str">
        <f>UPPER(LEFT(IDX_Fechas[[#This Row],[Mes]],3))&amp;IDX_Fechas[[#This Row],[Año]]</f>
        <v>JUN2031</v>
      </c>
      <c r="B151" s="3">
        <f t="shared" si="3"/>
        <v>48000</v>
      </c>
      <c r="C151" s="4">
        <f>IDX_Fechas[[#This Row],[Fecha]]</f>
        <v>48000</v>
      </c>
      <c r="D151" s="5" t="str">
        <f>PROPER(TEXT(IDX_Fechas[[#This Row],[Fecha]],"mmmm"))</f>
        <v>Junio</v>
      </c>
      <c r="E151" s="5" t="str">
        <f>TEXT(IDX_Fechas[[#This Row],[Fecha]],"aaaa")</f>
        <v>2031</v>
      </c>
      <c r="F151" s="5" t="str">
        <f>LEFT(IDX_Fechas[[#This Row],[Mes]],3)&amp;"-"&amp;RIGHT(IDX_Fechas[[#This Row],[Año]],2)</f>
        <v>Jun-31</v>
      </c>
      <c r="G151" s="5" t="str">
        <f>VLOOKUP(IDX_Fechas[[#This Row],[Mes]],TBL_Meses[],2,FALSE)</f>
        <v>June</v>
      </c>
      <c r="H151" s="5" t="str">
        <f>LEFT(IDX_Fechas[[#This Row],[Month]],3)&amp;"-"&amp;RIGHT(IDX_Fechas[[#This Row],[Año]],2)</f>
        <v>Jun-31</v>
      </c>
    </row>
    <row r="152" spans="1:8" x14ac:dyDescent="0.2">
      <c r="A152" s="5" t="str">
        <f>UPPER(LEFT(IDX_Fechas[[#This Row],[Mes]],3))&amp;IDX_Fechas[[#This Row],[Año]]</f>
        <v>JUL2031</v>
      </c>
      <c r="B152" s="3">
        <f t="shared" si="3"/>
        <v>48030</v>
      </c>
      <c r="C152" s="4">
        <f>IDX_Fechas[[#This Row],[Fecha]]</f>
        <v>48030</v>
      </c>
      <c r="D152" s="5" t="str">
        <f>PROPER(TEXT(IDX_Fechas[[#This Row],[Fecha]],"mmmm"))</f>
        <v>Julio</v>
      </c>
      <c r="E152" s="5" t="str">
        <f>TEXT(IDX_Fechas[[#This Row],[Fecha]],"aaaa")</f>
        <v>2031</v>
      </c>
      <c r="F152" s="5" t="str">
        <f>LEFT(IDX_Fechas[[#This Row],[Mes]],3)&amp;"-"&amp;RIGHT(IDX_Fechas[[#This Row],[Año]],2)</f>
        <v>Jul-31</v>
      </c>
      <c r="G152" s="5" t="str">
        <f>VLOOKUP(IDX_Fechas[[#This Row],[Mes]],TBL_Meses[],2,FALSE)</f>
        <v>July</v>
      </c>
      <c r="H152" s="5" t="str">
        <f>LEFT(IDX_Fechas[[#This Row],[Month]],3)&amp;"-"&amp;RIGHT(IDX_Fechas[[#This Row],[Año]],2)</f>
        <v>Jul-31</v>
      </c>
    </row>
    <row r="153" spans="1:8" x14ac:dyDescent="0.2">
      <c r="A153" s="5" t="str">
        <f>UPPER(LEFT(IDX_Fechas[[#This Row],[Mes]],3))&amp;IDX_Fechas[[#This Row],[Año]]</f>
        <v>AGO2031</v>
      </c>
      <c r="B153" s="3">
        <f t="shared" si="3"/>
        <v>48061</v>
      </c>
      <c r="C153" s="4">
        <f>IDX_Fechas[[#This Row],[Fecha]]</f>
        <v>48061</v>
      </c>
      <c r="D153" s="5" t="str">
        <f>PROPER(TEXT(IDX_Fechas[[#This Row],[Fecha]],"mmmm"))</f>
        <v>Agosto</v>
      </c>
      <c r="E153" s="5" t="str">
        <f>TEXT(IDX_Fechas[[#This Row],[Fecha]],"aaaa")</f>
        <v>2031</v>
      </c>
      <c r="F153" s="5" t="str">
        <f>LEFT(IDX_Fechas[[#This Row],[Mes]],3)&amp;"-"&amp;RIGHT(IDX_Fechas[[#This Row],[Año]],2)</f>
        <v>Ago-31</v>
      </c>
      <c r="G153" s="5" t="str">
        <f>VLOOKUP(IDX_Fechas[[#This Row],[Mes]],TBL_Meses[],2,FALSE)</f>
        <v>August</v>
      </c>
      <c r="H153" s="5" t="str">
        <f>LEFT(IDX_Fechas[[#This Row],[Month]],3)&amp;"-"&amp;RIGHT(IDX_Fechas[[#This Row],[Año]],2)</f>
        <v>Aug-31</v>
      </c>
    </row>
    <row r="154" spans="1:8" x14ac:dyDescent="0.2">
      <c r="A154" s="5" t="str">
        <f>UPPER(LEFT(IDX_Fechas[[#This Row],[Mes]],3))&amp;IDX_Fechas[[#This Row],[Año]]</f>
        <v>SEP2031</v>
      </c>
      <c r="B154" s="3">
        <f t="shared" si="3"/>
        <v>48092</v>
      </c>
      <c r="C154" s="4">
        <f>IDX_Fechas[[#This Row],[Fecha]]</f>
        <v>48092</v>
      </c>
      <c r="D154" s="5" t="str">
        <f>PROPER(TEXT(IDX_Fechas[[#This Row],[Fecha]],"mmmm"))</f>
        <v>Septiembre</v>
      </c>
      <c r="E154" s="5" t="str">
        <f>TEXT(IDX_Fechas[[#This Row],[Fecha]],"aaaa")</f>
        <v>2031</v>
      </c>
      <c r="F154" s="5" t="str">
        <f>LEFT(IDX_Fechas[[#This Row],[Mes]],3)&amp;"-"&amp;RIGHT(IDX_Fechas[[#This Row],[Año]],2)</f>
        <v>Sep-31</v>
      </c>
      <c r="G154" s="5" t="str">
        <f>VLOOKUP(IDX_Fechas[[#This Row],[Mes]],TBL_Meses[],2,FALSE)</f>
        <v>September</v>
      </c>
      <c r="H154" s="5" t="str">
        <f>LEFT(IDX_Fechas[[#This Row],[Month]],3)&amp;"-"&amp;RIGHT(IDX_Fechas[[#This Row],[Año]],2)</f>
        <v>Sep-31</v>
      </c>
    </row>
    <row r="155" spans="1:8" x14ac:dyDescent="0.2">
      <c r="A155" s="5" t="str">
        <f>UPPER(LEFT(IDX_Fechas[[#This Row],[Mes]],3))&amp;IDX_Fechas[[#This Row],[Año]]</f>
        <v>OCT2031</v>
      </c>
      <c r="B155" s="3">
        <f t="shared" si="3"/>
        <v>48122</v>
      </c>
      <c r="C155" s="4">
        <f>IDX_Fechas[[#This Row],[Fecha]]</f>
        <v>48122</v>
      </c>
      <c r="D155" s="5" t="str">
        <f>PROPER(TEXT(IDX_Fechas[[#This Row],[Fecha]],"mmmm"))</f>
        <v>Octubre</v>
      </c>
      <c r="E155" s="5" t="str">
        <f>TEXT(IDX_Fechas[[#This Row],[Fecha]],"aaaa")</f>
        <v>2031</v>
      </c>
      <c r="F155" s="5" t="str">
        <f>LEFT(IDX_Fechas[[#This Row],[Mes]],3)&amp;"-"&amp;RIGHT(IDX_Fechas[[#This Row],[Año]],2)</f>
        <v>Oct-31</v>
      </c>
      <c r="G155" s="5" t="str">
        <f>VLOOKUP(IDX_Fechas[[#This Row],[Mes]],TBL_Meses[],2,FALSE)</f>
        <v>October</v>
      </c>
      <c r="H155" s="5" t="str">
        <f>LEFT(IDX_Fechas[[#This Row],[Month]],3)&amp;"-"&amp;RIGHT(IDX_Fechas[[#This Row],[Año]],2)</f>
        <v>Oct-31</v>
      </c>
    </row>
    <row r="156" spans="1:8" x14ac:dyDescent="0.2">
      <c r="A156" s="5" t="str">
        <f>UPPER(LEFT(IDX_Fechas[[#This Row],[Mes]],3))&amp;IDX_Fechas[[#This Row],[Año]]</f>
        <v>NOV2031</v>
      </c>
      <c r="B156" s="3">
        <f t="shared" si="3"/>
        <v>48153</v>
      </c>
      <c r="C156" s="4">
        <f>IDX_Fechas[[#This Row],[Fecha]]</f>
        <v>48153</v>
      </c>
      <c r="D156" s="5" t="str">
        <f>PROPER(TEXT(IDX_Fechas[[#This Row],[Fecha]],"mmmm"))</f>
        <v>Noviembre</v>
      </c>
      <c r="E156" s="5" t="str">
        <f>TEXT(IDX_Fechas[[#This Row],[Fecha]],"aaaa")</f>
        <v>2031</v>
      </c>
      <c r="F156" s="5" t="str">
        <f>LEFT(IDX_Fechas[[#This Row],[Mes]],3)&amp;"-"&amp;RIGHT(IDX_Fechas[[#This Row],[Año]],2)</f>
        <v>Nov-31</v>
      </c>
      <c r="G156" s="5" t="str">
        <f>VLOOKUP(IDX_Fechas[[#This Row],[Mes]],TBL_Meses[],2,FALSE)</f>
        <v>November</v>
      </c>
      <c r="H156" s="5" t="str">
        <f>LEFT(IDX_Fechas[[#This Row],[Month]],3)&amp;"-"&amp;RIGHT(IDX_Fechas[[#This Row],[Año]],2)</f>
        <v>Nov-31</v>
      </c>
    </row>
    <row r="157" spans="1:8" x14ac:dyDescent="0.2">
      <c r="A157" s="5" t="str">
        <f>UPPER(LEFT(IDX_Fechas[[#This Row],[Mes]],3))&amp;IDX_Fechas[[#This Row],[Año]]</f>
        <v>DIC2031</v>
      </c>
      <c r="B157" s="3">
        <f t="shared" si="3"/>
        <v>48183</v>
      </c>
      <c r="C157" s="4">
        <f>IDX_Fechas[[#This Row],[Fecha]]</f>
        <v>48183</v>
      </c>
      <c r="D157" s="5" t="str">
        <f>PROPER(TEXT(IDX_Fechas[[#This Row],[Fecha]],"mmmm"))</f>
        <v>Diciembre</v>
      </c>
      <c r="E157" s="5" t="str">
        <f>TEXT(IDX_Fechas[[#This Row],[Fecha]],"aaaa")</f>
        <v>2031</v>
      </c>
      <c r="F157" s="5" t="str">
        <f>LEFT(IDX_Fechas[[#This Row],[Mes]],3)&amp;"-"&amp;RIGHT(IDX_Fechas[[#This Row],[Año]],2)</f>
        <v>Dic-31</v>
      </c>
      <c r="G157" s="5" t="str">
        <f>VLOOKUP(IDX_Fechas[[#This Row],[Mes]],TBL_Meses[],2,FALSE)</f>
        <v>December</v>
      </c>
      <c r="H157" s="5" t="str">
        <f>LEFT(IDX_Fechas[[#This Row],[Month]],3)&amp;"-"&amp;RIGHT(IDX_Fechas[[#This Row],[Año]],2)</f>
        <v>Dec-31</v>
      </c>
    </row>
    <row r="158" spans="1:8" x14ac:dyDescent="0.2">
      <c r="A158" s="5" t="str">
        <f>UPPER(LEFT(IDX_Fechas[[#This Row],[Mes]],3))&amp;IDX_Fechas[[#This Row],[Año]]</f>
        <v>ENE2032</v>
      </c>
      <c r="B158" s="3">
        <f t="shared" si="3"/>
        <v>48214</v>
      </c>
      <c r="C158" s="4">
        <f>IDX_Fechas[[#This Row],[Fecha]]</f>
        <v>48214</v>
      </c>
      <c r="D158" s="5" t="str">
        <f>PROPER(TEXT(IDX_Fechas[[#This Row],[Fecha]],"mmmm"))</f>
        <v>Enero</v>
      </c>
      <c r="E158" s="5" t="str">
        <f>TEXT(IDX_Fechas[[#This Row],[Fecha]],"aaaa")</f>
        <v>2032</v>
      </c>
      <c r="F158" s="5" t="str">
        <f>LEFT(IDX_Fechas[[#This Row],[Mes]],3)&amp;"-"&amp;RIGHT(IDX_Fechas[[#This Row],[Año]],2)</f>
        <v>Ene-32</v>
      </c>
      <c r="G158" s="5" t="str">
        <f>VLOOKUP(IDX_Fechas[[#This Row],[Mes]],TBL_Meses[],2,FALSE)</f>
        <v>January</v>
      </c>
      <c r="H158" s="5" t="str">
        <f>LEFT(IDX_Fechas[[#This Row],[Month]],3)&amp;"-"&amp;RIGHT(IDX_Fechas[[#This Row],[Año]],2)</f>
        <v>Jan-32</v>
      </c>
    </row>
    <row r="159" spans="1:8" x14ac:dyDescent="0.2">
      <c r="A159" s="5" t="str">
        <f>UPPER(LEFT(IDX_Fechas[[#This Row],[Mes]],3))&amp;IDX_Fechas[[#This Row],[Año]]</f>
        <v>FEB2032</v>
      </c>
      <c r="B159" s="3">
        <f t="shared" si="3"/>
        <v>48245</v>
      </c>
      <c r="C159" s="4">
        <f>IDX_Fechas[[#This Row],[Fecha]]</f>
        <v>48245</v>
      </c>
      <c r="D159" s="5" t="str">
        <f>PROPER(TEXT(IDX_Fechas[[#This Row],[Fecha]],"mmmm"))</f>
        <v>Febrero</v>
      </c>
      <c r="E159" s="5" t="str">
        <f>TEXT(IDX_Fechas[[#This Row],[Fecha]],"aaaa")</f>
        <v>2032</v>
      </c>
      <c r="F159" s="5" t="str">
        <f>LEFT(IDX_Fechas[[#This Row],[Mes]],3)&amp;"-"&amp;RIGHT(IDX_Fechas[[#This Row],[Año]],2)</f>
        <v>Feb-32</v>
      </c>
      <c r="G159" s="5" t="str">
        <f>VLOOKUP(IDX_Fechas[[#This Row],[Mes]],TBL_Meses[],2,FALSE)</f>
        <v>February</v>
      </c>
      <c r="H159" s="5" t="str">
        <f>LEFT(IDX_Fechas[[#This Row],[Month]],3)&amp;"-"&amp;RIGHT(IDX_Fechas[[#This Row],[Año]],2)</f>
        <v>Feb-32</v>
      </c>
    </row>
    <row r="160" spans="1:8" x14ac:dyDescent="0.2">
      <c r="A160" s="5" t="str">
        <f>UPPER(LEFT(IDX_Fechas[[#This Row],[Mes]],3))&amp;IDX_Fechas[[#This Row],[Año]]</f>
        <v>MAR2032</v>
      </c>
      <c r="B160" s="3">
        <f t="shared" si="3"/>
        <v>48274</v>
      </c>
      <c r="C160" s="4">
        <f>IDX_Fechas[[#This Row],[Fecha]]</f>
        <v>48274</v>
      </c>
      <c r="D160" s="5" t="str">
        <f>PROPER(TEXT(IDX_Fechas[[#This Row],[Fecha]],"mmmm"))</f>
        <v>Marzo</v>
      </c>
      <c r="E160" s="5" t="str">
        <f>TEXT(IDX_Fechas[[#This Row],[Fecha]],"aaaa")</f>
        <v>2032</v>
      </c>
      <c r="F160" s="5" t="str">
        <f>LEFT(IDX_Fechas[[#This Row],[Mes]],3)&amp;"-"&amp;RIGHT(IDX_Fechas[[#This Row],[Año]],2)</f>
        <v>Mar-32</v>
      </c>
      <c r="G160" s="5" t="str">
        <f>VLOOKUP(IDX_Fechas[[#This Row],[Mes]],TBL_Meses[],2,FALSE)</f>
        <v>March</v>
      </c>
      <c r="H160" s="5" t="str">
        <f>LEFT(IDX_Fechas[[#This Row],[Month]],3)&amp;"-"&amp;RIGHT(IDX_Fechas[[#This Row],[Año]],2)</f>
        <v>Mar-32</v>
      </c>
    </row>
    <row r="161" spans="1:8" x14ac:dyDescent="0.2">
      <c r="A161" s="5" t="str">
        <f>UPPER(LEFT(IDX_Fechas[[#This Row],[Mes]],3))&amp;IDX_Fechas[[#This Row],[Año]]</f>
        <v>ABR2032</v>
      </c>
      <c r="B161" s="3">
        <f t="shared" si="3"/>
        <v>48305</v>
      </c>
      <c r="C161" s="4">
        <f>IDX_Fechas[[#This Row],[Fecha]]</f>
        <v>48305</v>
      </c>
      <c r="D161" s="5" t="str">
        <f>PROPER(TEXT(IDX_Fechas[[#This Row],[Fecha]],"mmmm"))</f>
        <v>Abril</v>
      </c>
      <c r="E161" s="5" t="str">
        <f>TEXT(IDX_Fechas[[#This Row],[Fecha]],"aaaa")</f>
        <v>2032</v>
      </c>
      <c r="F161" s="5" t="str">
        <f>LEFT(IDX_Fechas[[#This Row],[Mes]],3)&amp;"-"&amp;RIGHT(IDX_Fechas[[#This Row],[Año]],2)</f>
        <v>Abr-32</v>
      </c>
      <c r="G161" s="5" t="str">
        <f>VLOOKUP(IDX_Fechas[[#This Row],[Mes]],TBL_Meses[],2,FALSE)</f>
        <v>April</v>
      </c>
      <c r="H161" s="5" t="str">
        <f>LEFT(IDX_Fechas[[#This Row],[Month]],3)&amp;"-"&amp;RIGHT(IDX_Fechas[[#This Row],[Año]],2)</f>
        <v>Apr-32</v>
      </c>
    </row>
    <row r="162" spans="1:8" x14ac:dyDescent="0.2">
      <c r="A162" s="5" t="str">
        <f>UPPER(LEFT(IDX_Fechas[[#This Row],[Mes]],3))&amp;IDX_Fechas[[#This Row],[Año]]</f>
        <v>MAY2032</v>
      </c>
      <c r="B162" s="3">
        <f t="shared" si="3"/>
        <v>48335</v>
      </c>
      <c r="C162" s="4">
        <f>IDX_Fechas[[#This Row],[Fecha]]</f>
        <v>48335</v>
      </c>
      <c r="D162" s="5" t="str">
        <f>PROPER(TEXT(IDX_Fechas[[#This Row],[Fecha]],"mmmm"))</f>
        <v>Mayo</v>
      </c>
      <c r="E162" s="5" t="str">
        <f>TEXT(IDX_Fechas[[#This Row],[Fecha]],"aaaa")</f>
        <v>2032</v>
      </c>
      <c r="F162" s="5" t="str">
        <f>LEFT(IDX_Fechas[[#This Row],[Mes]],3)&amp;"-"&amp;RIGHT(IDX_Fechas[[#This Row],[Año]],2)</f>
        <v>May-32</v>
      </c>
      <c r="G162" s="5" t="str">
        <f>VLOOKUP(IDX_Fechas[[#This Row],[Mes]],TBL_Meses[],2,FALSE)</f>
        <v>May</v>
      </c>
      <c r="H162" s="5" t="str">
        <f>LEFT(IDX_Fechas[[#This Row],[Month]],3)&amp;"-"&amp;RIGHT(IDX_Fechas[[#This Row],[Año]],2)</f>
        <v>May-32</v>
      </c>
    </row>
    <row r="163" spans="1:8" x14ac:dyDescent="0.2">
      <c r="A163" s="5" t="str">
        <f>UPPER(LEFT(IDX_Fechas[[#This Row],[Mes]],3))&amp;IDX_Fechas[[#This Row],[Año]]</f>
        <v>JUN2032</v>
      </c>
      <c r="B163" s="3">
        <f t="shared" si="3"/>
        <v>48366</v>
      </c>
      <c r="C163" s="4">
        <f>IDX_Fechas[[#This Row],[Fecha]]</f>
        <v>48366</v>
      </c>
      <c r="D163" s="5" t="str">
        <f>PROPER(TEXT(IDX_Fechas[[#This Row],[Fecha]],"mmmm"))</f>
        <v>Junio</v>
      </c>
      <c r="E163" s="5" t="str">
        <f>TEXT(IDX_Fechas[[#This Row],[Fecha]],"aaaa")</f>
        <v>2032</v>
      </c>
      <c r="F163" s="5" t="str">
        <f>LEFT(IDX_Fechas[[#This Row],[Mes]],3)&amp;"-"&amp;RIGHT(IDX_Fechas[[#This Row],[Año]],2)</f>
        <v>Jun-32</v>
      </c>
      <c r="G163" s="5" t="str">
        <f>VLOOKUP(IDX_Fechas[[#This Row],[Mes]],TBL_Meses[],2,FALSE)</f>
        <v>June</v>
      </c>
      <c r="H163" s="5" t="str">
        <f>LEFT(IDX_Fechas[[#This Row],[Month]],3)&amp;"-"&amp;RIGHT(IDX_Fechas[[#This Row],[Año]],2)</f>
        <v>Jun-32</v>
      </c>
    </row>
    <row r="164" spans="1:8" x14ac:dyDescent="0.2">
      <c r="A164" s="5" t="str">
        <f>UPPER(LEFT(IDX_Fechas[[#This Row],[Mes]],3))&amp;IDX_Fechas[[#This Row],[Año]]</f>
        <v>JUL2032</v>
      </c>
      <c r="B164" s="3">
        <f t="shared" si="3"/>
        <v>48396</v>
      </c>
      <c r="C164" s="4">
        <f>IDX_Fechas[[#This Row],[Fecha]]</f>
        <v>48396</v>
      </c>
      <c r="D164" s="5" t="str">
        <f>PROPER(TEXT(IDX_Fechas[[#This Row],[Fecha]],"mmmm"))</f>
        <v>Julio</v>
      </c>
      <c r="E164" s="5" t="str">
        <f>TEXT(IDX_Fechas[[#This Row],[Fecha]],"aaaa")</f>
        <v>2032</v>
      </c>
      <c r="F164" s="5" t="str">
        <f>LEFT(IDX_Fechas[[#This Row],[Mes]],3)&amp;"-"&amp;RIGHT(IDX_Fechas[[#This Row],[Año]],2)</f>
        <v>Jul-32</v>
      </c>
      <c r="G164" s="5" t="str">
        <f>VLOOKUP(IDX_Fechas[[#This Row],[Mes]],TBL_Meses[],2,FALSE)</f>
        <v>July</v>
      </c>
      <c r="H164" s="5" t="str">
        <f>LEFT(IDX_Fechas[[#This Row],[Month]],3)&amp;"-"&amp;RIGHT(IDX_Fechas[[#This Row],[Año]],2)</f>
        <v>Jul-32</v>
      </c>
    </row>
    <row r="165" spans="1:8" x14ac:dyDescent="0.2">
      <c r="A165" s="5" t="str">
        <f>UPPER(LEFT(IDX_Fechas[[#This Row],[Mes]],3))&amp;IDX_Fechas[[#This Row],[Año]]</f>
        <v>AGO2032</v>
      </c>
      <c r="B165" s="3">
        <f t="shared" si="3"/>
        <v>48427</v>
      </c>
      <c r="C165" s="4">
        <f>IDX_Fechas[[#This Row],[Fecha]]</f>
        <v>48427</v>
      </c>
      <c r="D165" s="5" t="str">
        <f>PROPER(TEXT(IDX_Fechas[[#This Row],[Fecha]],"mmmm"))</f>
        <v>Agosto</v>
      </c>
      <c r="E165" s="5" t="str">
        <f>TEXT(IDX_Fechas[[#This Row],[Fecha]],"aaaa")</f>
        <v>2032</v>
      </c>
      <c r="F165" s="5" t="str">
        <f>LEFT(IDX_Fechas[[#This Row],[Mes]],3)&amp;"-"&amp;RIGHT(IDX_Fechas[[#This Row],[Año]],2)</f>
        <v>Ago-32</v>
      </c>
      <c r="G165" s="5" t="str">
        <f>VLOOKUP(IDX_Fechas[[#This Row],[Mes]],TBL_Meses[],2,FALSE)</f>
        <v>August</v>
      </c>
      <c r="H165" s="5" t="str">
        <f>LEFT(IDX_Fechas[[#This Row],[Month]],3)&amp;"-"&amp;RIGHT(IDX_Fechas[[#This Row],[Año]],2)</f>
        <v>Aug-32</v>
      </c>
    </row>
    <row r="166" spans="1:8" x14ac:dyDescent="0.2">
      <c r="A166" s="5" t="str">
        <f>UPPER(LEFT(IDX_Fechas[[#This Row],[Mes]],3))&amp;IDX_Fechas[[#This Row],[Año]]</f>
        <v>SEP2032</v>
      </c>
      <c r="B166" s="3">
        <f t="shared" si="3"/>
        <v>48458</v>
      </c>
      <c r="C166" s="4">
        <f>IDX_Fechas[[#This Row],[Fecha]]</f>
        <v>48458</v>
      </c>
      <c r="D166" s="5" t="str">
        <f>PROPER(TEXT(IDX_Fechas[[#This Row],[Fecha]],"mmmm"))</f>
        <v>Septiembre</v>
      </c>
      <c r="E166" s="5" t="str">
        <f>TEXT(IDX_Fechas[[#This Row],[Fecha]],"aaaa")</f>
        <v>2032</v>
      </c>
      <c r="F166" s="5" t="str">
        <f>LEFT(IDX_Fechas[[#This Row],[Mes]],3)&amp;"-"&amp;RIGHT(IDX_Fechas[[#This Row],[Año]],2)</f>
        <v>Sep-32</v>
      </c>
      <c r="G166" s="5" t="str">
        <f>VLOOKUP(IDX_Fechas[[#This Row],[Mes]],TBL_Meses[],2,FALSE)</f>
        <v>September</v>
      </c>
      <c r="H166" s="5" t="str">
        <f>LEFT(IDX_Fechas[[#This Row],[Month]],3)&amp;"-"&amp;RIGHT(IDX_Fechas[[#This Row],[Año]],2)</f>
        <v>Sep-32</v>
      </c>
    </row>
    <row r="167" spans="1:8" x14ac:dyDescent="0.2">
      <c r="A167" s="5" t="str">
        <f>UPPER(LEFT(IDX_Fechas[[#This Row],[Mes]],3))&amp;IDX_Fechas[[#This Row],[Año]]</f>
        <v>OCT2032</v>
      </c>
      <c r="B167" s="3">
        <f t="shared" si="3"/>
        <v>48488</v>
      </c>
      <c r="C167" s="4">
        <f>IDX_Fechas[[#This Row],[Fecha]]</f>
        <v>48488</v>
      </c>
      <c r="D167" s="5" t="str">
        <f>PROPER(TEXT(IDX_Fechas[[#This Row],[Fecha]],"mmmm"))</f>
        <v>Octubre</v>
      </c>
      <c r="E167" s="5" t="str">
        <f>TEXT(IDX_Fechas[[#This Row],[Fecha]],"aaaa")</f>
        <v>2032</v>
      </c>
      <c r="F167" s="5" t="str">
        <f>LEFT(IDX_Fechas[[#This Row],[Mes]],3)&amp;"-"&amp;RIGHT(IDX_Fechas[[#This Row],[Año]],2)</f>
        <v>Oct-32</v>
      </c>
      <c r="G167" s="5" t="str">
        <f>VLOOKUP(IDX_Fechas[[#This Row],[Mes]],TBL_Meses[],2,FALSE)</f>
        <v>October</v>
      </c>
      <c r="H167" s="5" t="str">
        <f>LEFT(IDX_Fechas[[#This Row],[Month]],3)&amp;"-"&amp;RIGHT(IDX_Fechas[[#This Row],[Año]],2)</f>
        <v>Oct-32</v>
      </c>
    </row>
    <row r="168" spans="1:8" x14ac:dyDescent="0.2">
      <c r="A168" s="5" t="str">
        <f>UPPER(LEFT(IDX_Fechas[[#This Row],[Mes]],3))&amp;IDX_Fechas[[#This Row],[Año]]</f>
        <v>NOV2032</v>
      </c>
      <c r="B168" s="3">
        <f t="shared" si="3"/>
        <v>48519</v>
      </c>
      <c r="C168" s="4">
        <f>IDX_Fechas[[#This Row],[Fecha]]</f>
        <v>48519</v>
      </c>
      <c r="D168" s="5" t="str">
        <f>PROPER(TEXT(IDX_Fechas[[#This Row],[Fecha]],"mmmm"))</f>
        <v>Noviembre</v>
      </c>
      <c r="E168" s="5" t="str">
        <f>TEXT(IDX_Fechas[[#This Row],[Fecha]],"aaaa")</f>
        <v>2032</v>
      </c>
      <c r="F168" s="5" t="str">
        <f>LEFT(IDX_Fechas[[#This Row],[Mes]],3)&amp;"-"&amp;RIGHT(IDX_Fechas[[#This Row],[Año]],2)</f>
        <v>Nov-32</v>
      </c>
      <c r="G168" s="5" t="str">
        <f>VLOOKUP(IDX_Fechas[[#This Row],[Mes]],TBL_Meses[],2,FALSE)</f>
        <v>November</v>
      </c>
      <c r="H168" s="5" t="str">
        <f>LEFT(IDX_Fechas[[#This Row],[Month]],3)&amp;"-"&amp;RIGHT(IDX_Fechas[[#This Row],[Año]],2)</f>
        <v>Nov-32</v>
      </c>
    </row>
    <row r="169" spans="1:8" x14ac:dyDescent="0.2">
      <c r="A169" s="5" t="str">
        <f>UPPER(LEFT(IDX_Fechas[[#This Row],[Mes]],3))&amp;IDX_Fechas[[#This Row],[Año]]</f>
        <v>DIC2032</v>
      </c>
      <c r="B169" s="3">
        <f t="shared" si="3"/>
        <v>48549</v>
      </c>
      <c r="C169" s="4">
        <f>IDX_Fechas[[#This Row],[Fecha]]</f>
        <v>48549</v>
      </c>
      <c r="D169" s="5" t="str">
        <f>PROPER(TEXT(IDX_Fechas[[#This Row],[Fecha]],"mmmm"))</f>
        <v>Diciembre</v>
      </c>
      <c r="E169" s="5" t="str">
        <f>TEXT(IDX_Fechas[[#This Row],[Fecha]],"aaaa")</f>
        <v>2032</v>
      </c>
      <c r="F169" s="5" t="str">
        <f>LEFT(IDX_Fechas[[#This Row],[Mes]],3)&amp;"-"&amp;RIGHT(IDX_Fechas[[#This Row],[Año]],2)</f>
        <v>Dic-32</v>
      </c>
      <c r="G169" s="5" t="str">
        <f>VLOOKUP(IDX_Fechas[[#This Row],[Mes]],TBL_Meses[],2,FALSE)</f>
        <v>December</v>
      </c>
      <c r="H169" s="5" t="str">
        <f>LEFT(IDX_Fechas[[#This Row],[Month]],3)&amp;"-"&amp;RIGHT(IDX_Fechas[[#This Row],[Año]],2)</f>
        <v>Dec-32</v>
      </c>
    </row>
    <row r="170" spans="1:8" x14ac:dyDescent="0.2">
      <c r="A170" s="5" t="str">
        <f>UPPER(LEFT(IDX_Fechas[[#This Row],[Mes]],3))&amp;IDX_Fechas[[#This Row],[Año]]</f>
        <v>ENE2033</v>
      </c>
      <c r="B170" s="3">
        <f t="shared" si="3"/>
        <v>48580</v>
      </c>
      <c r="C170" s="4">
        <f>IDX_Fechas[[#This Row],[Fecha]]</f>
        <v>48580</v>
      </c>
      <c r="D170" s="5" t="str">
        <f>PROPER(TEXT(IDX_Fechas[[#This Row],[Fecha]],"mmmm"))</f>
        <v>Enero</v>
      </c>
      <c r="E170" s="5" t="str">
        <f>TEXT(IDX_Fechas[[#This Row],[Fecha]],"aaaa")</f>
        <v>2033</v>
      </c>
      <c r="F170" s="5" t="str">
        <f>LEFT(IDX_Fechas[[#This Row],[Mes]],3)&amp;"-"&amp;RIGHT(IDX_Fechas[[#This Row],[Año]],2)</f>
        <v>Ene-33</v>
      </c>
      <c r="G170" s="5" t="str">
        <f>VLOOKUP(IDX_Fechas[[#This Row],[Mes]],TBL_Meses[],2,FALSE)</f>
        <v>January</v>
      </c>
      <c r="H170" s="5" t="str">
        <f>LEFT(IDX_Fechas[[#This Row],[Month]],3)&amp;"-"&amp;RIGHT(IDX_Fechas[[#This Row],[Año]],2)</f>
        <v>Jan-33</v>
      </c>
    </row>
    <row r="171" spans="1:8" x14ac:dyDescent="0.2">
      <c r="A171" s="5" t="str">
        <f>UPPER(LEFT(IDX_Fechas[[#This Row],[Mes]],3))&amp;IDX_Fechas[[#This Row],[Año]]</f>
        <v>FEB2033</v>
      </c>
      <c r="B171" s="3">
        <f t="shared" si="3"/>
        <v>48611</v>
      </c>
      <c r="C171" s="4">
        <f>IDX_Fechas[[#This Row],[Fecha]]</f>
        <v>48611</v>
      </c>
      <c r="D171" s="5" t="str">
        <f>PROPER(TEXT(IDX_Fechas[[#This Row],[Fecha]],"mmmm"))</f>
        <v>Febrero</v>
      </c>
      <c r="E171" s="5" t="str">
        <f>TEXT(IDX_Fechas[[#This Row],[Fecha]],"aaaa")</f>
        <v>2033</v>
      </c>
      <c r="F171" s="5" t="str">
        <f>LEFT(IDX_Fechas[[#This Row],[Mes]],3)&amp;"-"&amp;RIGHT(IDX_Fechas[[#This Row],[Año]],2)</f>
        <v>Feb-33</v>
      </c>
      <c r="G171" s="5" t="str">
        <f>VLOOKUP(IDX_Fechas[[#This Row],[Mes]],TBL_Meses[],2,FALSE)</f>
        <v>February</v>
      </c>
      <c r="H171" s="5" t="str">
        <f>LEFT(IDX_Fechas[[#This Row],[Month]],3)&amp;"-"&amp;RIGHT(IDX_Fechas[[#This Row],[Año]],2)</f>
        <v>Feb-33</v>
      </c>
    </row>
    <row r="172" spans="1:8" x14ac:dyDescent="0.2">
      <c r="A172" s="5" t="str">
        <f>UPPER(LEFT(IDX_Fechas[[#This Row],[Mes]],3))&amp;IDX_Fechas[[#This Row],[Año]]</f>
        <v>MAR2033</v>
      </c>
      <c r="B172" s="3">
        <f t="shared" si="3"/>
        <v>48639</v>
      </c>
      <c r="C172" s="4">
        <f>IDX_Fechas[[#This Row],[Fecha]]</f>
        <v>48639</v>
      </c>
      <c r="D172" s="5" t="str">
        <f>PROPER(TEXT(IDX_Fechas[[#This Row],[Fecha]],"mmmm"))</f>
        <v>Marzo</v>
      </c>
      <c r="E172" s="5" t="str">
        <f>TEXT(IDX_Fechas[[#This Row],[Fecha]],"aaaa")</f>
        <v>2033</v>
      </c>
      <c r="F172" s="5" t="str">
        <f>LEFT(IDX_Fechas[[#This Row],[Mes]],3)&amp;"-"&amp;RIGHT(IDX_Fechas[[#This Row],[Año]],2)</f>
        <v>Mar-33</v>
      </c>
      <c r="G172" s="5" t="str">
        <f>VLOOKUP(IDX_Fechas[[#This Row],[Mes]],TBL_Meses[],2,FALSE)</f>
        <v>March</v>
      </c>
      <c r="H172" s="5" t="str">
        <f>LEFT(IDX_Fechas[[#This Row],[Month]],3)&amp;"-"&amp;RIGHT(IDX_Fechas[[#This Row],[Año]],2)</f>
        <v>Mar-33</v>
      </c>
    </row>
    <row r="173" spans="1:8" x14ac:dyDescent="0.2">
      <c r="A173" s="5" t="str">
        <f>UPPER(LEFT(IDX_Fechas[[#This Row],[Mes]],3))&amp;IDX_Fechas[[#This Row],[Año]]</f>
        <v>ABR2033</v>
      </c>
      <c r="B173" s="3">
        <f t="shared" si="3"/>
        <v>48670</v>
      </c>
      <c r="C173" s="4">
        <f>IDX_Fechas[[#This Row],[Fecha]]</f>
        <v>48670</v>
      </c>
      <c r="D173" s="5" t="str">
        <f>PROPER(TEXT(IDX_Fechas[[#This Row],[Fecha]],"mmmm"))</f>
        <v>Abril</v>
      </c>
      <c r="E173" s="5" t="str">
        <f>TEXT(IDX_Fechas[[#This Row],[Fecha]],"aaaa")</f>
        <v>2033</v>
      </c>
      <c r="F173" s="5" t="str">
        <f>LEFT(IDX_Fechas[[#This Row],[Mes]],3)&amp;"-"&amp;RIGHT(IDX_Fechas[[#This Row],[Año]],2)</f>
        <v>Abr-33</v>
      </c>
      <c r="G173" s="5" t="str">
        <f>VLOOKUP(IDX_Fechas[[#This Row],[Mes]],TBL_Meses[],2,FALSE)</f>
        <v>April</v>
      </c>
      <c r="H173" s="5" t="str">
        <f>LEFT(IDX_Fechas[[#This Row],[Month]],3)&amp;"-"&amp;RIGHT(IDX_Fechas[[#This Row],[Año]],2)</f>
        <v>Apr-33</v>
      </c>
    </row>
    <row r="174" spans="1:8" x14ac:dyDescent="0.2">
      <c r="A174" s="5" t="str">
        <f>UPPER(LEFT(IDX_Fechas[[#This Row],[Mes]],3))&amp;IDX_Fechas[[#This Row],[Año]]</f>
        <v>MAY2033</v>
      </c>
      <c r="B174" s="3">
        <f t="shared" si="3"/>
        <v>48700</v>
      </c>
      <c r="C174" s="4">
        <f>IDX_Fechas[[#This Row],[Fecha]]</f>
        <v>48700</v>
      </c>
      <c r="D174" s="5" t="str">
        <f>PROPER(TEXT(IDX_Fechas[[#This Row],[Fecha]],"mmmm"))</f>
        <v>Mayo</v>
      </c>
      <c r="E174" s="5" t="str">
        <f>TEXT(IDX_Fechas[[#This Row],[Fecha]],"aaaa")</f>
        <v>2033</v>
      </c>
      <c r="F174" s="5" t="str">
        <f>LEFT(IDX_Fechas[[#This Row],[Mes]],3)&amp;"-"&amp;RIGHT(IDX_Fechas[[#This Row],[Año]],2)</f>
        <v>May-33</v>
      </c>
      <c r="G174" s="5" t="str">
        <f>VLOOKUP(IDX_Fechas[[#This Row],[Mes]],TBL_Meses[],2,FALSE)</f>
        <v>May</v>
      </c>
      <c r="H174" s="5" t="str">
        <f>LEFT(IDX_Fechas[[#This Row],[Month]],3)&amp;"-"&amp;RIGHT(IDX_Fechas[[#This Row],[Año]],2)</f>
        <v>May-33</v>
      </c>
    </row>
    <row r="175" spans="1:8" x14ac:dyDescent="0.2">
      <c r="A175" s="5" t="str">
        <f>UPPER(LEFT(IDX_Fechas[[#This Row],[Mes]],3))&amp;IDX_Fechas[[#This Row],[Año]]</f>
        <v>JUN2033</v>
      </c>
      <c r="B175" s="3">
        <f t="shared" si="3"/>
        <v>48731</v>
      </c>
      <c r="C175" s="4">
        <f>IDX_Fechas[[#This Row],[Fecha]]</f>
        <v>48731</v>
      </c>
      <c r="D175" s="5" t="str">
        <f>PROPER(TEXT(IDX_Fechas[[#This Row],[Fecha]],"mmmm"))</f>
        <v>Junio</v>
      </c>
      <c r="E175" s="5" t="str">
        <f>TEXT(IDX_Fechas[[#This Row],[Fecha]],"aaaa")</f>
        <v>2033</v>
      </c>
      <c r="F175" s="5" t="str">
        <f>LEFT(IDX_Fechas[[#This Row],[Mes]],3)&amp;"-"&amp;RIGHT(IDX_Fechas[[#This Row],[Año]],2)</f>
        <v>Jun-33</v>
      </c>
      <c r="G175" s="5" t="str">
        <f>VLOOKUP(IDX_Fechas[[#This Row],[Mes]],TBL_Meses[],2,FALSE)</f>
        <v>June</v>
      </c>
      <c r="H175" s="5" t="str">
        <f>LEFT(IDX_Fechas[[#This Row],[Month]],3)&amp;"-"&amp;RIGHT(IDX_Fechas[[#This Row],[Año]],2)</f>
        <v>Jun-33</v>
      </c>
    </row>
    <row r="176" spans="1:8" x14ac:dyDescent="0.2">
      <c r="A176" s="5" t="str">
        <f>UPPER(LEFT(IDX_Fechas[[#This Row],[Mes]],3))&amp;IDX_Fechas[[#This Row],[Año]]</f>
        <v>JUL2033</v>
      </c>
      <c r="B176" s="3">
        <f t="shared" si="3"/>
        <v>48761</v>
      </c>
      <c r="C176" s="4">
        <f>IDX_Fechas[[#This Row],[Fecha]]</f>
        <v>48761</v>
      </c>
      <c r="D176" s="5" t="str">
        <f>PROPER(TEXT(IDX_Fechas[[#This Row],[Fecha]],"mmmm"))</f>
        <v>Julio</v>
      </c>
      <c r="E176" s="5" t="str">
        <f>TEXT(IDX_Fechas[[#This Row],[Fecha]],"aaaa")</f>
        <v>2033</v>
      </c>
      <c r="F176" s="5" t="str">
        <f>LEFT(IDX_Fechas[[#This Row],[Mes]],3)&amp;"-"&amp;RIGHT(IDX_Fechas[[#This Row],[Año]],2)</f>
        <v>Jul-33</v>
      </c>
      <c r="G176" s="5" t="str">
        <f>VLOOKUP(IDX_Fechas[[#This Row],[Mes]],TBL_Meses[],2,FALSE)</f>
        <v>July</v>
      </c>
      <c r="H176" s="5" t="str">
        <f>LEFT(IDX_Fechas[[#This Row],[Month]],3)&amp;"-"&amp;RIGHT(IDX_Fechas[[#This Row],[Año]],2)</f>
        <v>Jul-33</v>
      </c>
    </row>
    <row r="177" spans="1:8" x14ac:dyDescent="0.2">
      <c r="A177" s="5" t="str">
        <f>UPPER(LEFT(IDX_Fechas[[#This Row],[Mes]],3))&amp;IDX_Fechas[[#This Row],[Año]]</f>
        <v>AGO2033</v>
      </c>
      <c r="B177" s="3">
        <f t="shared" si="3"/>
        <v>48792</v>
      </c>
      <c r="C177" s="4">
        <f>IDX_Fechas[[#This Row],[Fecha]]</f>
        <v>48792</v>
      </c>
      <c r="D177" s="5" t="str">
        <f>PROPER(TEXT(IDX_Fechas[[#This Row],[Fecha]],"mmmm"))</f>
        <v>Agosto</v>
      </c>
      <c r="E177" s="5" t="str">
        <f>TEXT(IDX_Fechas[[#This Row],[Fecha]],"aaaa")</f>
        <v>2033</v>
      </c>
      <c r="F177" s="5" t="str">
        <f>LEFT(IDX_Fechas[[#This Row],[Mes]],3)&amp;"-"&amp;RIGHT(IDX_Fechas[[#This Row],[Año]],2)</f>
        <v>Ago-33</v>
      </c>
      <c r="G177" s="5" t="str">
        <f>VLOOKUP(IDX_Fechas[[#This Row],[Mes]],TBL_Meses[],2,FALSE)</f>
        <v>August</v>
      </c>
      <c r="H177" s="5" t="str">
        <f>LEFT(IDX_Fechas[[#This Row],[Month]],3)&amp;"-"&amp;RIGHT(IDX_Fechas[[#This Row],[Año]],2)</f>
        <v>Aug-33</v>
      </c>
    </row>
    <row r="178" spans="1:8" x14ac:dyDescent="0.2">
      <c r="A178" s="5" t="str">
        <f>UPPER(LEFT(IDX_Fechas[[#This Row],[Mes]],3))&amp;IDX_Fechas[[#This Row],[Año]]</f>
        <v>SEP2033</v>
      </c>
      <c r="B178" s="3">
        <f t="shared" si="3"/>
        <v>48823</v>
      </c>
      <c r="C178" s="4">
        <f>IDX_Fechas[[#This Row],[Fecha]]</f>
        <v>48823</v>
      </c>
      <c r="D178" s="5" t="str">
        <f>PROPER(TEXT(IDX_Fechas[[#This Row],[Fecha]],"mmmm"))</f>
        <v>Septiembre</v>
      </c>
      <c r="E178" s="5" t="str">
        <f>TEXT(IDX_Fechas[[#This Row],[Fecha]],"aaaa")</f>
        <v>2033</v>
      </c>
      <c r="F178" s="5" t="str">
        <f>LEFT(IDX_Fechas[[#This Row],[Mes]],3)&amp;"-"&amp;RIGHT(IDX_Fechas[[#This Row],[Año]],2)</f>
        <v>Sep-33</v>
      </c>
      <c r="G178" s="5" t="str">
        <f>VLOOKUP(IDX_Fechas[[#This Row],[Mes]],TBL_Meses[],2,FALSE)</f>
        <v>September</v>
      </c>
      <c r="H178" s="5" t="str">
        <f>LEFT(IDX_Fechas[[#This Row],[Month]],3)&amp;"-"&amp;RIGHT(IDX_Fechas[[#This Row],[Año]],2)</f>
        <v>Sep-33</v>
      </c>
    </row>
    <row r="179" spans="1:8" x14ac:dyDescent="0.2">
      <c r="A179" s="5" t="str">
        <f>UPPER(LEFT(IDX_Fechas[[#This Row],[Mes]],3))&amp;IDX_Fechas[[#This Row],[Año]]</f>
        <v>OCT2033</v>
      </c>
      <c r="B179" s="3">
        <f t="shared" si="3"/>
        <v>48853</v>
      </c>
      <c r="C179" s="4">
        <f>IDX_Fechas[[#This Row],[Fecha]]</f>
        <v>48853</v>
      </c>
      <c r="D179" s="5" t="str">
        <f>PROPER(TEXT(IDX_Fechas[[#This Row],[Fecha]],"mmmm"))</f>
        <v>Octubre</v>
      </c>
      <c r="E179" s="5" t="str">
        <f>TEXT(IDX_Fechas[[#This Row],[Fecha]],"aaaa")</f>
        <v>2033</v>
      </c>
      <c r="F179" s="5" t="str">
        <f>LEFT(IDX_Fechas[[#This Row],[Mes]],3)&amp;"-"&amp;RIGHT(IDX_Fechas[[#This Row],[Año]],2)</f>
        <v>Oct-33</v>
      </c>
      <c r="G179" s="5" t="str">
        <f>VLOOKUP(IDX_Fechas[[#This Row],[Mes]],TBL_Meses[],2,FALSE)</f>
        <v>October</v>
      </c>
      <c r="H179" s="5" t="str">
        <f>LEFT(IDX_Fechas[[#This Row],[Month]],3)&amp;"-"&amp;RIGHT(IDX_Fechas[[#This Row],[Año]],2)</f>
        <v>Oct-33</v>
      </c>
    </row>
    <row r="180" spans="1:8" x14ac:dyDescent="0.2">
      <c r="A180" s="5" t="str">
        <f>UPPER(LEFT(IDX_Fechas[[#This Row],[Mes]],3))&amp;IDX_Fechas[[#This Row],[Año]]</f>
        <v>NOV2033</v>
      </c>
      <c r="B180" s="3">
        <f t="shared" si="3"/>
        <v>48884</v>
      </c>
      <c r="C180" s="4">
        <f>IDX_Fechas[[#This Row],[Fecha]]</f>
        <v>48884</v>
      </c>
      <c r="D180" s="5" t="str">
        <f>PROPER(TEXT(IDX_Fechas[[#This Row],[Fecha]],"mmmm"))</f>
        <v>Noviembre</v>
      </c>
      <c r="E180" s="5" t="str">
        <f>TEXT(IDX_Fechas[[#This Row],[Fecha]],"aaaa")</f>
        <v>2033</v>
      </c>
      <c r="F180" s="5" t="str">
        <f>LEFT(IDX_Fechas[[#This Row],[Mes]],3)&amp;"-"&amp;RIGHT(IDX_Fechas[[#This Row],[Año]],2)</f>
        <v>Nov-33</v>
      </c>
      <c r="G180" s="5" t="str">
        <f>VLOOKUP(IDX_Fechas[[#This Row],[Mes]],TBL_Meses[],2,FALSE)</f>
        <v>November</v>
      </c>
      <c r="H180" s="5" t="str">
        <f>LEFT(IDX_Fechas[[#This Row],[Month]],3)&amp;"-"&amp;RIGHT(IDX_Fechas[[#This Row],[Año]],2)</f>
        <v>Nov-33</v>
      </c>
    </row>
    <row r="181" spans="1:8" x14ac:dyDescent="0.2">
      <c r="A181" s="5" t="str">
        <f>UPPER(LEFT(IDX_Fechas[[#This Row],[Mes]],3))&amp;IDX_Fechas[[#This Row],[Año]]</f>
        <v>DIC2033</v>
      </c>
      <c r="B181" s="3">
        <f t="shared" si="3"/>
        <v>48914</v>
      </c>
      <c r="C181" s="4">
        <f>IDX_Fechas[[#This Row],[Fecha]]</f>
        <v>48914</v>
      </c>
      <c r="D181" s="5" t="str">
        <f>PROPER(TEXT(IDX_Fechas[[#This Row],[Fecha]],"mmmm"))</f>
        <v>Diciembre</v>
      </c>
      <c r="E181" s="5" t="str">
        <f>TEXT(IDX_Fechas[[#This Row],[Fecha]],"aaaa")</f>
        <v>2033</v>
      </c>
      <c r="F181" s="5" t="str">
        <f>LEFT(IDX_Fechas[[#This Row],[Mes]],3)&amp;"-"&amp;RIGHT(IDX_Fechas[[#This Row],[Año]],2)</f>
        <v>Dic-33</v>
      </c>
      <c r="G181" s="5" t="str">
        <f>VLOOKUP(IDX_Fechas[[#This Row],[Mes]],TBL_Meses[],2,FALSE)</f>
        <v>December</v>
      </c>
      <c r="H181" s="5" t="str">
        <f>LEFT(IDX_Fechas[[#This Row],[Month]],3)&amp;"-"&amp;RIGHT(IDX_Fechas[[#This Row],[Año]],2)</f>
        <v>Dec-33</v>
      </c>
    </row>
    <row r="182" spans="1:8" x14ac:dyDescent="0.2">
      <c r="A182" s="5" t="str">
        <f>UPPER(LEFT(IDX_Fechas[[#This Row],[Mes]],3))&amp;IDX_Fechas[[#This Row],[Año]]</f>
        <v>ENE2034</v>
      </c>
      <c r="B182" s="3">
        <f t="shared" si="3"/>
        <v>48945</v>
      </c>
      <c r="C182" s="4">
        <f>IDX_Fechas[[#This Row],[Fecha]]</f>
        <v>48945</v>
      </c>
      <c r="D182" s="5" t="str">
        <f>PROPER(TEXT(IDX_Fechas[[#This Row],[Fecha]],"mmmm"))</f>
        <v>Enero</v>
      </c>
      <c r="E182" s="5" t="str">
        <f>TEXT(IDX_Fechas[[#This Row],[Fecha]],"aaaa")</f>
        <v>2034</v>
      </c>
      <c r="F182" s="5" t="str">
        <f>LEFT(IDX_Fechas[[#This Row],[Mes]],3)&amp;"-"&amp;RIGHT(IDX_Fechas[[#This Row],[Año]],2)</f>
        <v>Ene-34</v>
      </c>
      <c r="G182" s="5" t="str">
        <f>VLOOKUP(IDX_Fechas[[#This Row],[Mes]],TBL_Meses[],2,FALSE)</f>
        <v>January</v>
      </c>
      <c r="H182" s="5" t="str">
        <f>LEFT(IDX_Fechas[[#This Row],[Month]],3)&amp;"-"&amp;RIGHT(IDX_Fechas[[#This Row],[Año]],2)</f>
        <v>Jan-34</v>
      </c>
    </row>
    <row r="183" spans="1:8" x14ac:dyDescent="0.2">
      <c r="A183" s="5" t="str">
        <f>UPPER(LEFT(IDX_Fechas[[#This Row],[Mes]],3))&amp;IDX_Fechas[[#This Row],[Año]]</f>
        <v>FEB2034</v>
      </c>
      <c r="B183" s="3">
        <f t="shared" si="3"/>
        <v>48976</v>
      </c>
      <c r="C183" s="4">
        <f>IDX_Fechas[[#This Row],[Fecha]]</f>
        <v>48976</v>
      </c>
      <c r="D183" s="5" t="str">
        <f>PROPER(TEXT(IDX_Fechas[[#This Row],[Fecha]],"mmmm"))</f>
        <v>Febrero</v>
      </c>
      <c r="E183" s="5" t="str">
        <f>TEXT(IDX_Fechas[[#This Row],[Fecha]],"aaaa")</f>
        <v>2034</v>
      </c>
      <c r="F183" s="5" t="str">
        <f>LEFT(IDX_Fechas[[#This Row],[Mes]],3)&amp;"-"&amp;RIGHT(IDX_Fechas[[#This Row],[Año]],2)</f>
        <v>Feb-34</v>
      </c>
      <c r="G183" s="5" t="str">
        <f>VLOOKUP(IDX_Fechas[[#This Row],[Mes]],TBL_Meses[],2,FALSE)</f>
        <v>February</v>
      </c>
      <c r="H183" s="5" t="str">
        <f>LEFT(IDX_Fechas[[#This Row],[Month]],3)&amp;"-"&amp;RIGHT(IDX_Fechas[[#This Row],[Año]],2)</f>
        <v>Feb-34</v>
      </c>
    </row>
    <row r="184" spans="1:8" x14ac:dyDescent="0.2">
      <c r="A184" s="5" t="str">
        <f>UPPER(LEFT(IDX_Fechas[[#This Row],[Mes]],3))&amp;IDX_Fechas[[#This Row],[Año]]</f>
        <v>MAR2034</v>
      </c>
      <c r="B184" s="3">
        <f t="shared" si="3"/>
        <v>49004</v>
      </c>
      <c r="C184" s="4">
        <f>IDX_Fechas[[#This Row],[Fecha]]</f>
        <v>49004</v>
      </c>
      <c r="D184" s="5" t="str">
        <f>PROPER(TEXT(IDX_Fechas[[#This Row],[Fecha]],"mmmm"))</f>
        <v>Marzo</v>
      </c>
      <c r="E184" s="5" t="str">
        <f>TEXT(IDX_Fechas[[#This Row],[Fecha]],"aaaa")</f>
        <v>2034</v>
      </c>
      <c r="F184" s="5" t="str">
        <f>LEFT(IDX_Fechas[[#This Row],[Mes]],3)&amp;"-"&amp;RIGHT(IDX_Fechas[[#This Row],[Año]],2)</f>
        <v>Mar-34</v>
      </c>
      <c r="G184" s="5" t="str">
        <f>VLOOKUP(IDX_Fechas[[#This Row],[Mes]],TBL_Meses[],2,FALSE)</f>
        <v>March</v>
      </c>
      <c r="H184" s="5" t="str">
        <f>LEFT(IDX_Fechas[[#This Row],[Month]],3)&amp;"-"&amp;RIGHT(IDX_Fechas[[#This Row],[Año]],2)</f>
        <v>Mar-34</v>
      </c>
    </row>
    <row r="185" spans="1:8" x14ac:dyDescent="0.2">
      <c r="A185" s="5" t="str">
        <f>UPPER(LEFT(IDX_Fechas[[#This Row],[Mes]],3))&amp;IDX_Fechas[[#This Row],[Año]]</f>
        <v>ABR2034</v>
      </c>
      <c r="B185" s="3">
        <f t="shared" si="3"/>
        <v>49035</v>
      </c>
      <c r="C185" s="4">
        <f>IDX_Fechas[[#This Row],[Fecha]]</f>
        <v>49035</v>
      </c>
      <c r="D185" s="5" t="str">
        <f>PROPER(TEXT(IDX_Fechas[[#This Row],[Fecha]],"mmmm"))</f>
        <v>Abril</v>
      </c>
      <c r="E185" s="5" t="str">
        <f>TEXT(IDX_Fechas[[#This Row],[Fecha]],"aaaa")</f>
        <v>2034</v>
      </c>
      <c r="F185" s="5" t="str">
        <f>LEFT(IDX_Fechas[[#This Row],[Mes]],3)&amp;"-"&amp;RIGHT(IDX_Fechas[[#This Row],[Año]],2)</f>
        <v>Abr-34</v>
      </c>
      <c r="G185" s="5" t="str">
        <f>VLOOKUP(IDX_Fechas[[#This Row],[Mes]],TBL_Meses[],2,FALSE)</f>
        <v>April</v>
      </c>
      <c r="H185" s="5" t="str">
        <f>LEFT(IDX_Fechas[[#This Row],[Month]],3)&amp;"-"&amp;RIGHT(IDX_Fechas[[#This Row],[Año]],2)</f>
        <v>Apr-34</v>
      </c>
    </row>
    <row r="186" spans="1:8" x14ac:dyDescent="0.2">
      <c r="A186" s="5" t="str">
        <f>UPPER(LEFT(IDX_Fechas[[#This Row],[Mes]],3))&amp;IDX_Fechas[[#This Row],[Año]]</f>
        <v>MAY2034</v>
      </c>
      <c r="B186" s="3">
        <f t="shared" si="3"/>
        <v>49065</v>
      </c>
      <c r="C186" s="4">
        <f>IDX_Fechas[[#This Row],[Fecha]]</f>
        <v>49065</v>
      </c>
      <c r="D186" s="5" t="str">
        <f>PROPER(TEXT(IDX_Fechas[[#This Row],[Fecha]],"mmmm"))</f>
        <v>Mayo</v>
      </c>
      <c r="E186" s="5" t="str">
        <f>TEXT(IDX_Fechas[[#This Row],[Fecha]],"aaaa")</f>
        <v>2034</v>
      </c>
      <c r="F186" s="5" t="str">
        <f>LEFT(IDX_Fechas[[#This Row],[Mes]],3)&amp;"-"&amp;RIGHT(IDX_Fechas[[#This Row],[Año]],2)</f>
        <v>May-34</v>
      </c>
      <c r="G186" s="5" t="str">
        <f>VLOOKUP(IDX_Fechas[[#This Row],[Mes]],TBL_Meses[],2,FALSE)</f>
        <v>May</v>
      </c>
      <c r="H186" s="5" t="str">
        <f>LEFT(IDX_Fechas[[#This Row],[Month]],3)&amp;"-"&amp;RIGHT(IDX_Fechas[[#This Row],[Año]],2)</f>
        <v>May-34</v>
      </c>
    </row>
    <row r="187" spans="1:8" x14ac:dyDescent="0.2">
      <c r="A187" s="5" t="str">
        <f>UPPER(LEFT(IDX_Fechas[[#This Row],[Mes]],3))&amp;IDX_Fechas[[#This Row],[Año]]</f>
        <v>JUN2034</v>
      </c>
      <c r="B187" s="3">
        <f t="shared" si="3"/>
        <v>49096</v>
      </c>
      <c r="C187" s="4">
        <f>IDX_Fechas[[#This Row],[Fecha]]</f>
        <v>49096</v>
      </c>
      <c r="D187" s="5" t="str">
        <f>PROPER(TEXT(IDX_Fechas[[#This Row],[Fecha]],"mmmm"))</f>
        <v>Junio</v>
      </c>
      <c r="E187" s="5" t="str">
        <f>TEXT(IDX_Fechas[[#This Row],[Fecha]],"aaaa")</f>
        <v>2034</v>
      </c>
      <c r="F187" s="5" t="str">
        <f>LEFT(IDX_Fechas[[#This Row],[Mes]],3)&amp;"-"&amp;RIGHT(IDX_Fechas[[#This Row],[Año]],2)</f>
        <v>Jun-34</v>
      </c>
      <c r="G187" s="5" t="str">
        <f>VLOOKUP(IDX_Fechas[[#This Row],[Mes]],TBL_Meses[],2,FALSE)</f>
        <v>June</v>
      </c>
      <c r="H187" s="5" t="str">
        <f>LEFT(IDX_Fechas[[#This Row],[Month]],3)&amp;"-"&amp;RIGHT(IDX_Fechas[[#This Row],[Año]],2)</f>
        <v>Jun-34</v>
      </c>
    </row>
    <row r="188" spans="1:8" x14ac:dyDescent="0.2">
      <c r="A188" s="5" t="str">
        <f>UPPER(LEFT(IDX_Fechas[[#This Row],[Mes]],3))&amp;IDX_Fechas[[#This Row],[Año]]</f>
        <v>JUL2034</v>
      </c>
      <c r="B188" s="3">
        <f t="shared" si="3"/>
        <v>49126</v>
      </c>
      <c r="C188" s="4">
        <f>IDX_Fechas[[#This Row],[Fecha]]</f>
        <v>49126</v>
      </c>
      <c r="D188" s="5" t="str">
        <f>PROPER(TEXT(IDX_Fechas[[#This Row],[Fecha]],"mmmm"))</f>
        <v>Julio</v>
      </c>
      <c r="E188" s="5" t="str">
        <f>TEXT(IDX_Fechas[[#This Row],[Fecha]],"aaaa")</f>
        <v>2034</v>
      </c>
      <c r="F188" s="5" t="str">
        <f>LEFT(IDX_Fechas[[#This Row],[Mes]],3)&amp;"-"&amp;RIGHT(IDX_Fechas[[#This Row],[Año]],2)</f>
        <v>Jul-34</v>
      </c>
      <c r="G188" s="5" t="str">
        <f>VLOOKUP(IDX_Fechas[[#This Row],[Mes]],TBL_Meses[],2,FALSE)</f>
        <v>July</v>
      </c>
      <c r="H188" s="5" t="str">
        <f>LEFT(IDX_Fechas[[#This Row],[Month]],3)&amp;"-"&amp;RIGHT(IDX_Fechas[[#This Row],[Año]],2)</f>
        <v>Jul-34</v>
      </c>
    </row>
    <row r="189" spans="1:8" x14ac:dyDescent="0.2">
      <c r="A189" s="5" t="str">
        <f>UPPER(LEFT(IDX_Fechas[[#This Row],[Mes]],3))&amp;IDX_Fechas[[#This Row],[Año]]</f>
        <v>AGO2034</v>
      </c>
      <c r="B189" s="3">
        <f t="shared" si="3"/>
        <v>49157</v>
      </c>
      <c r="C189" s="4">
        <f>IDX_Fechas[[#This Row],[Fecha]]</f>
        <v>49157</v>
      </c>
      <c r="D189" s="5" t="str">
        <f>PROPER(TEXT(IDX_Fechas[[#This Row],[Fecha]],"mmmm"))</f>
        <v>Agosto</v>
      </c>
      <c r="E189" s="5" t="str">
        <f>TEXT(IDX_Fechas[[#This Row],[Fecha]],"aaaa")</f>
        <v>2034</v>
      </c>
      <c r="F189" s="5" t="str">
        <f>LEFT(IDX_Fechas[[#This Row],[Mes]],3)&amp;"-"&amp;RIGHT(IDX_Fechas[[#This Row],[Año]],2)</f>
        <v>Ago-34</v>
      </c>
      <c r="G189" s="5" t="str">
        <f>VLOOKUP(IDX_Fechas[[#This Row],[Mes]],TBL_Meses[],2,FALSE)</f>
        <v>August</v>
      </c>
      <c r="H189" s="5" t="str">
        <f>LEFT(IDX_Fechas[[#This Row],[Month]],3)&amp;"-"&amp;RIGHT(IDX_Fechas[[#This Row],[Año]],2)</f>
        <v>Aug-34</v>
      </c>
    </row>
    <row r="190" spans="1:8" x14ac:dyDescent="0.2">
      <c r="A190" s="5" t="str">
        <f>UPPER(LEFT(IDX_Fechas[[#This Row],[Mes]],3))&amp;IDX_Fechas[[#This Row],[Año]]</f>
        <v>SEP2034</v>
      </c>
      <c r="B190" s="3">
        <f t="shared" si="3"/>
        <v>49188</v>
      </c>
      <c r="C190" s="4">
        <f>IDX_Fechas[[#This Row],[Fecha]]</f>
        <v>49188</v>
      </c>
      <c r="D190" s="5" t="str">
        <f>PROPER(TEXT(IDX_Fechas[[#This Row],[Fecha]],"mmmm"))</f>
        <v>Septiembre</v>
      </c>
      <c r="E190" s="5" t="str">
        <f>TEXT(IDX_Fechas[[#This Row],[Fecha]],"aaaa")</f>
        <v>2034</v>
      </c>
      <c r="F190" s="5" t="str">
        <f>LEFT(IDX_Fechas[[#This Row],[Mes]],3)&amp;"-"&amp;RIGHT(IDX_Fechas[[#This Row],[Año]],2)</f>
        <v>Sep-34</v>
      </c>
      <c r="G190" s="5" t="str">
        <f>VLOOKUP(IDX_Fechas[[#This Row],[Mes]],TBL_Meses[],2,FALSE)</f>
        <v>September</v>
      </c>
      <c r="H190" s="5" t="str">
        <f>LEFT(IDX_Fechas[[#This Row],[Month]],3)&amp;"-"&amp;RIGHT(IDX_Fechas[[#This Row],[Año]],2)</f>
        <v>Sep-34</v>
      </c>
    </row>
    <row r="191" spans="1:8" x14ac:dyDescent="0.2">
      <c r="A191" s="5" t="str">
        <f>UPPER(LEFT(IDX_Fechas[[#This Row],[Mes]],3))&amp;IDX_Fechas[[#This Row],[Año]]</f>
        <v>OCT2034</v>
      </c>
      <c r="B191" s="3">
        <f t="shared" si="3"/>
        <v>49218</v>
      </c>
      <c r="C191" s="4">
        <f>IDX_Fechas[[#This Row],[Fecha]]</f>
        <v>49218</v>
      </c>
      <c r="D191" s="5" t="str">
        <f>PROPER(TEXT(IDX_Fechas[[#This Row],[Fecha]],"mmmm"))</f>
        <v>Octubre</v>
      </c>
      <c r="E191" s="5" t="str">
        <f>TEXT(IDX_Fechas[[#This Row],[Fecha]],"aaaa")</f>
        <v>2034</v>
      </c>
      <c r="F191" s="5" t="str">
        <f>LEFT(IDX_Fechas[[#This Row],[Mes]],3)&amp;"-"&amp;RIGHT(IDX_Fechas[[#This Row],[Año]],2)</f>
        <v>Oct-34</v>
      </c>
      <c r="G191" s="5" t="str">
        <f>VLOOKUP(IDX_Fechas[[#This Row],[Mes]],TBL_Meses[],2,FALSE)</f>
        <v>October</v>
      </c>
      <c r="H191" s="5" t="str">
        <f>LEFT(IDX_Fechas[[#This Row],[Month]],3)&amp;"-"&amp;RIGHT(IDX_Fechas[[#This Row],[Año]],2)</f>
        <v>Oct-34</v>
      </c>
    </row>
    <row r="192" spans="1:8" x14ac:dyDescent="0.2">
      <c r="A192" s="5" t="str">
        <f>UPPER(LEFT(IDX_Fechas[[#This Row],[Mes]],3))&amp;IDX_Fechas[[#This Row],[Año]]</f>
        <v>NOV2034</v>
      </c>
      <c r="B192" s="3">
        <f t="shared" si="3"/>
        <v>49249</v>
      </c>
      <c r="C192" s="4">
        <f>IDX_Fechas[[#This Row],[Fecha]]</f>
        <v>49249</v>
      </c>
      <c r="D192" s="5" t="str">
        <f>PROPER(TEXT(IDX_Fechas[[#This Row],[Fecha]],"mmmm"))</f>
        <v>Noviembre</v>
      </c>
      <c r="E192" s="5" t="str">
        <f>TEXT(IDX_Fechas[[#This Row],[Fecha]],"aaaa")</f>
        <v>2034</v>
      </c>
      <c r="F192" s="5" t="str">
        <f>LEFT(IDX_Fechas[[#This Row],[Mes]],3)&amp;"-"&amp;RIGHT(IDX_Fechas[[#This Row],[Año]],2)</f>
        <v>Nov-34</v>
      </c>
      <c r="G192" s="5" t="str">
        <f>VLOOKUP(IDX_Fechas[[#This Row],[Mes]],TBL_Meses[],2,FALSE)</f>
        <v>November</v>
      </c>
      <c r="H192" s="5" t="str">
        <f>LEFT(IDX_Fechas[[#This Row],[Month]],3)&amp;"-"&amp;RIGHT(IDX_Fechas[[#This Row],[Año]],2)</f>
        <v>Nov-34</v>
      </c>
    </row>
    <row r="193" spans="1:8" x14ac:dyDescent="0.2">
      <c r="A193" s="5" t="str">
        <f>UPPER(LEFT(IDX_Fechas[[#This Row],[Mes]],3))&amp;IDX_Fechas[[#This Row],[Año]]</f>
        <v>DIC2034</v>
      </c>
      <c r="B193" s="3">
        <f t="shared" si="3"/>
        <v>49279</v>
      </c>
      <c r="C193" s="4">
        <f>IDX_Fechas[[#This Row],[Fecha]]</f>
        <v>49279</v>
      </c>
      <c r="D193" s="5" t="str">
        <f>PROPER(TEXT(IDX_Fechas[[#This Row],[Fecha]],"mmmm"))</f>
        <v>Diciembre</v>
      </c>
      <c r="E193" s="5" t="str">
        <f>TEXT(IDX_Fechas[[#This Row],[Fecha]],"aaaa")</f>
        <v>2034</v>
      </c>
      <c r="F193" s="5" t="str">
        <f>LEFT(IDX_Fechas[[#This Row],[Mes]],3)&amp;"-"&amp;RIGHT(IDX_Fechas[[#This Row],[Año]],2)</f>
        <v>Dic-34</v>
      </c>
      <c r="G193" s="5" t="str">
        <f>VLOOKUP(IDX_Fechas[[#This Row],[Mes]],TBL_Meses[],2,FALSE)</f>
        <v>December</v>
      </c>
      <c r="H193" s="5" t="str">
        <f>LEFT(IDX_Fechas[[#This Row],[Month]],3)&amp;"-"&amp;RIGHT(IDX_Fechas[[#This Row],[Año]],2)</f>
        <v>Dec-34</v>
      </c>
    </row>
    <row r="194" spans="1:8" x14ac:dyDescent="0.2">
      <c r="A194" s="5" t="str">
        <f>UPPER(LEFT(IDX_Fechas[[#This Row],[Mes]],3))&amp;IDX_Fechas[[#This Row],[Año]]</f>
        <v>ENE2035</v>
      </c>
      <c r="B194" s="3">
        <f t="shared" si="3"/>
        <v>49310</v>
      </c>
      <c r="C194" s="4">
        <f>IDX_Fechas[[#This Row],[Fecha]]</f>
        <v>49310</v>
      </c>
      <c r="D194" s="5" t="str">
        <f>PROPER(TEXT(IDX_Fechas[[#This Row],[Fecha]],"mmmm"))</f>
        <v>Enero</v>
      </c>
      <c r="E194" s="5" t="str">
        <f>TEXT(IDX_Fechas[[#This Row],[Fecha]],"aaaa")</f>
        <v>2035</v>
      </c>
      <c r="F194" s="5" t="str">
        <f>LEFT(IDX_Fechas[[#This Row],[Mes]],3)&amp;"-"&amp;RIGHT(IDX_Fechas[[#This Row],[Año]],2)</f>
        <v>Ene-35</v>
      </c>
      <c r="G194" s="5" t="str">
        <f>VLOOKUP(IDX_Fechas[[#This Row],[Mes]],TBL_Meses[],2,FALSE)</f>
        <v>January</v>
      </c>
      <c r="H194" s="5" t="str">
        <f>LEFT(IDX_Fechas[[#This Row],[Month]],3)&amp;"-"&amp;RIGHT(IDX_Fechas[[#This Row],[Año]],2)</f>
        <v>Jan-35</v>
      </c>
    </row>
    <row r="195" spans="1:8" x14ac:dyDescent="0.2">
      <c r="A195" s="5" t="str">
        <f>UPPER(LEFT(IDX_Fechas[[#This Row],[Mes]],3))&amp;IDX_Fechas[[#This Row],[Año]]</f>
        <v>FEB2035</v>
      </c>
      <c r="B195" s="3">
        <f t="shared" si="3"/>
        <v>49341</v>
      </c>
      <c r="C195" s="4">
        <f>IDX_Fechas[[#This Row],[Fecha]]</f>
        <v>49341</v>
      </c>
      <c r="D195" s="5" t="str">
        <f>PROPER(TEXT(IDX_Fechas[[#This Row],[Fecha]],"mmmm"))</f>
        <v>Febrero</v>
      </c>
      <c r="E195" s="5" t="str">
        <f>TEXT(IDX_Fechas[[#This Row],[Fecha]],"aaaa")</f>
        <v>2035</v>
      </c>
      <c r="F195" s="5" t="str">
        <f>LEFT(IDX_Fechas[[#This Row],[Mes]],3)&amp;"-"&amp;RIGHT(IDX_Fechas[[#This Row],[Año]],2)</f>
        <v>Feb-35</v>
      </c>
      <c r="G195" s="5" t="str">
        <f>VLOOKUP(IDX_Fechas[[#This Row],[Mes]],TBL_Meses[],2,FALSE)</f>
        <v>February</v>
      </c>
      <c r="H195" s="5" t="str">
        <f>LEFT(IDX_Fechas[[#This Row],[Month]],3)&amp;"-"&amp;RIGHT(IDX_Fechas[[#This Row],[Año]],2)</f>
        <v>Feb-35</v>
      </c>
    </row>
    <row r="196" spans="1:8" x14ac:dyDescent="0.2">
      <c r="A196" s="5" t="str">
        <f>UPPER(LEFT(IDX_Fechas[[#This Row],[Mes]],3))&amp;IDX_Fechas[[#This Row],[Año]]</f>
        <v>MAR2035</v>
      </c>
      <c r="B196" s="3">
        <f t="shared" si="3"/>
        <v>49369</v>
      </c>
      <c r="C196" s="4">
        <f>IDX_Fechas[[#This Row],[Fecha]]</f>
        <v>49369</v>
      </c>
      <c r="D196" s="5" t="str">
        <f>PROPER(TEXT(IDX_Fechas[[#This Row],[Fecha]],"mmmm"))</f>
        <v>Marzo</v>
      </c>
      <c r="E196" s="5" t="str">
        <f>TEXT(IDX_Fechas[[#This Row],[Fecha]],"aaaa")</f>
        <v>2035</v>
      </c>
      <c r="F196" s="5" t="str">
        <f>LEFT(IDX_Fechas[[#This Row],[Mes]],3)&amp;"-"&amp;RIGHT(IDX_Fechas[[#This Row],[Año]],2)</f>
        <v>Mar-35</v>
      </c>
      <c r="G196" s="5" t="str">
        <f>VLOOKUP(IDX_Fechas[[#This Row],[Mes]],TBL_Meses[],2,FALSE)</f>
        <v>March</v>
      </c>
      <c r="H196" s="5" t="str">
        <f>LEFT(IDX_Fechas[[#This Row],[Month]],3)&amp;"-"&amp;RIGHT(IDX_Fechas[[#This Row],[Año]],2)</f>
        <v>Mar-35</v>
      </c>
    </row>
    <row r="197" spans="1:8" x14ac:dyDescent="0.2">
      <c r="A197" s="5" t="str">
        <f>UPPER(LEFT(IDX_Fechas[[#This Row],[Mes]],3))&amp;IDX_Fechas[[#This Row],[Año]]</f>
        <v>ABR2035</v>
      </c>
      <c r="B197" s="3">
        <f t="shared" si="3"/>
        <v>49400</v>
      </c>
      <c r="C197" s="4">
        <f>IDX_Fechas[[#This Row],[Fecha]]</f>
        <v>49400</v>
      </c>
      <c r="D197" s="5" t="str">
        <f>PROPER(TEXT(IDX_Fechas[[#This Row],[Fecha]],"mmmm"))</f>
        <v>Abril</v>
      </c>
      <c r="E197" s="5" t="str">
        <f>TEXT(IDX_Fechas[[#This Row],[Fecha]],"aaaa")</f>
        <v>2035</v>
      </c>
      <c r="F197" s="5" t="str">
        <f>LEFT(IDX_Fechas[[#This Row],[Mes]],3)&amp;"-"&amp;RIGHT(IDX_Fechas[[#This Row],[Año]],2)</f>
        <v>Abr-35</v>
      </c>
      <c r="G197" s="5" t="str">
        <f>VLOOKUP(IDX_Fechas[[#This Row],[Mes]],TBL_Meses[],2,FALSE)</f>
        <v>April</v>
      </c>
      <c r="H197" s="5" t="str">
        <f>LEFT(IDX_Fechas[[#This Row],[Month]],3)&amp;"-"&amp;RIGHT(IDX_Fechas[[#This Row],[Año]],2)</f>
        <v>Apr-35</v>
      </c>
    </row>
    <row r="198" spans="1:8" x14ac:dyDescent="0.2">
      <c r="A198" s="5" t="str">
        <f>UPPER(LEFT(IDX_Fechas[[#This Row],[Mes]],3))&amp;IDX_Fechas[[#This Row],[Año]]</f>
        <v>MAY2035</v>
      </c>
      <c r="B198" s="3">
        <f t="shared" si="3"/>
        <v>49430</v>
      </c>
      <c r="C198" s="4">
        <f>IDX_Fechas[[#This Row],[Fecha]]</f>
        <v>49430</v>
      </c>
      <c r="D198" s="5" t="str">
        <f>PROPER(TEXT(IDX_Fechas[[#This Row],[Fecha]],"mmmm"))</f>
        <v>Mayo</v>
      </c>
      <c r="E198" s="5" t="str">
        <f>TEXT(IDX_Fechas[[#This Row],[Fecha]],"aaaa")</f>
        <v>2035</v>
      </c>
      <c r="F198" s="5" t="str">
        <f>LEFT(IDX_Fechas[[#This Row],[Mes]],3)&amp;"-"&amp;RIGHT(IDX_Fechas[[#This Row],[Año]],2)</f>
        <v>May-35</v>
      </c>
      <c r="G198" s="5" t="str">
        <f>VLOOKUP(IDX_Fechas[[#This Row],[Mes]],TBL_Meses[],2,FALSE)</f>
        <v>May</v>
      </c>
      <c r="H198" s="5" t="str">
        <f>LEFT(IDX_Fechas[[#This Row],[Month]],3)&amp;"-"&amp;RIGHT(IDX_Fechas[[#This Row],[Año]],2)</f>
        <v>May-35</v>
      </c>
    </row>
    <row r="199" spans="1:8" x14ac:dyDescent="0.2">
      <c r="A199" s="5" t="str">
        <f>UPPER(LEFT(IDX_Fechas[[#This Row],[Mes]],3))&amp;IDX_Fechas[[#This Row],[Año]]</f>
        <v>JUN2035</v>
      </c>
      <c r="B199" s="3">
        <f t="shared" ref="B199:B262" si="4">IF(ROW()=2,43466,EDATE(B198,1))</f>
        <v>49461</v>
      </c>
      <c r="C199" s="4">
        <f>IDX_Fechas[[#This Row],[Fecha]]</f>
        <v>49461</v>
      </c>
      <c r="D199" s="5" t="str">
        <f>PROPER(TEXT(IDX_Fechas[[#This Row],[Fecha]],"mmmm"))</f>
        <v>Junio</v>
      </c>
      <c r="E199" s="5" t="str">
        <f>TEXT(IDX_Fechas[[#This Row],[Fecha]],"aaaa")</f>
        <v>2035</v>
      </c>
      <c r="F199" s="5" t="str">
        <f>LEFT(IDX_Fechas[[#This Row],[Mes]],3)&amp;"-"&amp;RIGHT(IDX_Fechas[[#This Row],[Año]],2)</f>
        <v>Jun-35</v>
      </c>
      <c r="G199" s="5" t="str">
        <f>VLOOKUP(IDX_Fechas[[#This Row],[Mes]],TBL_Meses[],2,FALSE)</f>
        <v>June</v>
      </c>
      <c r="H199" s="5" t="str">
        <f>LEFT(IDX_Fechas[[#This Row],[Month]],3)&amp;"-"&amp;RIGHT(IDX_Fechas[[#This Row],[Año]],2)</f>
        <v>Jun-35</v>
      </c>
    </row>
    <row r="200" spans="1:8" x14ac:dyDescent="0.2">
      <c r="A200" s="5" t="str">
        <f>UPPER(LEFT(IDX_Fechas[[#This Row],[Mes]],3))&amp;IDX_Fechas[[#This Row],[Año]]</f>
        <v>JUL2035</v>
      </c>
      <c r="B200" s="3">
        <f t="shared" si="4"/>
        <v>49491</v>
      </c>
      <c r="C200" s="4">
        <f>IDX_Fechas[[#This Row],[Fecha]]</f>
        <v>49491</v>
      </c>
      <c r="D200" s="5" t="str">
        <f>PROPER(TEXT(IDX_Fechas[[#This Row],[Fecha]],"mmmm"))</f>
        <v>Julio</v>
      </c>
      <c r="E200" s="5" t="str">
        <f>TEXT(IDX_Fechas[[#This Row],[Fecha]],"aaaa")</f>
        <v>2035</v>
      </c>
      <c r="F200" s="5" t="str">
        <f>LEFT(IDX_Fechas[[#This Row],[Mes]],3)&amp;"-"&amp;RIGHT(IDX_Fechas[[#This Row],[Año]],2)</f>
        <v>Jul-35</v>
      </c>
      <c r="G200" s="5" t="str">
        <f>VLOOKUP(IDX_Fechas[[#This Row],[Mes]],TBL_Meses[],2,FALSE)</f>
        <v>July</v>
      </c>
      <c r="H200" s="5" t="str">
        <f>LEFT(IDX_Fechas[[#This Row],[Month]],3)&amp;"-"&amp;RIGHT(IDX_Fechas[[#This Row],[Año]],2)</f>
        <v>Jul-35</v>
      </c>
    </row>
    <row r="201" spans="1:8" x14ac:dyDescent="0.2">
      <c r="A201" s="5" t="str">
        <f>UPPER(LEFT(IDX_Fechas[[#This Row],[Mes]],3))&amp;IDX_Fechas[[#This Row],[Año]]</f>
        <v>AGO2035</v>
      </c>
      <c r="B201" s="3">
        <f t="shared" si="4"/>
        <v>49522</v>
      </c>
      <c r="C201" s="4">
        <f>IDX_Fechas[[#This Row],[Fecha]]</f>
        <v>49522</v>
      </c>
      <c r="D201" s="5" t="str">
        <f>PROPER(TEXT(IDX_Fechas[[#This Row],[Fecha]],"mmmm"))</f>
        <v>Agosto</v>
      </c>
      <c r="E201" s="5" t="str">
        <f>TEXT(IDX_Fechas[[#This Row],[Fecha]],"aaaa")</f>
        <v>2035</v>
      </c>
      <c r="F201" s="5" t="str">
        <f>LEFT(IDX_Fechas[[#This Row],[Mes]],3)&amp;"-"&amp;RIGHT(IDX_Fechas[[#This Row],[Año]],2)</f>
        <v>Ago-35</v>
      </c>
      <c r="G201" s="5" t="str">
        <f>VLOOKUP(IDX_Fechas[[#This Row],[Mes]],TBL_Meses[],2,FALSE)</f>
        <v>August</v>
      </c>
      <c r="H201" s="5" t="str">
        <f>LEFT(IDX_Fechas[[#This Row],[Month]],3)&amp;"-"&amp;RIGHT(IDX_Fechas[[#This Row],[Año]],2)</f>
        <v>Aug-35</v>
      </c>
    </row>
    <row r="202" spans="1:8" x14ac:dyDescent="0.2">
      <c r="A202" s="5" t="str">
        <f>UPPER(LEFT(IDX_Fechas[[#This Row],[Mes]],3))&amp;IDX_Fechas[[#This Row],[Año]]</f>
        <v>SEP2035</v>
      </c>
      <c r="B202" s="3">
        <f t="shared" si="4"/>
        <v>49553</v>
      </c>
      <c r="C202" s="4">
        <f>IDX_Fechas[[#This Row],[Fecha]]</f>
        <v>49553</v>
      </c>
      <c r="D202" s="5" t="str">
        <f>PROPER(TEXT(IDX_Fechas[[#This Row],[Fecha]],"mmmm"))</f>
        <v>Septiembre</v>
      </c>
      <c r="E202" s="5" t="str">
        <f>TEXT(IDX_Fechas[[#This Row],[Fecha]],"aaaa")</f>
        <v>2035</v>
      </c>
      <c r="F202" s="5" t="str">
        <f>LEFT(IDX_Fechas[[#This Row],[Mes]],3)&amp;"-"&amp;RIGHT(IDX_Fechas[[#This Row],[Año]],2)</f>
        <v>Sep-35</v>
      </c>
      <c r="G202" s="5" t="str">
        <f>VLOOKUP(IDX_Fechas[[#This Row],[Mes]],TBL_Meses[],2,FALSE)</f>
        <v>September</v>
      </c>
      <c r="H202" s="5" t="str">
        <f>LEFT(IDX_Fechas[[#This Row],[Month]],3)&amp;"-"&amp;RIGHT(IDX_Fechas[[#This Row],[Año]],2)</f>
        <v>Sep-35</v>
      </c>
    </row>
    <row r="203" spans="1:8" x14ac:dyDescent="0.2">
      <c r="A203" s="5" t="str">
        <f>UPPER(LEFT(IDX_Fechas[[#This Row],[Mes]],3))&amp;IDX_Fechas[[#This Row],[Año]]</f>
        <v>OCT2035</v>
      </c>
      <c r="B203" s="3">
        <f t="shared" si="4"/>
        <v>49583</v>
      </c>
      <c r="C203" s="4">
        <f>IDX_Fechas[[#This Row],[Fecha]]</f>
        <v>49583</v>
      </c>
      <c r="D203" s="5" t="str">
        <f>PROPER(TEXT(IDX_Fechas[[#This Row],[Fecha]],"mmmm"))</f>
        <v>Octubre</v>
      </c>
      <c r="E203" s="5" t="str">
        <f>TEXT(IDX_Fechas[[#This Row],[Fecha]],"aaaa")</f>
        <v>2035</v>
      </c>
      <c r="F203" s="5" t="str">
        <f>LEFT(IDX_Fechas[[#This Row],[Mes]],3)&amp;"-"&amp;RIGHT(IDX_Fechas[[#This Row],[Año]],2)</f>
        <v>Oct-35</v>
      </c>
      <c r="G203" s="5" t="str">
        <f>VLOOKUP(IDX_Fechas[[#This Row],[Mes]],TBL_Meses[],2,FALSE)</f>
        <v>October</v>
      </c>
      <c r="H203" s="5" t="str">
        <f>LEFT(IDX_Fechas[[#This Row],[Month]],3)&amp;"-"&amp;RIGHT(IDX_Fechas[[#This Row],[Año]],2)</f>
        <v>Oct-35</v>
      </c>
    </row>
    <row r="204" spans="1:8" x14ac:dyDescent="0.2">
      <c r="A204" s="5" t="str">
        <f>UPPER(LEFT(IDX_Fechas[[#This Row],[Mes]],3))&amp;IDX_Fechas[[#This Row],[Año]]</f>
        <v>NOV2035</v>
      </c>
      <c r="B204" s="3">
        <f t="shared" si="4"/>
        <v>49614</v>
      </c>
      <c r="C204" s="4">
        <f>IDX_Fechas[[#This Row],[Fecha]]</f>
        <v>49614</v>
      </c>
      <c r="D204" s="5" t="str">
        <f>PROPER(TEXT(IDX_Fechas[[#This Row],[Fecha]],"mmmm"))</f>
        <v>Noviembre</v>
      </c>
      <c r="E204" s="5" t="str">
        <f>TEXT(IDX_Fechas[[#This Row],[Fecha]],"aaaa")</f>
        <v>2035</v>
      </c>
      <c r="F204" s="5" t="str">
        <f>LEFT(IDX_Fechas[[#This Row],[Mes]],3)&amp;"-"&amp;RIGHT(IDX_Fechas[[#This Row],[Año]],2)</f>
        <v>Nov-35</v>
      </c>
      <c r="G204" s="5" t="str">
        <f>VLOOKUP(IDX_Fechas[[#This Row],[Mes]],TBL_Meses[],2,FALSE)</f>
        <v>November</v>
      </c>
      <c r="H204" s="5" t="str">
        <f>LEFT(IDX_Fechas[[#This Row],[Month]],3)&amp;"-"&amp;RIGHT(IDX_Fechas[[#This Row],[Año]],2)</f>
        <v>Nov-35</v>
      </c>
    </row>
    <row r="205" spans="1:8" x14ac:dyDescent="0.2">
      <c r="A205" s="5" t="str">
        <f>UPPER(LEFT(IDX_Fechas[[#This Row],[Mes]],3))&amp;IDX_Fechas[[#This Row],[Año]]</f>
        <v>DIC2035</v>
      </c>
      <c r="B205" s="3">
        <f t="shared" si="4"/>
        <v>49644</v>
      </c>
      <c r="C205" s="4">
        <f>IDX_Fechas[[#This Row],[Fecha]]</f>
        <v>49644</v>
      </c>
      <c r="D205" s="5" t="str">
        <f>PROPER(TEXT(IDX_Fechas[[#This Row],[Fecha]],"mmmm"))</f>
        <v>Diciembre</v>
      </c>
      <c r="E205" s="5" t="str">
        <f>TEXT(IDX_Fechas[[#This Row],[Fecha]],"aaaa")</f>
        <v>2035</v>
      </c>
      <c r="F205" s="5" t="str">
        <f>LEFT(IDX_Fechas[[#This Row],[Mes]],3)&amp;"-"&amp;RIGHT(IDX_Fechas[[#This Row],[Año]],2)</f>
        <v>Dic-35</v>
      </c>
      <c r="G205" s="5" t="str">
        <f>VLOOKUP(IDX_Fechas[[#This Row],[Mes]],TBL_Meses[],2,FALSE)</f>
        <v>December</v>
      </c>
      <c r="H205" s="5" t="str">
        <f>LEFT(IDX_Fechas[[#This Row],[Month]],3)&amp;"-"&amp;RIGHT(IDX_Fechas[[#This Row],[Año]],2)</f>
        <v>Dec-35</v>
      </c>
    </row>
    <row r="206" spans="1:8" x14ac:dyDescent="0.2">
      <c r="A206" s="5" t="str">
        <f>UPPER(LEFT(IDX_Fechas[[#This Row],[Mes]],3))&amp;IDX_Fechas[[#This Row],[Año]]</f>
        <v>ENE2036</v>
      </c>
      <c r="B206" s="3">
        <f t="shared" si="4"/>
        <v>49675</v>
      </c>
      <c r="C206" s="4">
        <f>IDX_Fechas[[#This Row],[Fecha]]</f>
        <v>49675</v>
      </c>
      <c r="D206" s="5" t="str">
        <f>PROPER(TEXT(IDX_Fechas[[#This Row],[Fecha]],"mmmm"))</f>
        <v>Enero</v>
      </c>
      <c r="E206" s="5" t="str">
        <f>TEXT(IDX_Fechas[[#This Row],[Fecha]],"aaaa")</f>
        <v>2036</v>
      </c>
      <c r="F206" s="5" t="str">
        <f>LEFT(IDX_Fechas[[#This Row],[Mes]],3)&amp;"-"&amp;RIGHT(IDX_Fechas[[#This Row],[Año]],2)</f>
        <v>Ene-36</v>
      </c>
      <c r="G206" s="5" t="str">
        <f>VLOOKUP(IDX_Fechas[[#This Row],[Mes]],TBL_Meses[],2,FALSE)</f>
        <v>January</v>
      </c>
      <c r="H206" s="5" t="str">
        <f>LEFT(IDX_Fechas[[#This Row],[Month]],3)&amp;"-"&amp;RIGHT(IDX_Fechas[[#This Row],[Año]],2)</f>
        <v>Jan-36</v>
      </c>
    </row>
    <row r="207" spans="1:8" x14ac:dyDescent="0.2">
      <c r="A207" s="5" t="str">
        <f>UPPER(LEFT(IDX_Fechas[[#This Row],[Mes]],3))&amp;IDX_Fechas[[#This Row],[Año]]</f>
        <v>FEB2036</v>
      </c>
      <c r="B207" s="3">
        <f t="shared" si="4"/>
        <v>49706</v>
      </c>
      <c r="C207" s="4">
        <f>IDX_Fechas[[#This Row],[Fecha]]</f>
        <v>49706</v>
      </c>
      <c r="D207" s="5" t="str">
        <f>PROPER(TEXT(IDX_Fechas[[#This Row],[Fecha]],"mmmm"))</f>
        <v>Febrero</v>
      </c>
      <c r="E207" s="5" t="str">
        <f>TEXT(IDX_Fechas[[#This Row],[Fecha]],"aaaa")</f>
        <v>2036</v>
      </c>
      <c r="F207" s="5" t="str">
        <f>LEFT(IDX_Fechas[[#This Row],[Mes]],3)&amp;"-"&amp;RIGHT(IDX_Fechas[[#This Row],[Año]],2)</f>
        <v>Feb-36</v>
      </c>
      <c r="G207" s="5" t="str">
        <f>VLOOKUP(IDX_Fechas[[#This Row],[Mes]],TBL_Meses[],2,FALSE)</f>
        <v>February</v>
      </c>
      <c r="H207" s="5" t="str">
        <f>LEFT(IDX_Fechas[[#This Row],[Month]],3)&amp;"-"&amp;RIGHT(IDX_Fechas[[#This Row],[Año]],2)</f>
        <v>Feb-36</v>
      </c>
    </row>
    <row r="208" spans="1:8" x14ac:dyDescent="0.2">
      <c r="A208" s="5" t="str">
        <f>UPPER(LEFT(IDX_Fechas[[#This Row],[Mes]],3))&amp;IDX_Fechas[[#This Row],[Año]]</f>
        <v>MAR2036</v>
      </c>
      <c r="B208" s="3">
        <f t="shared" si="4"/>
        <v>49735</v>
      </c>
      <c r="C208" s="4">
        <f>IDX_Fechas[[#This Row],[Fecha]]</f>
        <v>49735</v>
      </c>
      <c r="D208" s="5" t="str">
        <f>PROPER(TEXT(IDX_Fechas[[#This Row],[Fecha]],"mmmm"))</f>
        <v>Marzo</v>
      </c>
      <c r="E208" s="5" t="str">
        <f>TEXT(IDX_Fechas[[#This Row],[Fecha]],"aaaa")</f>
        <v>2036</v>
      </c>
      <c r="F208" s="5" t="str">
        <f>LEFT(IDX_Fechas[[#This Row],[Mes]],3)&amp;"-"&amp;RIGHT(IDX_Fechas[[#This Row],[Año]],2)</f>
        <v>Mar-36</v>
      </c>
      <c r="G208" s="5" t="str">
        <f>VLOOKUP(IDX_Fechas[[#This Row],[Mes]],TBL_Meses[],2,FALSE)</f>
        <v>March</v>
      </c>
      <c r="H208" s="5" t="str">
        <f>LEFT(IDX_Fechas[[#This Row],[Month]],3)&amp;"-"&amp;RIGHT(IDX_Fechas[[#This Row],[Año]],2)</f>
        <v>Mar-36</v>
      </c>
    </row>
    <row r="209" spans="1:8" x14ac:dyDescent="0.2">
      <c r="A209" s="5" t="str">
        <f>UPPER(LEFT(IDX_Fechas[[#This Row],[Mes]],3))&amp;IDX_Fechas[[#This Row],[Año]]</f>
        <v>ABR2036</v>
      </c>
      <c r="B209" s="3">
        <f t="shared" si="4"/>
        <v>49766</v>
      </c>
      <c r="C209" s="4">
        <f>IDX_Fechas[[#This Row],[Fecha]]</f>
        <v>49766</v>
      </c>
      <c r="D209" s="5" t="str">
        <f>PROPER(TEXT(IDX_Fechas[[#This Row],[Fecha]],"mmmm"))</f>
        <v>Abril</v>
      </c>
      <c r="E209" s="5" t="str">
        <f>TEXT(IDX_Fechas[[#This Row],[Fecha]],"aaaa")</f>
        <v>2036</v>
      </c>
      <c r="F209" s="5" t="str">
        <f>LEFT(IDX_Fechas[[#This Row],[Mes]],3)&amp;"-"&amp;RIGHT(IDX_Fechas[[#This Row],[Año]],2)</f>
        <v>Abr-36</v>
      </c>
      <c r="G209" s="5" t="str">
        <f>VLOOKUP(IDX_Fechas[[#This Row],[Mes]],TBL_Meses[],2,FALSE)</f>
        <v>April</v>
      </c>
      <c r="H209" s="5" t="str">
        <f>LEFT(IDX_Fechas[[#This Row],[Month]],3)&amp;"-"&amp;RIGHT(IDX_Fechas[[#This Row],[Año]],2)</f>
        <v>Apr-36</v>
      </c>
    </row>
    <row r="210" spans="1:8" x14ac:dyDescent="0.2">
      <c r="A210" s="5" t="str">
        <f>UPPER(LEFT(IDX_Fechas[[#This Row],[Mes]],3))&amp;IDX_Fechas[[#This Row],[Año]]</f>
        <v>MAY2036</v>
      </c>
      <c r="B210" s="3">
        <f t="shared" si="4"/>
        <v>49796</v>
      </c>
      <c r="C210" s="4">
        <f>IDX_Fechas[[#This Row],[Fecha]]</f>
        <v>49796</v>
      </c>
      <c r="D210" s="5" t="str">
        <f>PROPER(TEXT(IDX_Fechas[[#This Row],[Fecha]],"mmmm"))</f>
        <v>Mayo</v>
      </c>
      <c r="E210" s="5" t="str">
        <f>TEXT(IDX_Fechas[[#This Row],[Fecha]],"aaaa")</f>
        <v>2036</v>
      </c>
      <c r="F210" s="5" t="str">
        <f>LEFT(IDX_Fechas[[#This Row],[Mes]],3)&amp;"-"&amp;RIGHT(IDX_Fechas[[#This Row],[Año]],2)</f>
        <v>May-36</v>
      </c>
      <c r="G210" s="5" t="str">
        <f>VLOOKUP(IDX_Fechas[[#This Row],[Mes]],TBL_Meses[],2,FALSE)</f>
        <v>May</v>
      </c>
      <c r="H210" s="5" t="str">
        <f>LEFT(IDX_Fechas[[#This Row],[Month]],3)&amp;"-"&amp;RIGHT(IDX_Fechas[[#This Row],[Año]],2)</f>
        <v>May-36</v>
      </c>
    </row>
    <row r="211" spans="1:8" x14ac:dyDescent="0.2">
      <c r="A211" s="5" t="str">
        <f>UPPER(LEFT(IDX_Fechas[[#This Row],[Mes]],3))&amp;IDX_Fechas[[#This Row],[Año]]</f>
        <v>JUN2036</v>
      </c>
      <c r="B211" s="3">
        <f t="shared" si="4"/>
        <v>49827</v>
      </c>
      <c r="C211" s="4">
        <f>IDX_Fechas[[#This Row],[Fecha]]</f>
        <v>49827</v>
      </c>
      <c r="D211" s="5" t="str">
        <f>PROPER(TEXT(IDX_Fechas[[#This Row],[Fecha]],"mmmm"))</f>
        <v>Junio</v>
      </c>
      <c r="E211" s="5" t="str">
        <f>TEXT(IDX_Fechas[[#This Row],[Fecha]],"aaaa")</f>
        <v>2036</v>
      </c>
      <c r="F211" s="5" t="str">
        <f>LEFT(IDX_Fechas[[#This Row],[Mes]],3)&amp;"-"&amp;RIGHT(IDX_Fechas[[#This Row],[Año]],2)</f>
        <v>Jun-36</v>
      </c>
      <c r="G211" s="5" t="str">
        <f>VLOOKUP(IDX_Fechas[[#This Row],[Mes]],TBL_Meses[],2,FALSE)</f>
        <v>June</v>
      </c>
      <c r="H211" s="5" t="str">
        <f>LEFT(IDX_Fechas[[#This Row],[Month]],3)&amp;"-"&amp;RIGHT(IDX_Fechas[[#This Row],[Año]],2)</f>
        <v>Jun-36</v>
      </c>
    </row>
    <row r="212" spans="1:8" x14ac:dyDescent="0.2">
      <c r="A212" s="5" t="str">
        <f>UPPER(LEFT(IDX_Fechas[[#This Row],[Mes]],3))&amp;IDX_Fechas[[#This Row],[Año]]</f>
        <v>JUL2036</v>
      </c>
      <c r="B212" s="3">
        <f t="shared" si="4"/>
        <v>49857</v>
      </c>
      <c r="C212" s="4">
        <f>IDX_Fechas[[#This Row],[Fecha]]</f>
        <v>49857</v>
      </c>
      <c r="D212" s="5" t="str">
        <f>PROPER(TEXT(IDX_Fechas[[#This Row],[Fecha]],"mmmm"))</f>
        <v>Julio</v>
      </c>
      <c r="E212" s="5" t="str">
        <f>TEXT(IDX_Fechas[[#This Row],[Fecha]],"aaaa")</f>
        <v>2036</v>
      </c>
      <c r="F212" s="5" t="str">
        <f>LEFT(IDX_Fechas[[#This Row],[Mes]],3)&amp;"-"&amp;RIGHT(IDX_Fechas[[#This Row],[Año]],2)</f>
        <v>Jul-36</v>
      </c>
      <c r="G212" s="5" t="str">
        <f>VLOOKUP(IDX_Fechas[[#This Row],[Mes]],TBL_Meses[],2,FALSE)</f>
        <v>July</v>
      </c>
      <c r="H212" s="5" t="str">
        <f>LEFT(IDX_Fechas[[#This Row],[Month]],3)&amp;"-"&amp;RIGHT(IDX_Fechas[[#This Row],[Año]],2)</f>
        <v>Jul-36</v>
      </c>
    </row>
    <row r="213" spans="1:8" x14ac:dyDescent="0.2">
      <c r="A213" s="5" t="str">
        <f>UPPER(LEFT(IDX_Fechas[[#This Row],[Mes]],3))&amp;IDX_Fechas[[#This Row],[Año]]</f>
        <v>AGO2036</v>
      </c>
      <c r="B213" s="3">
        <f t="shared" si="4"/>
        <v>49888</v>
      </c>
      <c r="C213" s="4">
        <f>IDX_Fechas[[#This Row],[Fecha]]</f>
        <v>49888</v>
      </c>
      <c r="D213" s="5" t="str">
        <f>PROPER(TEXT(IDX_Fechas[[#This Row],[Fecha]],"mmmm"))</f>
        <v>Agosto</v>
      </c>
      <c r="E213" s="5" t="str">
        <f>TEXT(IDX_Fechas[[#This Row],[Fecha]],"aaaa")</f>
        <v>2036</v>
      </c>
      <c r="F213" s="5" t="str">
        <f>LEFT(IDX_Fechas[[#This Row],[Mes]],3)&amp;"-"&amp;RIGHT(IDX_Fechas[[#This Row],[Año]],2)</f>
        <v>Ago-36</v>
      </c>
      <c r="G213" s="5" t="str">
        <f>VLOOKUP(IDX_Fechas[[#This Row],[Mes]],TBL_Meses[],2,FALSE)</f>
        <v>August</v>
      </c>
      <c r="H213" s="5" t="str">
        <f>LEFT(IDX_Fechas[[#This Row],[Month]],3)&amp;"-"&amp;RIGHT(IDX_Fechas[[#This Row],[Año]],2)</f>
        <v>Aug-36</v>
      </c>
    </row>
    <row r="214" spans="1:8" x14ac:dyDescent="0.2">
      <c r="A214" s="5" t="str">
        <f>UPPER(LEFT(IDX_Fechas[[#This Row],[Mes]],3))&amp;IDX_Fechas[[#This Row],[Año]]</f>
        <v>SEP2036</v>
      </c>
      <c r="B214" s="3">
        <f t="shared" si="4"/>
        <v>49919</v>
      </c>
      <c r="C214" s="4">
        <f>IDX_Fechas[[#This Row],[Fecha]]</f>
        <v>49919</v>
      </c>
      <c r="D214" s="5" t="str">
        <f>PROPER(TEXT(IDX_Fechas[[#This Row],[Fecha]],"mmmm"))</f>
        <v>Septiembre</v>
      </c>
      <c r="E214" s="5" t="str">
        <f>TEXT(IDX_Fechas[[#This Row],[Fecha]],"aaaa")</f>
        <v>2036</v>
      </c>
      <c r="F214" s="5" t="str">
        <f>LEFT(IDX_Fechas[[#This Row],[Mes]],3)&amp;"-"&amp;RIGHT(IDX_Fechas[[#This Row],[Año]],2)</f>
        <v>Sep-36</v>
      </c>
      <c r="G214" s="5" t="str">
        <f>VLOOKUP(IDX_Fechas[[#This Row],[Mes]],TBL_Meses[],2,FALSE)</f>
        <v>September</v>
      </c>
      <c r="H214" s="5" t="str">
        <f>LEFT(IDX_Fechas[[#This Row],[Month]],3)&amp;"-"&amp;RIGHT(IDX_Fechas[[#This Row],[Año]],2)</f>
        <v>Sep-36</v>
      </c>
    </row>
    <row r="215" spans="1:8" x14ac:dyDescent="0.2">
      <c r="A215" s="5" t="str">
        <f>UPPER(LEFT(IDX_Fechas[[#This Row],[Mes]],3))&amp;IDX_Fechas[[#This Row],[Año]]</f>
        <v>OCT2036</v>
      </c>
      <c r="B215" s="3">
        <f t="shared" si="4"/>
        <v>49949</v>
      </c>
      <c r="C215" s="4">
        <f>IDX_Fechas[[#This Row],[Fecha]]</f>
        <v>49949</v>
      </c>
      <c r="D215" s="5" t="str">
        <f>PROPER(TEXT(IDX_Fechas[[#This Row],[Fecha]],"mmmm"))</f>
        <v>Octubre</v>
      </c>
      <c r="E215" s="5" t="str">
        <f>TEXT(IDX_Fechas[[#This Row],[Fecha]],"aaaa")</f>
        <v>2036</v>
      </c>
      <c r="F215" s="5" t="str">
        <f>LEFT(IDX_Fechas[[#This Row],[Mes]],3)&amp;"-"&amp;RIGHT(IDX_Fechas[[#This Row],[Año]],2)</f>
        <v>Oct-36</v>
      </c>
      <c r="G215" s="5" t="str">
        <f>VLOOKUP(IDX_Fechas[[#This Row],[Mes]],TBL_Meses[],2,FALSE)</f>
        <v>October</v>
      </c>
      <c r="H215" s="5" t="str">
        <f>LEFT(IDX_Fechas[[#This Row],[Month]],3)&amp;"-"&amp;RIGHT(IDX_Fechas[[#This Row],[Año]],2)</f>
        <v>Oct-36</v>
      </c>
    </row>
    <row r="216" spans="1:8" x14ac:dyDescent="0.2">
      <c r="A216" s="5" t="str">
        <f>UPPER(LEFT(IDX_Fechas[[#This Row],[Mes]],3))&amp;IDX_Fechas[[#This Row],[Año]]</f>
        <v>NOV2036</v>
      </c>
      <c r="B216" s="3">
        <f t="shared" si="4"/>
        <v>49980</v>
      </c>
      <c r="C216" s="4">
        <f>IDX_Fechas[[#This Row],[Fecha]]</f>
        <v>49980</v>
      </c>
      <c r="D216" s="5" t="str">
        <f>PROPER(TEXT(IDX_Fechas[[#This Row],[Fecha]],"mmmm"))</f>
        <v>Noviembre</v>
      </c>
      <c r="E216" s="5" t="str">
        <f>TEXT(IDX_Fechas[[#This Row],[Fecha]],"aaaa")</f>
        <v>2036</v>
      </c>
      <c r="F216" s="5" t="str">
        <f>LEFT(IDX_Fechas[[#This Row],[Mes]],3)&amp;"-"&amp;RIGHT(IDX_Fechas[[#This Row],[Año]],2)</f>
        <v>Nov-36</v>
      </c>
      <c r="G216" s="5" t="str">
        <f>VLOOKUP(IDX_Fechas[[#This Row],[Mes]],TBL_Meses[],2,FALSE)</f>
        <v>November</v>
      </c>
      <c r="H216" s="5" t="str">
        <f>LEFT(IDX_Fechas[[#This Row],[Month]],3)&amp;"-"&amp;RIGHT(IDX_Fechas[[#This Row],[Año]],2)</f>
        <v>Nov-36</v>
      </c>
    </row>
    <row r="217" spans="1:8" x14ac:dyDescent="0.2">
      <c r="A217" s="5" t="str">
        <f>UPPER(LEFT(IDX_Fechas[[#This Row],[Mes]],3))&amp;IDX_Fechas[[#This Row],[Año]]</f>
        <v>DIC2036</v>
      </c>
      <c r="B217" s="3">
        <f t="shared" si="4"/>
        <v>50010</v>
      </c>
      <c r="C217" s="4">
        <f>IDX_Fechas[[#This Row],[Fecha]]</f>
        <v>50010</v>
      </c>
      <c r="D217" s="5" t="str">
        <f>PROPER(TEXT(IDX_Fechas[[#This Row],[Fecha]],"mmmm"))</f>
        <v>Diciembre</v>
      </c>
      <c r="E217" s="5" t="str">
        <f>TEXT(IDX_Fechas[[#This Row],[Fecha]],"aaaa")</f>
        <v>2036</v>
      </c>
      <c r="F217" s="5" t="str">
        <f>LEFT(IDX_Fechas[[#This Row],[Mes]],3)&amp;"-"&amp;RIGHT(IDX_Fechas[[#This Row],[Año]],2)</f>
        <v>Dic-36</v>
      </c>
      <c r="G217" s="5" t="str">
        <f>VLOOKUP(IDX_Fechas[[#This Row],[Mes]],TBL_Meses[],2,FALSE)</f>
        <v>December</v>
      </c>
      <c r="H217" s="5" t="str">
        <f>LEFT(IDX_Fechas[[#This Row],[Month]],3)&amp;"-"&amp;RIGHT(IDX_Fechas[[#This Row],[Año]],2)</f>
        <v>Dec-36</v>
      </c>
    </row>
    <row r="218" spans="1:8" x14ac:dyDescent="0.2">
      <c r="A218" s="5" t="str">
        <f>UPPER(LEFT(IDX_Fechas[[#This Row],[Mes]],3))&amp;IDX_Fechas[[#This Row],[Año]]</f>
        <v>ENE2037</v>
      </c>
      <c r="B218" s="3">
        <f t="shared" si="4"/>
        <v>50041</v>
      </c>
      <c r="C218" s="4">
        <f>IDX_Fechas[[#This Row],[Fecha]]</f>
        <v>50041</v>
      </c>
      <c r="D218" s="5" t="str">
        <f>PROPER(TEXT(IDX_Fechas[[#This Row],[Fecha]],"mmmm"))</f>
        <v>Enero</v>
      </c>
      <c r="E218" s="5" t="str">
        <f>TEXT(IDX_Fechas[[#This Row],[Fecha]],"aaaa")</f>
        <v>2037</v>
      </c>
      <c r="F218" s="5" t="str">
        <f>LEFT(IDX_Fechas[[#This Row],[Mes]],3)&amp;"-"&amp;RIGHT(IDX_Fechas[[#This Row],[Año]],2)</f>
        <v>Ene-37</v>
      </c>
      <c r="G218" s="5" t="str">
        <f>VLOOKUP(IDX_Fechas[[#This Row],[Mes]],TBL_Meses[],2,FALSE)</f>
        <v>January</v>
      </c>
      <c r="H218" s="5" t="str">
        <f>LEFT(IDX_Fechas[[#This Row],[Month]],3)&amp;"-"&amp;RIGHT(IDX_Fechas[[#This Row],[Año]],2)</f>
        <v>Jan-37</v>
      </c>
    </row>
    <row r="219" spans="1:8" x14ac:dyDescent="0.2">
      <c r="A219" s="5" t="str">
        <f>UPPER(LEFT(IDX_Fechas[[#This Row],[Mes]],3))&amp;IDX_Fechas[[#This Row],[Año]]</f>
        <v>FEB2037</v>
      </c>
      <c r="B219" s="3">
        <f t="shared" si="4"/>
        <v>50072</v>
      </c>
      <c r="C219" s="4">
        <f>IDX_Fechas[[#This Row],[Fecha]]</f>
        <v>50072</v>
      </c>
      <c r="D219" s="5" t="str">
        <f>PROPER(TEXT(IDX_Fechas[[#This Row],[Fecha]],"mmmm"))</f>
        <v>Febrero</v>
      </c>
      <c r="E219" s="5" t="str">
        <f>TEXT(IDX_Fechas[[#This Row],[Fecha]],"aaaa")</f>
        <v>2037</v>
      </c>
      <c r="F219" s="5" t="str">
        <f>LEFT(IDX_Fechas[[#This Row],[Mes]],3)&amp;"-"&amp;RIGHT(IDX_Fechas[[#This Row],[Año]],2)</f>
        <v>Feb-37</v>
      </c>
      <c r="G219" s="5" t="str">
        <f>VLOOKUP(IDX_Fechas[[#This Row],[Mes]],TBL_Meses[],2,FALSE)</f>
        <v>February</v>
      </c>
      <c r="H219" s="5" t="str">
        <f>LEFT(IDX_Fechas[[#This Row],[Month]],3)&amp;"-"&amp;RIGHT(IDX_Fechas[[#This Row],[Año]],2)</f>
        <v>Feb-37</v>
      </c>
    </row>
    <row r="220" spans="1:8" x14ac:dyDescent="0.2">
      <c r="A220" s="5" t="str">
        <f>UPPER(LEFT(IDX_Fechas[[#This Row],[Mes]],3))&amp;IDX_Fechas[[#This Row],[Año]]</f>
        <v>MAR2037</v>
      </c>
      <c r="B220" s="3">
        <f t="shared" si="4"/>
        <v>50100</v>
      </c>
      <c r="C220" s="4">
        <f>IDX_Fechas[[#This Row],[Fecha]]</f>
        <v>50100</v>
      </c>
      <c r="D220" s="5" t="str">
        <f>PROPER(TEXT(IDX_Fechas[[#This Row],[Fecha]],"mmmm"))</f>
        <v>Marzo</v>
      </c>
      <c r="E220" s="5" t="str">
        <f>TEXT(IDX_Fechas[[#This Row],[Fecha]],"aaaa")</f>
        <v>2037</v>
      </c>
      <c r="F220" s="5" t="str">
        <f>LEFT(IDX_Fechas[[#This Row],[Mes]],3)&amp;"-"&amp;RIGHT(IDX_Fechas[[#This Row],[Año]],2)</f>
        <v>Mar-37</v>
      </c>
      <c r="G220" s="5" t="str">
        <f>VLOOKUP(IDX_Fechas[[#This Row],[Mes]],TBL_Meses[],2,FALSE)</f>
        <v>March</v>
      </c>
      <c r="H220" s="5" t="str">
        <f>LEFT(IDX_Fechas[[#This Row],[Month]],3)&amp;"-"&amp;RIGHT(IDX_Fechas[[#This Row],[Año]],2)</f>
        <v>Mar-37</v>
      </c>
    </row>
    <row r="221" spans="1:8" x14ac:dyDescent="0.2">
      <c r="A221" s="5" t="str">
        <f>UPPER(LEFT(IDX_Fechas[[#This Row],[Mes]],3))&amp;IDX_Fechas[[#This Row],[Año]]</f>
        <v>ABR2037</v>
      </c>
      <c r="B221" s="3">
        <f t="shared" si="4"/>
        <v>50131</v>
      </c>
      <c r="C221" s="4">
        <f>IDX_Fechas[[#This Row],[Fecha]]</f>
        <v>50131</v>
      </c>
      <c r="D221" s="5" t="str">
        <f>PROPER(TEXT(IDX_Fechas[[#This Row],[Fecha]],"mmmm"))</f>
        <v>Abril</v>
      </c>
      <c r="E221" s="5" t="str">
        <f>TEXT(IDX_Fechas[[#This Row],[Fecha]],"aaaa")</f>
        <v>2037</v>
      </c>
      <c r="F221" s="5" t="str">
        <f>LEFT(IDX_Fechas[[#This Row],[Mes]],3)&amp;"-"&amp;RIGHT(IDX_Fechas[[#This Row],[Año]],2)</f>
        <v>Abr-37</v>
      </c>
      <c r="G221" s="5" t="str">
        <f>VLOOKUP(IDX_Fechas[[#This Row],[Mes]],TBL_Meses[],2,FALSE)</f>
        <v>April</v>
      </c>
      <c r="H221" s="5" t="str">
        <f>LEFT(IDX_Fechas[[#This Row],[Month]],3)&amp;"-"&amp;RIGHT(IDX_Fechas[[#This Row],[Año]],2)</f>
        <v>Apr-37</v>
      </c>
    </row>
    <row r="222" spans="1:8" x14ac:dyDescent="0.2">
      <c r="A222" s="5" t="str">
        <f>UPPER(LEFT(IDX_Fechas[[#This Row],[Mes]],3))&amp;IDX_Fechas[[#This Row],[Año]]</f>
        <v>MAY2037</v>
      </c>
      <c r="B222" s="3">
        <f t="shared" si="4"/>
        <v>50161</v>
      </c>
      <c r="C222" s="4">
        <f>IDX_Fechas[[#This Row],[Fecha]]</f>
        <v>50161</v>
      </c>
      <c r="D222" s="5" t="str">
        <f>PROPER(TEXT(IDX_Fechas[[#This Row],[Fecha]],"mmmm"))</f>
        <v>Mayo</v>
      </c>
      <c r="E222" s="5" t="str">
        <f>TEXT(IDX_Fechas[[#This Row],[Fecha]],"aaaa")</f>
        <v>2037</v>
      </c>
      <c r="F222" s="5" t="str">
        <f>LEFT(IDX_Fechas[[#This Row],[Mes]],3)&amp;"-"&amp;RIGHT(IDX_Fechas[[#This Row],[Año]],2)</f>
        <v>May-37</v>
      </c>
      <c r="G222" s="5" t="str">
        <f>VLOOKUP(IDX_Fechas[[#This Row],[Mes]],TBL_Meses[],2,FALSE)</f>
        <v>May</v>
      </c>
      <c r="H222" s="5" t="str">
        <f>LEFT(IDX_Fechas[[#This Row],[Month]],3)&amp;"-"&amp;RIGHT(IDX_Fechas[[#This Row],[Año]],2)</f>
        <v>May-37</v>
      </c>
    </row>
    <row r="223" spans="1:8" x14ac:dyDescent="0.2">
      <c r="A223" s="5" t="str">
        <f>UPPER(LEFT(IDX_Fechas[[#This Row],[Mes]],3))&amp;IDX_Fechas[[#This Row],[Año]]</f>
        <v>JUN2037</v>
      </c>
      <c r="B223" s="3">
        <f t="shared" si="4"/>
        <v>50192</v>
      </c>
      <c r="C223" s="4">
        <f>IDX_Fechas[[#This Row],[Fecha]]</f>
        <v>50192</v>
      </c>
      <c r="D223" s="5" t="str">
        <f>PROPER(TEXT(IDX_Fechas[[#This Row],[Fecha]],"mmmm"))</f>
        <v>Junio</v>
      </c>
      <c r="E223" s="5" t="str">
        <f>TEXT(IDX_Fechas[[#This Row],[Fecha]],"aaaa")</f>
        <v>2037</v>
      </c>
      <c r="F223" s="5" t="str">
        <f>LEFT(IDX_Fechas[[#This Row],[Mes]],3)&amp;"-"&amp;RIGHT(IDX_Fechas[[#This Row],[Año]],2)</f>
        <v>Jun-37</v>
      </c>
      <c r="G223" s="5" t="str">
        <f>VLOOKUP(IDX_Fechas[[#This Row],[Mes]],TBL_Meses[],2,FALSE)</f>
        <v>June</v>
      </c>
      <c r="H223" s="5" t="str">
        <f>LEFT(IDX_Fechas[[#This Row],[Month]],3)&amp;"-"&amp;RIGHT(IDX_Fechas[[#This Row],[Año]],2)</f>
        <v>Jun-37</v>
      </c>
    </row>
    <row r="224" spans="1:8" x14ac:dyDescent="0.2">
      <c r="A224" s="5" t="str">
        <f>UPPER(LEFT(IDX_Fechas[[#This Row],[Mes]],3))&amp;IDX_Fechas[[#This Row],[Año]]</f>
        <v>JUL2037</v>
      </c>
      <c r="B224" s="3">
        <f t="shared" si="4"/>
        <v>50222</v>
      </c>
      <c r="C224" s="4">
        <f>IDX_Fechas[[#This Row],[Fecha]]</f>
        <v>50222</v>
      </c>
      <c r="D224" s="5" t="str">
        <f>PROPER(TEXT(IDX_Fechas[[#This Row],[Fecha]],"mmmm"))</f>
        <v>Julio</v>
      </c>
      <c r="E224" s="5" t="str">
        <f>TEXT(IDX_Fechas[[#This Row],[Fecha]],"aaaa")</f>
        <v>2037</v>
      </c>
      <c r="F224" s="5" t="str">
        <f>LEFT(IDX_Fechas[[#This Row],[Mes]],3)&amp;"-"&amp;RIGHT(IDX_Fechas[[#This Row],[Año]],2)</f>
        <v>Jul-37</v>
      </c>
      <c r="G224" s="5" t="str">
        <f>VLOOKUP(IDX_Fechas[[#This Row],[Mes]],TBL_Meses[],2,FALSE)</f>
        <v>July</v>
      </c>
      <c r="H224" s="5" t="str">
        <f>LEFT(IDX_Fechas[[#This Row],[Month]],3)&amp;"-"&amp;RIGHT(IDX_Fechas[[#This Row],[Año]],2)</f>
        <v>Jul-37</v>
      </c>
    </row>
    <row r="225" spans="1:8" x14ac:dyDescent="0.2">
      <c r="A225" s="5" t="str">
        <f>UPPER(LEFT(IDX_Fechas[[#This Row],[Mes]],3))&amp;IDX_Fechas[[#This Row],[Año]]</f>
        <v>AGO2037</v>
      </c>
      <c r="B225" s="3">
        <f t="shared" si="4"/>
        <v>50253</v>
      </c>
      <c r="C225" s="4">
        <f>IDX_Fechas[[#This Row],[Fecha]]</f>
        <v>50253</v>
      </c>
      <c r="D225" s="5" t="str">
        <f>PROPER(TEXT(IDX_Fechas[[#This Row],[Fecha]],"mmmm"))</f>
        <v>Agosto</v>
      </c>
      <c r="E225" s="5" t="str">
        <f>TEXT(IDX_Fechas[[#This Row],[Fecha]],"aaaa")</f>
        <v>2037</v>
      </c>
      <c r="F225" s="5" t="str">
        <f>LEFT(IDX_Fechas[[#This Row],[Mes]],3)&amp;"-"&amp;RIGHT(IDX_Fechas[[#This Row],[Año]],2)</f>
        <v>Ago-37</v>
      </c>
      <c r="G225" s="5" t="str">
        <f>VLOOKUP(IDX_Fechas[[#This Row],[Mes]],TBL_Meses[],2,FALSE)</f>
        <v>August</v>
      </c>
      <c r="H225" s="5" t="str">
        <f>LEFT(IDX_Fechas[[#This Row],[Month]],3)&amp;"-"&amp;RIGHT(IDX_Fechas[[#This Row],[Año]],2)</f>
        <v>Aug-37</v>
      </c>
    </row>
    <row r="226" spans="1:8" x14ac:dyDescent="0.2">
      <c r="A226" s="5" t="str">
        <f>UPPER(LEFT(IDX_Fechas[[#This Row],[Mes]],3))&amp;IDX_Fechas[[#This Row],[Año]]</f>
        <v>SEP2037</v>
      </c>
      <c r="B226" s="3">
        <f t="shared" si="4"/>
        <v>50284</v>
      </c>
      <c r="C226" s="4">
        <f>IDX_Fechas[[#This Row],[Fecha]]</f>
        <v>50284</v>
      </c>
      <c r="D226" s="5" t="str">
        <f>PROPER(TEXT(IDX_Fechas[[#This Row],[Fecha]],"mmmm"))</f>
        <v>Septiembre</v>
      </c>
      <c r="E226" s="5" t="str">
        <f>TEXT(IDX_Fechas[[#This Row],[Fecha]],"aaaa")</f>
        <v>2037</v>
      </c>
      <c r="F226" s="5" t="str">
        <f>LEFT(IDX_Fechas[[#This Row],[Mes]],3)&amp;"-"&amp;RIGHT(IDX_Fechas[[#This Row],[Año]],2)</f>
        <v>Sep-37</v>
      </c>
      <c r="G226" s="5" t="str">
        <f>VLOOKUP(IDX_Fechas[[#This Row],[Mes]],TBL_Meses[],2,FALSE)</f>
        <v>September</v>
      </c>
      <c r="H226" s="5" t="str">
        <f>LEFT(IDX_Fechas[[#This Row],[Month]],3)&amp;"-"&amp;RIGHT(IDX_Fechas[[#This Row],[Año]],2)</f>
        <v>Sep-37</v>
      </c>
    </row>
    <row r="227" spans="1:8" x14ac:dyDescent="0.2">
      <c r="A227" s="5" t="str">
        <f>UPPER(LEFT(IDX_Fechas[[#This Row],[Mes]],3))&amp;IDX_Fechas[[#This Row],[Año]]</f>
        <v>OCT2037</v>
      </c>
      <c r="B227" s="3">
        <f t="shared" si="4"/>
        <v>50314</v>
      </c>
      <c r="C227" s="4">
        <f>IDX_Fechas[[#This Row],[Fecha]]</f>
        <v>50314</v>
      </c>
      <c r="D227" s="5" t="str">
        <f>PROPER(TEXT(IDX_Fechas[[#This Row],[Fecha]],"mmmm"))</f>
        <v>Octubre</v>
      </c>
      <c r="E227" s="5" t="str">
        <f>TEXT(IDX_Fechas[[#This Row],[Fecha]],"aaaa")</f>
        <v>2037</v>
      </c>
      <c r="F227" s="5" t="str">
        <f>LEFT(IDX_Fechas[[#This Row],[Mes]],3)&amp;"-"&amp;RIGHT(IDX_Fechas[[#This Row],[Año]],2)</f>
        <v>Oct-37</v>
      </c>
      <c r="G227" s="5" t="str">
        <f>VLOOKUP(IDX_Fechas[[#This Row],[Mes]],TBL_Meses[],2,FALSE)</f>
        <v>October</v>
      </c>
      <c r="H227" s="5" t="str">
        <f>LEFT(IDX_Fechas[[#This Row],[Month]],3)&amp;"-"&amp;RIGHT(IDX_Fechas[[#This Row],[Año]],2)</f>
        <v>Oct-37</v>
      </c>
    </row>
    <row r="228" spans="1:8" x14ac:dyDescent="0.2">
      <c r="A228" s="5" t="str">
        <f>UPPER(LEFT(IDX_Fechas[[#This Row],[Mes]],3))&amp;IDX_Fechas[[#This Row],[Año]]</f>
        <v>NOV2037</v>
      </c>
      <c r="B228" s="3">
        <f t="shared" si="4"/>
        <v>50345</v>
      </c>
      <c r="C228" s="4">
        <f>IDX_Fechas[[#This Row],[Fecha]]</f>
        <v>50345</v>
      </c>
      <c r="D228" s="5" t="str">
        <f>PROPER(TEXT(IDX_Fechas[[#This Row],[Fecha]],"mmmm"))</f>
        <v>Noviembre</v>
      </c>
      <c r="E228" s="5" t="str">
        <f>TEXT(IDX_Fechas[[#This Row],[Fecha]],"aaaa")</f>
        <v>2037</v>
      </c>
      <c r="F228" s="5" t="str">
        <f>LEFT(IDX_Fechas[[#This Row],[Mes]],3)&amp;"-"&amp;RIGHT(IDX_Fechas[[#This Row],[Año]],2)</f>
        <v>Nov-37</v>
      </c>
      <c r="G228" s="5" t="str">
        <f>VLOOKUP(IDX_Fechas[[#This Row],[Mes]],TBL_Meses[],2,FALSE)</f>
        <v>November</v>
      </c>
      <c r="H228" s="5" t="str">
        <f>LEFT(IDX_Fechas[[#This Row],[Month]],3)&amp;"-"&amp;RIGHT(IDX_Fechas[[#This Row],[Año]],2)</f>
        <v>Nov-37</v>
      </c>
    </row>
    <row r="229" spans="1:8" x14ac:dyDescent="0.2">
      <c r="A229" s="5" t="str">
        <f>UPPER(LEFT(IDX_Fechas[[#This Row],[Mes]],3))&amp;IDX_Fechas[[#This Row],[Año]]</f>
        <v>DIC2037</v>
      </c>
      <c r="B229" s="3">
        <f t="shared" si="4"/>
        <v>50375</v>
      </c>
      <c r="C229" s="4">
        <f>IDX_Fechas[[#This Row],[Fecha]]</f>
        <v>50375</v>
      </c>
      <c r="D229" s="5" t="str">
        <f>PROPER(TEXT(IDX_Fechas[[#This Row],[Fecha]],"mmmm"))</f>
        <v>Diciembre</v>
      </c>
      <c r="E229" s="5" t="str">
        <f>TEXT(IDX_Fechas[[#This Row],[Fecha]],"aaaa")</f>
        <v>2037</v>
      </c>
      <c r="F229" s="5" t="str">
        <f>LEFT(IDX_Fechas[[#This Row],[Mes]],3)&amp;"-"&amp;RIGHT(IDX_Fechas[[#This Row],[Año]],2)</f>
        <v>Dic-37</v>
      </c>
      <c r="G229" s="5" t="str">
        <f>VLOOKUP(IDX_Fechas[[#This Row],[Mes]],TBL_Meses[],2,FALSE)</f>
        <v>December</v>
      </c>
      <c r="H229" s="5" t="str">
        <f>LEFT(IDX_Fechas[[#This Row],[Month]],3)&amp;"-"&amp;RIGHT(IDX_Fechas[[#This Row],[Año]],2)</f>
        <v>Dec-37</v>
      </c>
    </row>
    <row r="230" spans="1:8" x14ac:dyDescent="0.2">
      <c r="A230" s="5" t="str">
        <f>UPPER(LEFT(IDX_Fechas[[#This Row],[Mes]],3))&amp;IDX_Fechas[[#This Row],[Año]]</f>
        <v>ENE2038</v>
      </c>
      <c r="B230" s="3">
        <f t="shared" si="4"/>
        <v>50406</v>
      </c>
      <c r="C230" s="4">
        <f>IDX_Fechas[[#This Row],[Fecha]]</f>
        <v>50406</v>
      </c>
      <c r="D230" s="5" t="str">
        <f>PROPER(TEXT(IDX_Fechas[[#This Row],[Fecha]],"mmmm"))</f>
        <v>Enero</v>
      </c>
      <c r="E230" s="5" t="str">
        <f>TEXT(IDX_Fechas[[#This Row],[Fecha]],"aaaa")</f>
        <v>2038</v>
      </c>
      <c r="F230" s="5" t="str">
        <f>LEFT(IDX_Fechas[[#This Row],[Mes]],3)&amp;"-"&amp;RIGHT(IDX_Fechas[[#This Row],[Año]],2)</f>
        <v>Ene-38</v>
      </c>
      <c r="G230" s="5" t="str">
        <f>VLOOKUP(IDX_Fechas[[#This Row],[Mes]],TBL_Meses[],2,FALSE)</f>
        <v>January</v>
      </c>
      <c r="H230" s="5" t="str">
        <f>LEFT(IDX_Fechas[[#This Row],[Month]],3)&amp;"-"&amp;RIGHT(IDX_Fechas[[#This Row],[Año]],2)</f>
        <v>Jan-38</v>
      </c>
    </row>
    <row r="231" spans="1:8" x14ac:dyDescent="0.2">
      <c r="A231" s="5" t="str">
        <f>UPPER(LEFT(IDX_Fechas[[#This Row],[Mes]],3))&amp;IDX_Fechas[[#This Row],[Año]]</f>
        <v>FEB2038</v>
      </c>
      <c r="B231" s="3">
        <f t="shared" si="4"/>
        <v>50437</v>
      </c>
      <c r="C231" s="4">
        <f>IDX_Fechas[[#This Row],[Fecha]]</f>
        <v>50437</v>
      </c>
      <c r="D231" s="5" t="str">
        <f>PROPER(TEXT(IDX_Fechas[[#This Row],[Fecha]],"mmmm"))</f>
        <v>Febrero</v>
      </c>
      <c r="E231" s="5" t="str">
        <f>TEXT(IDX_Fechas[[#This Row],[Fecha]],"aaaa")</f>
        <v>2038</v>
      </c>
      <c r="F231" s="5" t="str">
        <f>LEFT(IDX_Fechas[[#This Row],[Mes]],3)&amp;"-"&amp;RIGHT(IDX_Fechas[[#This Row],[Año]],2)</f>
        <v>Feb-38</v>
      </c>
      <c r="G231" s="5" t="str">
        <f>VLOOKUP(IDX_Fechas[[#This Row],[Mes]],TBL_Meses[],2,FALSE)</f>
        <v>February</v>
      </c>
      <c r="H231" s="5" t="str">
        <f>LEFT(IDX_Fechas[[#This Row],[Month]],3)&amp;"-"&amp;RIGHT(IDX_Fechas[[#This Row],[Año]],2)</f>
        <v>Feb-38</v>
      </c>
    </row>
    <row r="232" spans="1:8" x14ac:dyDescent="0.2">
      <c r="A232" s="5" t="str">
        <f>UPPER(LEFT(IDX_Fechas[[#This Row],[Mes]],3))&amp;IDX_Fechas[[#This Row],[Año]]</f>
        <v>MAR2038</v>
      </c>
      <c r="B232" s="3">
        <f t="shared" si="4"/>
        <v>50465</v>
      </c>
      <c r="C232" s="4">
        <f>IDX_Fechas[[#This Row],[Fecha]]</f>
        <v>50465</v>
      </c>
      <c r="D232" s="5" t="str">
        <f>PROPER(TEXT(IDX_Fechas[[#This Row],[Fecha]],"mmmm"))</f>
        <v>Marzo</v>
      </c>
      <c r="E232" s="5" t="str">
        <f>TEXT(IDX_Fechas[[#This Row],[Fecha]],"aaaa")</f>
        <v>2038</v>
      </c>
      <c r="F232" s="5" t="str">
        <f>LEFT(IDX_Fechas[[#This Row],[Mes]],3)&amp;"-"&amp;RIGHT(IDX_Fechas[[#This Row],[Año]],2)</f>
        <v>Mar-38</v>
      </c>
      <c r="G232" s="5" t="str">
        <f>VLOOKUP(IDX_Fechas[[#This Row],[Mes]],TBL_Meses[],2,FALSE)</f>
        <v>March</v>
      </c>
      <c r="H232" s="5" t="str">
        <f>LEFT(IDX_Fechas[[#This Row],[Month]],3)&amp;"-"&amp;RIGHT(IDX_Fechas[[#This Row],[Año]],2)</f>
        <v>Mar-38</v>
      </c>
    </row>
    <row r="233" spans="1:8" x14ac:dyDescent="0.2">
      <c r="A233" s="5" t="str">
        <f>UPPER(LEFT(IDX_Fechas[[#This Row],[Mes]],3))&amp;IDX_Fechas[[#This Row],[Año]]</f>
        <v>ABR2038</v>
      </c>
      <c r="B233" s="3">
        <f t="shared" si="4"/>
        <v>50496</v>
      </c>
      <c r="C233" s="4">
        <f>IDX_Fechas[[#This Row],[Fecha]]</f>
        <v>50496</v>
      </c>
      <c r="D233" s="5" t="str">
        <f>PROPER(TEXT(IDX_Fechas[[#This Row],[Fecha]],"mmmm"))</f>
        <v>Abril</v>
      </c>
      <c r="E233" s="5" t="str">
        <f>TEXT(IDX_Fechas[[#This Row],[Fecha]],"aaaa")</f>
        <v>2038</v>
      </c>
      <c r="F233" s="5" t="str">
        <f>LEFT(IDX_Fechas[[#This Row],[Mes]],3)&amp;"-"&amp;RIGHT(IDX_Fechas[[#This Row],[Año]],2)</f>
        <v>Abr-38</v>
      </c>
      <c r="G233" s="5" t="str">
        <f>VLOOKUP(IDX_Fechas[[#This Row],[Mes]],TBL_Meses[],2,FALSE)</f>
        <v>April</v>
      </c>
      <c r="H233" s="5" t="str">
        <f>LEFT(IDX_Fechas[[#This Row],[Month]],3)&amp;"-"&amp;RIGHT(IDX_Fechas[[#This Row],[Año]],2)</f>
        <v>Apr-38</v>
      </c>
    </row>
    <row r="234" spans="1:8" x14ac:dyDescent="0.2">
      <c r="A234" s="5" t="str">
        <f>UPPER(LEFT(IDX_Fechas[[#This Row],[Mes]],3))&amp;IDX_Fechas[[#This Row],[Año]]</f>
        <v>MAY2038</v>
      </c>
      <c r="B234" s="3">
        <f t="shared" si="4"/>
        <v>50526</v>
      </c>
      <c r="C234" s="4">
        <f>IDX_Fechas[[#This Row],[Fecha]]</f>
        <v>50526</v>
      </c>
      <c r="D234" s="5" t="str">
        <f>PROPER(TEXT(IDX_Fechas[[#This Row],[Fecha]],"mmmm"))</f>
        <v>Mayo</v>
      </c>
      <c r="E234" s="5" t="str">
        <f>TEXT(IDX_Fechas[[#This Row],[Fecha]],"aaaa")</f>
        <v>2038</v>
      </c>
      <c r="F234" s="5" t="str">
        <f>LEFT(IDX_Fechas[[#This Row],[Mes]],3)&amp;"-"&amp;RIGHT(IDX_Fechas[[#This Row],[Año]],2)</f>
        <v>May-38</v>
      </c>
      <c r="G234" s="5" t="str">
        <f>VLOOKUP(IDX_Fechas[[#This Row],[Mes]],TBL_Meses[],2,FALSE)</f>
        <v>May</v>
      </c>
      <c r="H234" s="5" t="str">
        <f>LEFT(IDX_Fechas[[#This Row],[Month]],3)&amp;"-"&amp;RIGHT(IDX_Fechas[[#This Row],[Año]],2)</f>
        <v>May-38</v>
      </c>
    </row>
    <row r="235" spans="1:8" x14ac:dyDescent="0.2">
      <c r="A235" s="5" t="str">
        <f>UPPER(LEFT(IDX_Fechas[[#This Row],[Mes]],3))&amp;IDX_Fechas[[#This Row],[Año]]</f>
        <v>JUN2038</v>
      </c>
      <c r="B235" s="3">
        <f t="shared" si="4"/>
        <v>50557</v>
      </c>
      <c r="C235" s="4">
        <f>IDX_Fechas[[#This Row],[Fecha]]</f>
        <v>50557</v>
      </c>
      <c r="D235" s="5" t="str">
        <f>PROPER(TEXT(IDX_Fechas[[#This Row],[Fecha]],"mmmm"))</f>
        <v>Junio</v>
      </c>
      <c r="E235" s="5" t="str">
        <f>TEXT(IDX_Fechas[[#This Row],[Fecha]],"aaaa")</f>
        <v>2038</v>
      </c>
      <c r="F235" s="5" t="str">
        <f>LEFT(IDX_Fechas[[#This Row],[Mes]],3)&amp;"-"&amp;RIGHT(IDX_Fechas[[#This Row],[Año]],2)</f>
        <v>Jun-38</v>
      </c>
      <c r="G235" s="5" t="str">
        <f>VLOOKUP(IDX_Fechas[[#This Row],[Mes]],TBL_Meses[],2,FALSE)</f>
        <v>June</v>
      </c>
      <c r="H235" s="5" t="str">
        <f>LEFT(IDX_Fechas[[#This Row],[Month]],3)&amp;"-"&amp;RIGHT(IDX_Fechas[[#This Row],[Año]],2)</f>
        <v>Jun-38</v>
      </c>
    </row>
    <row r="236" spans="1:8" x14ac:dyDescent="0.2">
      <c r="A236" s="5" t="str">
        <f>UPPER(LEFT(IDX_Fechas[[#This Row],[Mes]],3))&amp;IDX_Fechas[[#This Row],[Año]]</f>
        <v>JUL2038</v>
      </c>
      <c r="B236" s="3">
        <f t="shared" si="4"/>
        <v>50587</v>
      </c>
      <c r="C236" s="4">
        <f>IDX_Fechas[[#This Row],[Fecha]]</f>
        <v>50587</v>
      </c>
      <c r="D236" s="5" t="str">
        <f>PROPER(TEXT(IDX_Fechas[[#This Row],[Fecha]],"mmmm"))</f>
        <v>Julio</v>
      </c>
      <c r="E236" s="5" t="str">
        <f>TEXT(IDX_Fechas[[#This Row],[Fecha]],"aaaa")</f>
        <v>2038</v>
      </c>
      <c r="F236" s="5" t="str">
        <f>LEFT(IDX_Fechas[[#This Row],[Mes]],3)&amp;"-"&amp;RIGHT(IDX_Fechas[[#This Row],[Año]],2)</f>
        <v>Jul-38</v>
      </c>
      <c r="G236" s="5" t="str">
        <f>VLOOKUP(IDX_Fechas[[#This Row],[Mes]],TBL_Meses[],2,FALSE)</f>
        <v>July</v>
      </c>
      <c r="H236" s="5" t="str">
        <f>LEFT(IDX_Fechas[[#This Row],[Month]],3)&amp;"-"&amp;RIGHT(IDX_Fechas[[#This Row],[Año]],2)</f>
        <v>Jul-38</v>
      </c>
    </row>
    <row r="237" spans="1:8" x14ac:dyDescent="0.2">
      <c r="A237" s="5" t="str">
        <f>UPPER(LEFT(IDX_Fechas[[#This Row],[Mes]],3))&amp;IDX_Fechas[[#This Row],[Año]]</f>
        <v>AGO2038</v>
      </c>
      <c r="B237" s="3">
        <f t="shared" si="4"/>
        <v>50618</v>
      </c>
      <c r="C237" s="4">
        <f>IDX_Fechas[[#This Row],[Fecha]]</f>
        <v>50618</v>
      </c>
      <c r="D237" s="5" t="str">
        <f>PROPER(TEXT(IDX_Fechas[[#This Row],[Fecha]],"mmmm"))</f>
        <v>Agosto</v>
      </c>
      <c r="E237" s="5" t="str">
        <f>TEXT(IDX_Fechas[[#This Row],[Fecha]],"aaaa")</f>
        <v>2038</v>
      </c>
      <c r="F237" s="5" t="str">
        <f>LEFT(IDX_Fechas[[#This Row],[Mes]],3)&amp;"-"&amp;RIGHT(IDX_Fechas[[#This Row],[Año]],2)</f>
        <v>Ago-38</v>
      </c>
      <c r="G237" s="5" t="str">
        <f>VLOOKUP(IDX_Fechas[[#This Row],[Mes]],TBL_Meses[],2,FALSE)</f>
        <v>August</v>
      </c>
      <c r="H237" s="5" t="str">
        <f>LEFT(IDX_Fechas[[#This Row],[Month]],3)&amp;"-"&amp;RIGHT(IDX_Fechas[[#This Row],[Año]],2)</f>
        <v>Aug-38</v>
      </c>
    </row>
    <row r="238" spans="1:8" x14ac:dyDescent="0.2">
      <c r="A238" s="5" t="str">
        <f>UPPER(LEFT(IDX_Fechas[[#This Row],[Mes]],3))&amp;IDX_Fechas[[#This Row],[Año]]</f>
        <v>SEP2038</v>
      </c>
      <c r="B238" s="3">
        <f t="shared" si="4"/>
        <v>50649</v>
      </c>
      <c r="C238" s="4">
        <f>IDX_Fechas[[#This Row],[Fecha]]</f>
        <v>50649</v>
      </c>
      <c r="D238" s="5" t="str">
        <f>PROPER(TEXT(IDX_Fechas[[#This Row],[Fecha]],"mmmm"))</f>
        <v>Septiembre</v>
      </c>
      <c r="E238" s="5" t="str">
        <f>TEXT(IDX_Fechas[[#This Row],[Fecha]],"aaaa")</f>
        <v>2038</v>
      </c>
      <c r="F238" s="5" t="str">
        <f>LEFT(IDX_Fechas[[#This Row],[Mes]],3)&amp;"-"&amp;RIGHT(IDX_Fechas[[#This Row],[Año]],2)</f>
        <v>Sep-38</v>
      </c>
      <c r="G238" s="5" t="str">
        <f>VLOOKUP(IDX_Fechas[[#This Row],[Mes]],TBL_Meses[],2,FALSE)</f>
        <v>September</v>
      </c>
      <c r="H238" s="5" t="str">
        <f>LEFT(IDX_Fechas[[#This Row],[Month]],3)&amp;"-"&amp;RIGHT(IDX_Fechas[[#This Row],[Año]],2)</f>
        <v>Sep-38</v>
      </c>
    </row>
    <row r="239" spans="1:8" x14ac:dyDescent="0.2">
      <c r="A239" s="5" t="str">
        <f>UPPER(LEFT(IDX_Fechas[[#This Row],[Mes]],3))&amp;IDX_Fechas[[#This Row],[Año]]</f>
        <v>OCT2038</v>
      </c>
      <c r="B239" s="3">
        <f t="shared" si="4"/>
        <v>50679</v>
      </c>
      <c r="C239" s="4">
        <f>IDX_Fechas[[#This Row],[Fecha]]</f>
        <v>50679</v>
      </c>
      <c r="D239" s="5" t="str">
        <f>PROPER(TEXT(IDX_Fechas[[#This Row],[Fecha]],"mmmm"))</f>
        <v>Octubre</v>
      </c>
      <c r="E239" s="5" t="str">
        <f>TEXT(IDX_Fechas[[#This Row],[Fecha]],"aaaa")</f>
        <v>2038</v>
      </c>
      <c r="F239" s="5" t="str">
        <f>LEFT(IDX_Fechas[[#This Row],[Mes]],3)&amp;"-"&amp;RIGHT(IDX_Fechas[[#This Row],[Año]],2)</f>
        <v>Oct-38</v>
      </c>
      <c r="G239" s="5" t="str">
        <f>VLOOKUP(IDX_Fechas[[#This Row],[Mes]],TBL_Meses[],2,FALSE)</f>
        <v>October</v>
      </c>
      <c r="H239" s="5" t="str">
        <f>LEFT(IDX_Fechas[[#This Row],[Month]],3)&amp;"-"&amp;RIGHT(IDX_Fechas[[#This Row],[Año]],2)</f>
        <v>Oct-38</v>
      </c>
    </row>
    <row r="240" spans="1:8" x14ac:dyDescent="0.2">
      <c r="A240" s="5" t="str">
        <f>UPPER(LEFT(IDX_Fechas[[#This Row],[Mes]],3))&amp;IDX_Fechas[[#This Row],[Año]]</f>
        <v>NOV2038</v>
      </c>
      <c r="B240" s="3">
        <f t="shared" si="4"/>
        <v>50710</v>
      </c>
      <c r="C240" s="4">
        <f>IDX_Fechas[[#This Row],[Fecha]]</f>
        <v>50710</v>
      </c>
      <c r="D240" s="5" t="str">
        <f>PROPER(TEXT(IDX_Fechas[[#This Row],[Fecha]],"mmmm"))</f>
        <v>Noviembre</v>
      </c>
      <c r="E240" s="5" t="str">
        <f>TEXT(IDX_Fechas[[#This Row],[Fecha]],"aaaa")</f>
        <v>2038</v>
      </c>
      <c r="F240" s="5" t="str">
        <f>LEFT(IDX_Fechas[[#This Row],[Mes]],3)&amp;"-"&amp;RIGHT(IDX_Fechas[[#This Row],[Año]],2)</f>
        <v>Nov-38</v>
      </c>
      <c r="G240" s="5" t="str">
        <f>VLOOKUP(IDX_Fechas[[#This Row],[Mes]],TBL_Meses[],2,FALSE)</f>
        <v>November</v>
      </c>
      <c r="H240" s="5" t="str">
        <f>LEFT(IDX_Fechas[[#This Row],[Month]],3)&amp;"-"&amp;RIGHT(IDX_Fechas[[#This Row],[Año]],2)</f>
        <v>Nov-38</v>
      </c>
    </row>
    <row r="241" spans="1:8" x14ac:dyDescent="0.2">
      <c r="A241" s="5" t="str">
        <f>UPPER(LEFT(IDX_Fechas[[#This Row],[Mes]],3))&amp;IDX_Fechas[[#This Row],[Año]]</f>
        <v>DIC2038</v>
      </c>
      <c r="B241" s="3">
        <f t="shared" si="4"/>
        <v>50740</v>
      </c>
      <c r="C241" s="4">
        <f>IDX_Fechas[[#This Row],[Fecha]]</f>
        <v>50740</v>
      </c>
      <c r="D241" s="5" t="str">
        <f>PROPER(TEXT(IDX_Fechas[[#This Row],[Fecha]],"mmmm"))</f>
        <v>Diciembre</v>
      </c>
      <c r="E241" s="5" t="str">
        <f>TEXT(IDX_Fechas[[#This Row],[Fecha]],"aaaa")</f>
        <v>2038</v>
      </c>
      <c r="F241" s="5" t="str">
        <f>LEFT(IDX_Fechas[[#This Row],[Mes]],3)&amp;"-"&amp;RIGHT(IDX_Fechas[[#This Row],[Año]],2)</f>
        <v>Dic-38</v>
      </c>
      <c r="G241" s="5" t="str">
        <f>VLOOKUP(IDX_Fechas[[#This Row],[Mes]],TBL_Meses[],2,FALSE)</f>
        <v>December</v>
      </c>
      <c r="H241" s="5" t="str">
        <f>LEFT(IDX_Fechas[[#This Row],[Month]],3)&amp;"-"&amp;RIGHT(IDX_Fechas[[#This Row],[Año]],2)</f>
        <v>Dec-38</v>
      </c>
    </row>
    <row r="242" spans="1:8" x14ac:dyDescent="0.2">
      <c r="A242" s="5" t="str">
        <f>UPPER(LEFT(IDX_Fechas[[#This Row],[Mes]],3))&amp;IDX_Fechas[[#This Row],[Año]]</f>
        <v>ENE2039</v>
      </c>
      <c r="B242" s="3">
        <f t="shared" si="4"/>
        <v>50771</v>
      </c>
      <c r="C242" s="4">
        <f>IDX_Fechas[[#This Row],[Fecha]]</f>
        <v>50771</v>
      </c>
      <c r="D242" s="5" t="str">
        <f>PROPER(TEXT(IDX_Fechas[[#This Row],[Fecha]],"mmmm"))</f>
        <v>Enero</v>
      </c>
      <c r="E242" s="5" t="str">
        <f>TEXT(IDX_Fechas[[#This Row],[Fecha]],"aaaa")</f>
        <v>2039</v>
      </c>
      <c r="F242" s="5" t="str">
        <f>LEFT(IDX_Fechas[[#This Row],[Mes]],3)&amp;"-"&amp;RIGHT(IDX_Fechas[[#This Row],[Año]],2)</f>
        <v>Ene-39</v>
      </c>
      <c r="G242" s="5" t="str">
        <f>VLOOKUP(IDX_Fechas[[#This Row],[Mes]],TBL_Meses[],2,FALSE)</f>
        <v>January</v>
      </c>
      <c r="H242" s="5" t="str">
        <f>LEFT(IDX_Fechas[[#This Row],[Month]],3)&amp;"-"&amp;RIGHT(IDX_Fechas[[#This Row],[Año]],2)</f>
        <v>Jan-39</v>
      </c>
    </row>
    <row r="243" spans="1:8" x14ac:dyDescent="0.2">
      <c r="A243" s="5" t="str">
        <f>UPPER(LEFT(IDX_Fechas[[#This Row],[Mes]],3))&amp;IDX_Fechas[[#This Row],[Año]]</f>
        <v>FEB2039</v>
      </c>
      <c r="B243" s="3">
        <f t="shared" si="4"/>
        <v>50802</v>
      </c>
      <c r="C243" s="4">
        <f>IDX_Fechas[[#This Row],[Fecha]]</f>
        <v>50802</v>
      </c>
      <c r="D243" s="5" t="str">
        <f>PROPER(TEXT(IDX_Fechas[[#This Row],[Fecha]],"mmmm"))</f>
        <v>Febrero</v>
      </c>
      <c r="E243" s="5" t="str">
        <f>TEXT(IDX_Fechas[[#This Row],[Fecha]],"aaaa")</f>
        <v>2039</v>
      </c>
      <c r="F243" s="5" t="str">
        <f>LEFT(IDX_Fechas[[#This Row],[Mes]],3)&amp;"-"&amp;RIGHT(IDX_Fechas[[#This Row],[Año]],2)</f>
        <v>Feb-39</v>
      </c>
      <c r="G243" s="5" t="str">
        <f>VLOOKUP(IDX_Fechas[[#This Row],[Mes]],TBL_Meses[],2,FALSE)</f>
        <v>February</v>
      </c>
      <c r="H243" s="5" t="str">
        <f>LEFT(IDX_Fechas[[#This Row],[Month]],3)&amp;"-"&amp;RIGHT(IDX_Fechas[[#This Row],[Año]],2)</f>
        <v>Feb-39</v>
      </c>
    </row>
    <row r="244" spans="1:8" x14ac:dyDescent="0.2">
      <c r="A244" s="5" t="str">
        <f>UPPER(LEFT(IDX_Fechas[[#This Row],[Mes]],3))&amp;IDX_Fechas[[#This Row],[Año]]</f>
        <v>MAR2039</v>
      </c>
      <c r="B244" s="3">
        <f t="shared" si="4"/>
        <v>50830</v>
      </c>
      <c r="C244" s="4">
        <f>IDX_Fechas[[#This Row],[Fecha]]</f>
        <v>50830</v>
      </c>
      <c r="D244" s="5" t="str">
        <f>PROPER(TEXT(IDX_Fechas[[#This Row],[Fecha]],"mmmm"))</f>
        <v>Marzo</v>
      </c>
      <c r="E244" s="5" t="str">
        <f>TEXT(IDX_Fechas[[#This Row],[Fecha]],"aaaa")</f>
        <v>2039</v>
      </c>
      <c r="F244" s="5" t="str">
        <f>LEFT(IDX_Fechas[[#This Row],[Mes]],3)&amp;"-"&amp;RIGHT(IDX_Fechas[[#This Row],[Año]],2)</f>
        <v>Mar-39</v>
      </c>
      <c r="G244" s="5" t="str">
        <f>VLOOKUP(IDX_Fechas[[#This Row],[Mes]],TBL_Meses[],2,FALSE)</f>
        <v>March</v>
      </c>
      <c r="H244" s="5" t="str">
        <f>LEFT(IDX_Fechas[[#This Row],[Month]],3)&amp;"-"&amp;RIGHT(IDX_Fechas[[#This Row],[Año]],2)</f>
        <v>Mar-39</v>
      </c>
    </row>
    <row r="245" spans="1:8" x14ac:dyDescent="0.2">
      <c r="A245" s="5" t="str">
        <f>UPPER(LEFT(IDX_Fechas[[#This Row],[Mes]],3))&amp;IDX_Fechas[[#This Row],[Año]]</f>
        <v>ABR2039</v>
      </c>
      <c r="B245" s="3">
        <f t="shared" si="4"/>
        <v>50861</v>
      </c>
      <c r="C245" s="4">
        <f>IDX_Fechas[[#This Row],[Fecha]]</f>
        <v>50861</v>
      </c>
      <c r="D245" s="5" t="str">
        <f>PROPER(TEXT(IDX_Fechas[[#This Row],[Fecha]],"mmmm"))</f>
        <v>Abril</v>
      </c>
      <c r="E245" s="5" t="str">
        <f>TEXT(IDX_Fechas[[#This Row],[Fecha]],"aaaa")</f>
        <v>2039</v>
      </c>
      <c r="F245" s="5" t="str">
        <f>LEFT(IDX_Fechas[[#This Row],[Mes]],3)&amp;"-"&amp;RIGHT(IDX_Fechas[[#This Row],[Año]],2)</f>
        <v>Abr-39</v>
      </c>
      <c r="G245" s="5" t="str">
        <f>VLOOKUP(IDX_Fechas[[#This Row],[Mes]],TBL_Meses[],2,FALSE)</f>
        <v>April</v>
      </c>
      <c r="H245" s="5" t="str">
        <f>LEFT(IDX_Fechas[[#This Row],[Month]],3)&amp;"-"&amp;RIGHT(IDX_Fechas[[#This Row],[Año]],2)</f>
        <v>Apr-39</v>
      </c>
    </row>
    <row r="246" spans="1:8" x14ac:dyDescent="0.2">
      <c r="A246" s="5" t="str">
        <f>UPPER(LEFT(IDX_Fechas[[#This Row],[Mes]],3))&amp;IDX_Fechas[[#This Row],[Año]]</f>
        <v>MAY2039</v>
      </c>
      <c r="B246" s="3">
        <f t="shared" si="4"/>
        <v>50891</v>
      </c>
      <c r="C246" s="4">
        <f>IDX_Fechas[[#This Row],[Fecha]]</f>
        <v>50891</v>
      </c>
      <c r="D246" s="5" t="str">
        <f>PROPER(TEXT(IDX_Fechas[[#This Row],[Fecha]],"mmmm"))</f>
        <v>Mayo</v>
      </c>
      <c r="E246" s="5" t="str">
        <f>TEXT(IDX_Fechas[[#This Row],[Fecha]],"aaaa")</f>
        <v>2039</v>
      </c>
      <c r="F246" s="5" t="str">
        <f>LEFT(IDX_Fechas[[#This Row],[Mes]],3)&amp;"-"&amp;RIGHT(IDX_Fechas[[#This Row],[Año]],2)</f>
        <v>May-39</v>
      </c>
      <c r="G246" s="5" t="str">
        <f>VLOOKUP(IDX_Fechas[[#This Row],[Mes]],TBL_Meses[],2,FALSE)</f>
        <v>May</v>
      </c>
      <c r="H246" s="5" t="str">
        <f>LEFT(IDX_Fechas[[#This Row],[Month]],3)&amp;"-"&amp;RIGHT(IDX_Fechas[[#This Row],[Año]],2)</f>
        <v>May-39</v>
      </c>
    </row>
    <row r="247" spans="1:8" x14ac:dyDescent="0.2">
      <c r="A247" s="5" t="str">
        <f>UPPER(LEFT(IDX_Fechas[[#This Row],[Mes]],3))&amp;IDX_Fechas[[#This Row],[Año]]</f>
        <v>JUN2039</v>
      </c>
      <c r="B247" s="3">
        <f t="shared" si="4"/>
        <v>50922</v>
      </c>
      <c r="C247" s="4">
        <f>IDX_Fechas[[#This Row],[Fecha]]</f>
        <v>50922</v>
      </c>
      <c r="D247" s="5" t="str">
        <f>PROPER(TEXT(IDX_Fechas[[#This Row],[Fecha]],"mmmm"))</f>
        <v>Junio</v>
      </c>
      <c r="E247" s="5" t="str">
        <f>TEXT(IDX_Fechas[[#This Row],[Fecha]],"aaaa")</f>
        <v>2039</v>
      </c>
      <c r="F247" s="5" t="str">
        <f>LEFT(IDX_Fechas[[#This Row],[Mes]],3)&amp;"-"&amp;RIGHT(IDX_Fechas[[#This Row],[Año]],2)</f>
        <v>Jun-39</v>
      </c>
      <c r="G247" s="5" t="str">
        <f>VLOOKUP(IDX_Fechas[[#This Row],[Mes]],TBL_Meses[],2,FALSE)</f>
        <v>June</v>
      </c>
      <c r="H247" s="5" t="str">
        <f>LEFT(IDX_Fechas[[#This Row],[Month]],3)&amp;"-"&amp;RIGHT(IDX_Fechas[[#This Row],[Año]],2)</f>
        <v>Jun-39</v>
      </c>
    </row>
    <row r="248" spans="1:8" x14ac:dyDescent="0.2">
      <c r="A248" s="5" t="str">
        <f>UPPER(LEFT(IDX_Fechas[[#This Row],[Mes]],3))&amp;IDX_Fechas[[#This Row],[Año]]</f>
        <v>JUL2039</v>
      </c>
      <c r="B248" s="3">
        <f t="shared" si="4"/>
        <v>50952</v>
      </c>
      <c r="C248" s="4">
        <f>IDX_Fechas[[#This Row],[Fecha]]</f>
        <v>50952</v>
      </c>
      <c r="D248" s="5" t="str">
        <f>PROPER(TEXT(IDX_Fechas[[#This Row],[Fecha]],"mmmm"))</f>
        <v>Julio</v>
      </c>
      <c r="E248" s="5" t="str">
        <f>TEXT(IDX_Fechas[[#This Row],[Fecha]],"aaaa")</f>
        <v>2039</v>
      </c>
      <c r="F248" s="5" t="str">
        <f>LEFT(IDX_Fechas[[#This Row],[Mes]],3)&amp;"-"&amp;RIGHT(IDX_Fechas[[#This Row],[Año]],2)</f>
        <v>Jul-39</v>
      </c>
      <c r="G248" s="5" t="str">
        <f>VLOOKUP(IDX_Fechas[[#This Row],[Mes]],TBL_Meses[],2,FALSE)</f>
        <v>July</v>
      </c>
      <c r="H248" s="5" t="str">
        <f>LEFT(IDX_Fechas[[#This Row],[Month]],3)&amp;"-"&amp;RIGHT(IDX_Fechas[[#This Row],[Año]],2)</f>
        <v>Jul-39</v>
      </c>
    </row>
    <row r="249" spans="1:8" x14ac:dyDescent="0.2">
      <c r="A249" s="5" t="str">
        <f>UPPER(LEFT(IDX_Fechas[[#This Row],[Mes]],3))&amp;IDX_Fechas[[#This Row],[Año]]</f>
        <v>AGO2039</v>
      </c>
      <c r="B249" s="3">
        <f t="shared" si="4"/>
        <v>50983</v>
      </c>
      <c r="C249" s="4">
        <f>IDX_Fechas[[#This Row],[Fecha]]</f>
        <v>50983</v>
      </c>
      <c r="D249" s="5" t="str">
        <f>PROPER(TEXT(IDX_Fechas[[#This Row],[Fecha]],"mmmm"))</f>
        <v>Agosto</v>
      </c>
      <c r="E249" s="5" t="str">
        <f>TEXT(IDX_Fechas[[#This Row],[Fecha]],"aaaa")</f>
        <v>2039</v>
      </c>
      <c r="F249" s="5" t="str">
        <f>LEFT(IDX_Fechas[[#This Row],[Mes]],3)&amp;"-"&amp;RIGHT(IDX_Fechas[[#This Row],[Año]],2)</f>
        <v>Ago-39</v>
      </c>
      <c r="G249" s="5" t="str">
        <f>VLOOKUP(IDX_Fechas[[#This Row],[Mes]],TBL_Meses[],2,FALSE)</f>
        <v>August</v>
      </c>
      <c r="H249" s="5" t="str">
        <f>LEFT(IDX_Fechas[[#This Row],[Month]],3)&amp;"-"&amp;RIGHT(IDX_Fechas[[#This Row],[Año]],2)</f>
        <v>Aug-39</v>
      </c>
    </row>
    <row r="250" spans="1:8" x14ac:dyDescent="0.2">
      <c r="A250" s="5" t="str">
        <f>UPPER(LEFT(IDX_Fechas[[#This Row],[Mes]],3))&amp;IDX_Fechas[[#This Row],[Año]]</f>
        <v>SEP2039</v>
      </c>
      <c r="B250" s="3">
        <f t="shared" si="4"/>
        <v>51014</v>
      </c>
      <c r="C250" s="4">
        <f>IDX_Fechas[[#This Row],[Fecha]]</f>
        <v>51014</v>
      </c>
      <c r="D250" s="5" t="str">
        <f>PROPER(TEXT(IDX_Fechas[[#This Row],[Fecha]],"mmmm"))</f>
        <v>Septiembre</v>
      </c>
      <c r="E250" s="5" t="str">
        <f>TEXT(IDX_Fechas[[#This Row],[Fecha]],"aaaa")</f>
        <v>2039</v>
      </c>
      <c r="F250" s="5" t="str">
        <f>LEFT(IDX_Fechas[[#This Row],[Mes]],3)&amp;"-"&amp;RIGHT(IDX_Fechas[[#This Row],[Año]],2)</f>
        <v>Sep-39</v>
      </c>
      <c r="G250" s="5" t="str">
        <f>VLOOKUP(IDX_Fechas[[#This Row],[Mes]],TBL_Meses[],2,FALSE)</f>
        <v>September</v>
      </c>
      <c r="H250" s="5" t="str">
        <f>LEFT(IDX_Fechas[[#This Row],[Month]],3)&amp;"-"&amp;RIGHT(IDX_Fechas[[#This Row],[Año]],2)</f>
        <v>Sep-39</v>
      </c>
    </row>
    <row r="251" spans="1:8" x14ac:dyDescent="0.2">
      <c r="A251" s="5" t="str">
        <f>UPPER(LEFT(IDX_Fechas[[#This Row],[Mes]],3))&amp;IDX_Fechas[[#This Row],[Año]]</f>
        <v>OCT2039</v>
      </c>
      <c r="B251" s="3">
        <f t="shared" si="4"/>
        <v>51044</v>
      </c>
      <c r="C251" s="4">
        <f>IDX_Fechas[[#This Row],[Fecha]]</f>
        <v>51044</v>
      </c>
      <c r="D251" s="5" t="str">
        <f>PROPER(TEXT(IDX_Fechas[[#This Row],[Fecha]],"mmmm"))</f>
        <v>Octubre</v>
      </c>
      <c r="E251" s="5" t="str">
        <f>TEXT(IDX_Fechas[[#This Row],[Fecha]],"aaaa")</f>
        <v>2039</v>
      </c>
      <c r="F251" s="5" t="str">
        <f>LEFT(IDX_Fechas[[#This Row],[Mes]],3)&amp;"-"&amp;RIGHT(IDX_Fechas[[#This Row],[Año]],2)</f>
        <v>Oct-39</v>
      </c>
      <c r="G251" s="5" t="str">
        <f>VLOOKUP(IDX_Fechas[[#This Row],[Mes]],TBL_Meses[],2,FALSE)</f>
        <v>October</v>
      </c>
      <c r="H251" s="5" t="str">
        <f>LEFT(IDX_Fechas[[#This Row],[Month]],3)&amp;"-"&amp;RIGHT(IDX_Fechas[[#This Row],[Año]],2)</f>
        <v>Oct-39</v>
      </c>
    </row>
    <row r="252" spans="1:8" x14ac:dyDescent="0.2">
      <c r="A252" s="5" t="str">
        <f>UPPER(LEFT(IDX_Fechas[[#This Row],[Mes]],3))&amp;IDX_Fechas[[#This Row],[Año]]</f>
        <v>NOV2039</v>
      </c>
      <c r="B252" s="3">
        <f t="shared" si="4"/>
        <v>51075</v>
      </c>
      <c r="C252" s="4">
        <f>IDX_Fechas[[#This Row],[Fecha]]</f>
        <v>51075</v>
      </c>
      <c r="D252" s="5" t="str">
        <f>PROPER(TEXT(IDX_Fechas[[#This Row],[Fecha]],"mmmm"))</f>
        <v>Noviembre</v>
      </c>
      <c r="E252" s="5" t="str">
        <f>TEXT(IDX_Fechas[[#This Row],[Fecha]],"aaaa")</f>
        <v>2039</v>
      </c>
      <c r="F252" s="5" t="str">
        <f>LEFT(IDX_Fechas[[#This Row],[Mes]],3)&amp;"-"&amp;RIGHT(IDX_Fechas[[#This Row],[Año]],2)</f>
        <v>Nov-39</v>
      </c>
      <c r="G252" s="5" t="str">
        <f>VLOOKUP(IDX_Fechas[[#This Row],[Mes]],TBL_Meses[],2,FALSE)</f>
        <v>November</v>
      </c>
      <c r="H252" s="5" t="str">
        <f>LEFT(IDX_Fechas[[#This Row],[Month]],3)&amp;"-"&amp;RIGHT(IDX_Fechas[[#This Row],[Año]],2)</f>
        <v>Nov-39</v>
      </c>
    </row>
    <row r="253" spans="1:8" x14ac:dyDescent="0.2">
      <c r="A253" s="5" t="str">
        <f>UPPER(LEFT(IDX_Fechas[[#This Row],[Mes]],3))&amp;IDX_Fechas[[#This Row],[Año]]</f>
        <v>DIC2039</v>
      </c>
      <c r="B253" s="3">
        <f t="shared" si="4"/>
        <v>51105</v>
      </c>
      <c r="C253" s="4">
        <f>IDX_Fechas[[#This Row],[Fecha]]</f>
        <v>51105</v>
      </c>
      <c r="D253" s="5" t="str">
        <f>PROPER(TEXT(IDX_Fechas[[#This Row],[Fecha]],"mmmm"))</f>
        <v>Diciembre</v>
      </c>
      <c r="E253" s="5" t="str">
        <f>TEXT(IDX_Fechas[[#This Row],[Fecha]],"aaaa")</f>
        <v>2039</v>
      </c>
      <c r="F253" s="5" t="str">
        <f>LEFT(IDX_Fechas[[#This Row],[Mes]],3)&amp;"-"&amp;RIGHT(IDX_Fechas[[#This Row],[Año]],2)</f>
        <v>Dic-39</v>
      </c>
      <c r="G253" s="5" t="str">
        <f>VLOOKUP(IDX_Fechas[[#This Row],[Mes]],TBL_Meses[],2,FALSE)</f>
        <v>December</v>
      </c>
      <c r="H253" s="5" t="str">
        <f>LEFT(IDX_Fechas[[#This Row],[Month]],3)&amp;"-"&amp;RIGHT(IDX_Fechas[[#This Row],[Año]],2)</f>
        <v>Dec-39</v>
      </c>
    </row>
    <row r="254" spans="1:8" x14ac:dyDescent="0.2">
      <c r="A254" s="5" t="str">
        <f>UPPER(LEFT(IDX_Fechas[[#This Row],[Mes]],3))&amp;IDX_Fechas[[#This Row],[Año]]</f>
        <v>ENE2040</v>
      </c>
      <c r="B254" s="3">
        <f t="shared" si="4"/>
        <v>51136</v>
      </c>
      <c r="C254" s="4">
        <f>IDX_Fechas[[#This Row],[Fecha]]</f>
        <v>51136</v>
      </c>
      <c r="D254" s="5" t="str">
        <f>PROPER(TEXT(IDX_Fechas[[#This Row],[Fecha]],"mmmm"))</f>
        <v>Enero</v>
      </c>
      <c r="E254" s="5" t="str">
        <f>TEXT(IDX_Fechas[[#This Row],[Fecha]],"aaaa")</f>
        <v>2040</v>
      </c>
      <c r="F254" s="5" t="str">
        <f>LEFT(IDX_Fechas[[#This Row],[Mes]],3)&amp;"-"&amp;RIGHT(IDX_Fechas[[#This Row],[Año]],2)</f>
        <v>Ene-40</v>
      </c>
      <c r="G254" s="5" t="str">
        <f>VLOOKUP(IDX_Fechas[[#This Row],[Mes]],TBL_Meses[],2,FALSE)</f>
        <v>January</v>
      </c>
      <c r="H254" s="5" t="str">
        <f>LEFT(IDX_Fechas[[#This Row],[Month]],3)&amp;"-"&amp;RIGHT(IDX_Fechas[[#This Row],[Año]],2)</f>
        <v>Jan-40</v>
      </c>
    </row>
    <row r="255" spans="1:8" x14ac:dyDescent="0.2">
      <c r="A255" s="5" t="str">
        <f>UPPER(LEFT(IDX_Fechas[[#This Row],[Mes]],3))&amp;IDX_Fechas[[#This Row],[Año]]</f>
        <v>FEB2040</v>
      </c>
      <c r="B255" s="3">
        <f t="shared" si="4"/>
        <v>51167</v>
      </c>
      <c r="C255" s="4">
        <f>IDX_Fechas[[#This Row],[Fecha]]</f>
        <v>51167</v>
      </c>
      <c r="D255" s="5" t="str">
        <f>PROPER(TEXT(IDX_Fechas[[#This Row],[Fecha]],"mmmm"))</f>
        <v>Febrero</v>
      </c>
      <c r="E255" s="5" t="str">
        <f>TEXT(IDX_Fechas[[#This Row],[Fecha]],"aaaa")</f>
        <v>2040</v>
      </c>
      <c r="F255" s="5" t="str">
        <f>LEFT(IDX_Fechas[[#This Row],[Mes]],3)&amp;"-"&amp;RIGHT(IDX_Fechas[[#This Row],[Año]],2)</f>
        <v>Feb-40</v>
      </c>
      <c r="G255" s="5" t="str">
        <f>VLOOKUP(IDX_Fechas[[#This Row],[Mes]],TBL_Meses[],2,FALSE)</f>
        <v>February</v>
      </c>
      <c r="H255" s="5" t="str">
        <f>LEFT(IDX_Fechas[[#This Row],[Month]],3)&amp;"-"&amp;RIGHT(IDX_Fechas[[#This Row],[Año]],2)</f>
        <v>Feb-40</v>
      </c>
    </row>
    <row r="256" spans="1:8" x14ac:dyDescent="0.2">
      <c r="A256" s="5" t="str">
        <f>UPPER(LEFT(IDX_Fechas[[#This Row],[Mes]],3))&amp;IDX_Fechas[[#This Row],[Año]]</f>
        <v>MAR2040</v>
      </c>
      <c r="B256" s="3">
        <f t="shared" si="4"/>
        <v>51196</v>
      </c>
      <c r="C256" s="4">
        <f>IDX_Fechas[[#This Row],[Fecha]]</f>
        <v>51196</v>
      </c>
      <c r="D256" s="5" t="str">
        <f>PROPER(TEXT(IDX_Fechas[[#This Row],[Fecha]],"mmmm"))</f>
        <v>Marzo</v>
      </c>
      <c r="E256" s="5" t="str">
        <f>TEXT(IDX_Fechas[[#This Row],[Fecha]],"aaaa")</f>
        <v>2040</v>
      </c>
      <c r="F256" s="5" t="str">
        <f>LEFT(IDX_Fechas[[#This Row],[Mes]],3)&amp;"-"&amp;RIGHT(IDX_Fechas[[#This Row],[Año]],2)</f>
        <v>Mar-40</v>
      </c>
      <c r="G256" s="5" t="str">
        <f>VLOOKUP(IDX_Fechas[[#This Row],[Mes]],TBL_Meses[],2,FALSE)</f>
        <v>March</v>
      </c>
      <c r="H256" s="5" t="str">
        <f>LEFT(IDX_Fechas[[#This Row],[Month]],3)&amp;"-"&amp;RIGHT(IDX_Fechas[[#This Row],[Año]],2)</f>
        <v>Mar-40</v>
      </c>
    </row>
    <row r="257" spans="1:8" x14ac:dyDescent="0.2">
      <c r="A257" s="5" t="str">
        <f>UPPER(LEFT(IDX_Fechas[[#This Row],[Mes]],3))&amp;IDX_Fechas[[#This Row],[Año]]</f>
        <v>ABR2040</v>
      </c>
      <c r="B257" s="3">
        <f t="shared" si="4"/>
        <v>51227</v>
      </c>
      <c r="C257" s="4">
        <f>IDX_Fechas[[#This Row],[Fecha]]</f>
        <v>51227</v>
      </c>
      <c r="D257" s="5" t="str">
        <f>PROPER(TEXT(IDX_Fechas[[#This Row],[Fecha]],"mmmm"))</f>
        <v>Abril</v>
      </c>
      <c r="E257" s="5" t="str">
        <f>TEXT(IDX_Fechas[[#This Row],[Fecha]],"aaaa")</f>
        <v>2040</v>
      </c>
      <c r="F257" s="5" t="str">
        <f>LEFT(IDX_Fechas[[#This Row],[Mes]],3)&amp;"-"&amp;RIGHT(IDX_Fechas[[#This Row],[Año]],2)</f>
        <v>Abr-40</v>
      </c>
      <c r="G257" s="5" t="str">
        <f>VLOOKUP(IDX_Fechas[[#This Row],[Mes]],TBL_Meses[],2,FALSE)</f>
        <v>April</v>
      </c>
      <c r="H257" s="5" t="str">
        <f>LEFT(IDX_Fechas[[#This Row],[Month]],3)&amp;"-"&amp;RIGHT(IDX_Fechas[[#This Row],[Año]],2)</f>
        <v>Apr-40</v>
      </c>
    </row>
    <row r="258" spans="1:8" x14ac:dyDescent="0.2">
      <c r="A258" s="5" t="str">
        <f>UPPER(LEFT(IDX_Fechas[[#This Row],[Mes]],3))&amp;IDX_Fechas[[#This Row],[Año]]</f>
        <v>MAY2040</v>
      </c>
      <c r="B258" s="3">
        <f t="shared" si="4"/>
        <v>51257</v>
      </c>
      <c r="C258" s="4">
        <f>IDX_Fechas[[#This Row],[Fecha]]</f>
        <v>51257</v>
      </c>
      <c r="D258" s="5" t="str">
        <f>PROPER(TEXT(IDX_Fechas[[#This Row],[Fecha]],"mmmm"))</f>
        <v>Mayo</v>
      </c>
      <c r="E258" s="5" t="str">
        <f>TEXT(IDX_Fechas[[#This Row],[Fecha]],"aaaa")</f>
        <v>2040</v>
      </c>
      <c r="F258" s="5" t="str">
        <f>LEFT(IDX_Fechas[[#This Row],[Mes]],3)&amp;"-"&amp;RIGHT(IDX_Fechas[[#This Row],[Año]],2)</f>
        <v>May-40</v>
      </c>
      <c r="G258" s="5" t="str">
        <f>VLOOKUP(IDX_Fechas[[#This Row],[Mes]],TBL_Meses[],2,FALSE)</f>
        <v>May</v>
      </c>
      <c r="H258" s="5" t="str">
        <f>LEFT(IDX_Fechas[[#This Row],[Month]],3)&amp;"-"&amp;RIGHT(IDX_Fechas[[#This Row],[Año]],2)</f>
        <v>May-40</v>
      </c>
    </row>
    <row r="259" spans="1:8" x14ac:dyDescent="0.2">
      <c r="A259" s="5" t="str">
        <f>UPPER(LEFT(IDX_Fechas[[#This Row],[Mes]],3))&amp;IDX_Fechas[[#This Row],[Año]]</f>
        <v>JUN2040</v>
      </c>
      <c r="B259" s="3">
        <f t="shared" si="4"/>
        <v>51288</v>
      </c>
      <c r="C259" s="4">
        <f>IDX_Fechas[[#This Row],[Fecha]]</f>
        <v>51288</v>
      </c>
      <c r="D259" s="5" t="str">
        <f>PROPER(TEXT(IDX_Fechas[[#This Row],[Fecha]],"mmmm"))</f>
        <v>Junio</v>
      </c>
      <c r="E259" s="5" t="str">
        <f>TEXT(IDX_Fechas[[#This Row],[Fecha]],"aaaa")</f>
        <v>2040</v>
      </c>
      <c r="F259" s="5" t="str">
        <f>LEFT(IDX_Fechas[[#This Row],[Mes]],3)&amp;"-"&amp;RIGHT(IDX_Fechas[[#This Row],[Año]],2)</f>
        <v>Jun-40</v>
      </c>
      <c r="G259" s="5" t="str">
        <f>VLOOKUP(IDX_Fechas[[#This Row],[Mes]],TBL_Meses[],2,FALSE)</f>
        <v>June</v>
      </c>
      <c r="H259" s="5" t="str">
        <f>LEFT(IDX_Fechas[[#This Row],[Month]],3)&amp;"-"&amp;RIGHT(IDX_Fechas[[#This Row],[Año]],2)</f>
        <v>Jun-40</v>
      </c>
    </row>
    <row r="260" spans="1:8" x14ac:dyDescent="0.2">
      <c r="A260" s="5" t="str">
        <f>UPPER(LEFT(IDX_Fechas[[#This Row],[Mes]],3))&amp;IDX_Fechas[[#This Row],[Año]]</f>
        <v>JUL2040</v>
      </c>
      <c r="B260" s="3">
        <f t="shared" si="4"/>
        <v>51318</v>
      </c>
      <c r="C260" s="4">
        <f>IDX_Fechas[[#This Row],[Fecha]]</f>
        <v>51318</v>
      </c>
      <c r="D260" s="5" t="str">
        <f>PROPER(TEXT(IDX_Fechas[[#This Row],[Fecha]],"mmmm"))</f>
        <v>Julio</v>
      </c>
      <c r="E260" s="5" t="str">
        <f>TEXT(IDX_Fechas[[#This Row],[Fecha]],"aaaa")</f>
        <v>2040</v>
      </c>
      <c r="F260" s="5" t="str">
        <f>LEFT(IDX_Fechas[[#This Row],[Mes]],3)&amp;"-"&amp;RIGHT(IDX_Fechas[[#This Row],[Año]],2)</f>
        <v>Jul-40</v>
      </c>
      <c r="G260" s="5" t="str">
        <f>VLOOKUP(IDX_Fechas[[#This Row],[Mes]],TBL_Meses[],2,FALSE)</f>
        <v>July</v>
      </c>
      <c r="H260" s="5" t="str">
        <f>LEFT(IDX_Fechas[[#This Row],[Month]],3)&amp;"-"&amp;RIGHT(IDX_Fechas[[#This Row],[Año]],2)</f>
        <v>Jul-40</v>
      </c>
    </row>
    <row r="261" spans="1:8" x14ac:dyDescent="0.2">
      <c r="A261" s="5" t="str">
        <f>UPPER(LEFT(IDX_Fechas[[#This Row],[Mes]],3))&amp;IDX_Fechas[[#This Row],[Año]]</f>
        <v>AGO2040</v>
      </c>
      <c r="B261" s="3">
        <f t="shared" si="4"/>
        <v>51349</v>
      </c>
      <c r="C261" s="4">
        <f>IDX_Fechas[[#This Row],[Fecha]]</f>
        <v>51349</v>
      </c>
      <c r="D261" s="5" t="str">
        <f>PROPER(TEXT(IDX_Fechas[[#This Row],[Fecha]],"mmmm"))</f>
        <v>Agosto</v>
      </c>
      <c r="E261" s="5" t="str">
        <f>TEXT(IDX_Fechas[[#This Row],[Fecha]],"aaaa")</f>
        <v>2040</v>
      </c>
      <c r="F261" s="5" t="str">
        <f>LEFT(IDX_Fechas[[#This Row],[Mes]],3)&amp;"-"&amp;RIGHT(IDX_Fechas[[#This Row],[Año]],2)</f>
        <v>Ago-40</v>
      </c>
      <c r="G261" s="5" t="str">
        <f>VLOOKUP(IDX_Fechas[[#This Row],[Mes]],TBL_Meses[],2,FALSE)</f>
        <v>August</v>
      </c>
      <c r="H261" s="5" t="str">
        <f>LEFT(IDX_Fechas[[#This Row],[Month]],3)&amp;"-"&amp;RIGHT(IDX_Fechas[[#This Row],[Año]],2)</f>
        <v>Aug-40</v>
      </c>
    </row>
    <row r="262" spans="1:8" x14ac:dyDescent="0.2">
      <c r="A262" s="5" t="str">
        <f>UPPER(LEFT(IDX_Fechas[[#This Row],[Mes]],3))&amp;IDX_Fechas[[#This Row],[Año]]</f>
        <v>SEP2040</v>
      </c>
      <c r="B262" s="3">
        <f t="shared" si="4"/>
        <v>51380</v>
      </c>
      <c r="C262" s="4">
        <f>IDX_Fechas[[#This Row],[Fecha]]</f>
        <v>51380</v>
      </c>
      <c r="D262" s="5" t="str">
        <f>PROPER(TEXT(IDX_Fechas[[#This Row],[Fecha]],"mmmm"))</f>
        <v>Septiembre</v>
      </c>
      <c r="E262" s="5" t="str">
        <f>TEXT(IDX_Fechas[[#This Row],[Fecha]],"aaaa")</f>
        <v>2040</v>
      </c>
      <c r="F262" s="5" t="str">
        <f>LEFT(IDX_Fechas[[#This Row],[Mes]],3)&amp;"-"&amp;RIGHT(IDX_Fechas[[#This Row],[Año]],2)</f>
        <v>Sep-40</v>
      </c>
      <c r="G262" s="5" t="str">
        <f>VLOOKUP(IDX_Fechas[[#This Row],[Mes]],TBL_Meses[],2,FALSE)</f>
        <v>September</v>
      </c>
      <c r="H262" s="5" t="str">
        <f>LEFT(IDX_Fechas[[#This Row],[Month]],3)&amp;"-"&amp;RIGHT(IDX_Fechas[[#This Row],[Año]],2)</f>
        <v>Sep-40</v>
      </c>
    </row>
    <row r="263" spans="1:8" x14ac:dyDescent="0.2">
      <c r="A263" s="5" t="str">
        <f>UPPER(LEFT(IDX_Fechas[[#This Row],[Mes]],3))&amp;IDX_Fechas[[#This Row],[Año]]</f>
        <v>OCT2040</v>
      </c>
      <c r="B263" s="3">
        <f t="shared" ref="B263:B326" si="5">IF(ROW()=2,43466,EDATE(B262,1))</f>
        <v>51410</v>
      </c>
      <c r="C263" s="4">
        <f>IDX_Fechas[[#This Row],[Fecha]]</f>
        <v>51410</v>
      </c>
      <c r="D263" s="5" t="str">
        <f>PROPER(TEXT(IDX_Fechas[[#This Row],[Fecha]],"mmmm"))</f>
        <v>Octubre</v>
      </c>
      <c r="E263" s="5" t="str">
        <f>TEXT(IDX_Fechas[[#This Row],[Fecha]],"aaaa")</f>
        <v>2040</v>
      </c>
      <c r="F263" s="5" t="str">
        <f>LEFT(IDX_Fechas[[#This Row],[Mes]],3)&amp;"-"&amp;RIGHT(IDX_Fechas[[#This Row],[Año]],2)</f>
        <v>Oct-40</v>
      </c>
      <c r="G263" s="5" t="str">
        <f>VLOOKUP(IDX_Fechas[[#This Row],[Mes]],TBL_Meses[],2,FALSE)</f>
        <v>October</v>
      </c>
      <c r="H263" s="5" t="str">
        <f>LEFT(IDX_Fechas[[#This Row],[Month]],3)&amp;"-"&amp;RIGHT(IDX_Fechas[[#This Row],[Año]],2)</f>
        <v>Oct-40</v>
      </c>
    </row>
    <row r="264" spans="1:8" x14ac:dyDescent="0.2">
      <c r="A264" s="5" t="str">
        <f>UPPER(LEFT(IDX_Fechas[[#This Row],[Mes]],3))&amp;IDX_Fechas[[#This Row],[Año]]</f>
        <v>NOV2040</v>
      </c>
      <c r="B264" s="3">
        <f t="shared" si="5"/>
        <v>51441</v>
      </c>
      <c r="C264" s="4">
        <f>IDX_Fechas[[#This Row],[Fecha]]</f>
        <v>51441</v>
      </c>
      <c r="D264" s="5" t="str">
        <f>PROPER(TEXT(IDX_Fechas[[#This Row],[Fecha]],"mmmm"))</f>
        <v>Noviembre</v>
      </c>
      <c r="E264" s="5" t="str">
        <f>TEXT(IDX_Fechas[[#This Row],[Fecha]],"aaaa")</f>
        <v>2040</v>
      </c>
      <c r="F264" s="5" t="str">
        <f>LEFT(IDX_Fechas[[#This Row],[Mes]],3)&amp;"-"&amp;RIGHT(IDX_Fechas[[#This Row],[Año]],2)</f>
        <v>Nov-40</v>
      </c>
      <c r="G264" s="5" t="str">
        <f>VLOOKUP(IDX_Fechas[[#This Row],[Mes]],TBL_Meses[],2,FALSE)</f>
        <v>November</v>
      </c>
      <c r="H264" s="5" t="str">
        <f>LEFT(IDX_Fechas[[#This Row],[Month]],3)&amp;"-"&amp;RIGHT(IDX_Fechas[[#This Row],[Año]],2)</f>
        <v>Nov-40</v>
      </c>
    </row>
    <row r="265" spans="1:8" x14ac:dyDescent="0.2">
      <c r="A265" s="5" t="str">
        <f>UPPER(LEFT(IDX_Fechas[[#This Row],[Mes]],3))&amp;IDX_Fechas[[#This Row],[Año]]</f>
        <v>DIC2040</v>
      </c>
      <c r="B265" s="3">
        <f t="shared" si="5"/>
        <v>51471</v>
      </c>
      <c r="C265" s="4">
        <f>IDX_Fechas[[#This Row],[Fecha]]</f>
        <v>51471</v>
      </c>
      <c r="D265" s="5" t="str">
        <f>PROPER(TEXT(IDX_Fechas[[#This Row],[Fecha]],"mmmm"))</f>
        <v>Diciembre</v>
      </c>
      <c r="E265" s="5" t="str">
        <f>TEXT(IDX_Fechas[[#This Row],[Fecha]],"aaaa")</f>
        <v>2040</v>
      </c>
      <c r="F265" s="5" t="str">
        <f>LEFT(IDX_Fechas[[#This Row],[Mes]],3)&amp;"-"&amp;RIGHT(IDX_Fechas[[#This Row],[Año]],2)</f>
        <v>Dic-40</v>
      </c>
      <c r="G265" s="5" t="str">
        <f>VLOOKUP(IDX_Fechas[[#This Row],[Mes]],TBL_Meses[],2,FALSE)</f>
        <v>December</v>
      </c>
      <c r="H265" s="5" t="str">
        <f>LEFT(IDX_Fechas[[#This Row],[Month]],3)&amp;"-"&amp;RIGHT(IDX_Fechas[[#This Row],[Año]],2)</f>
        <v>Dec-40</v>
      </c>
    </row>
    <row r="266" spans="1:8" x14ac:dyDescent="0.2">
      <c r="A266" s="5" t="str">
        <f>UPPER(LEFT(IDX_Fechas[[#This Row],[Mes]],3))&amp;IDX_Fechas[[#This Row],[Año]]</f>
        <v>ENE2041</v>
      </c>
      <c r="B266" s="3">
        <f t="shared" si="5"/>
        <v>51502</v>
      </c>
      <c r="C266" s="4">
        <f>IDX_Fechas[[#This Row],[Fecha]]</f>
        <v>51502</v>
      </c>
      <c r="D266" s="5" t="str">
        <f>PROPER(TEXT(IDX_Fechas[[#This Row],[Fecha]],"mmmm"))</f>
        <v>Enero</v>
      </c>
      <c r="E266" s="5" t="str">
        <f>TEXT(IDX_Fechas[[#This Row],[Fecha]],"aaaa")</f>
        <v>2041</v>
      </c>
      <c r="F266" s="5" t="str">
        <f>LEFT(IDX_Fechas[[#This Row],[Mes]],3)&amp;"-"&amp;RIGHT(IDX_Fechas[[#This Row],[Año]],2)</f>
        <v>Ene-41</v>
      </c>
      <c r="G266" s="5" t="str">
        <f>VLOOKUP(IDX_Fechas[[#This Row],[Mes]],TBL_Meses[],2,FALSE)</f>
        <v>January</v>
      </c>
      <c r="H266" s="5" t="str">
        <f>LEFT(IDX_Fechas[[#This Row],[Month]],3)&amp;"-"&amp;RIGHT(IDX_Fechas[[#This Row],[Año]],2)</f>
        <v>Jan-41</v>
      </c>
    </row>
    <row r="267" spans="1:8" x14ac:dyDescent="0.2">
      <c r="A267" s="5" t="str">
        <f>UPPER(LEFT(IDX_Fechas[[#This Row],[Mes]],3))&amp;IDX_Fechas[[#This Row],[Año]]</f>
        <v>FEB2041</v>
      </c>
      <c r="B267" s="3">
        <f t="shared" si="5"/>
        <v>51533</v>
      </c>
      <c r="C267" s="4">
        <f>IDX_Fechas[[#This Row],[Fecha]]</f>
        <v>51533</v>
      </c>
      <c r="D267" s="5" t="str">
        <f>PROPER(TEXT(IDX_Fechas[[#This Row],[Fecha]],"mmmm"))</f>
        <v>Febrero</v>
      </c>
      <c r="E267" s="5" t="str">
        <f>TEXT(IDX_Fechas[[#This Row],[Fecha]],"aaaa")</f>
        <v>2041</v>
      </c>
      <c r="F267" s="5" t="str">
        <f>LEFT(IDX_Fechas[[#This Row],[Mes]],3)&amp;"-"&amp;RIGHT(IDX_Fechas[[#This Row],[Año]],2)</f>
        <v>Feb-41</v>
      </c>
      <c r="G267" s="5" t="str">
        <f>VLOOKUP(IDX_Fechas[[#This Row],[Mes]],TBL_Meses[],2,FALSE)</f>
        <v>February</v>
      </c>
      <c r="H267" s="5" t="str">
        <f>LEFT(IDX_Fechas[[#This Row],[Month]],3)&amp;"-"&amp;RIGHT(IDX_Fechas[[#This Row],[Año]],2)</f>
        <v>Feb-41</v>
      </c>
    </row>
    <row r="268" spans="1:8" x14ac:dyDescent="0.2">
      <c r="A268" s="5" t="str">
        <f>UPPER(LEFT(IDX_Fechas[[#This Row],[Mes]],3))&amp;IDX_Fechas[[#This Row],[Año]]</f>
        <v>MAR2041</v>
      </c>
      <c r="B268" s="3">
        <f t="shared" si="5"/>
        <v>51561</v>
      </c>
      <c r="C268" s="4">
        <f>IDX_Fechas[[#This Row],[Fecha]]</f>
        <v>51561</v>
      </c>
      <c r="D268" s="5" t="str">
        <f>PROPER(TEXT(IDX_Fechas[[#This Row],[Fecha]],"mmmm"))</f>
        <v>Marzo</v>
      </c>
      <c r="E268" s="5" t="str">
        <f>TEXT(IDX_Fechas[[#This Row],[Fecha]],"aaaa")</f>
        <v>2041</v>
      </c>
      <c r="F268" s="5" t="str">
        <f>LEFT(IDX_Fechas[[#This Row],[Mes]],3)&amp;"-"&amp;RIGHT(IDX_Fechas[[#This Row],[Año]],2)</f>
        <v>Mar-41</v>
      </c>
      <c r="G268" s="5" t="str">
        <f>VLOOKUP(IDX_Fechas[[#This Row],[Mes]],TBL_Meses[],2,FALSE)</f>
        <v>March</v>
      </c>
      <c r="H268" s="5" t="str">
        <f>LEFT(IDX_Fechas[[#This Row],[Month]],3)&amp;"-"&amp;RIGHT(IDX_Fechas[[#This Row],[Año]],2)</f>
        <v>Mar-41</v>
      </c>
    </row>
    <row r="269" spans="1:8" x14ac:dyDescent="0.2">
      <c r="A269" s="5" t="str">
        <f>UPPER(LEFT(IDX_Fechas[[#This Row],[Mes]],3))&amp;IDX_Fechas[[#This Row],[Año]]</f>
        <v>ABR2041</v>
      </c>
      <c r="B269" s="3">
        <f t="shared" si="5"/>
        <v>51592</v>
      </c>
      <c r="C269" s="4">
        <f>IDX_Fechas[[#This Row],[Fecha]]</f>
        <v>51592</v>
      </c>
      <c r="D269" s="5" t="str">
        <f>PROPER(TEXT(IDX_Fechas[[#This Row],[Fecha]],"mmmm"))</f>
        <v>Abril</v>
      </c>
      <c r="E269" s="5" t="str">
        <f>TEXT(IDX_Fechas[[#This Row],[Fecha]],"aaaa")</f>
        <v>2041</v>
      </c>
      <c r="F269" s="5" t="str">
        <f>LEFT(IDX_Fechas[[#This Row],[Mes]],3)&amp;"-"&amp;RIGHT(IDX_Fechas[[#This Row],[Año]],2)</f>
        <v>Abr-41</v>
      </c>
      <c r="G269" s="5" t="str">
        <f>VLOOKUP(IDX_Fechas[[#This Row],[Mes]],TBL_Meses[],2,FALSE)</f>
        <v>April</v>
      </c>
      <c r="H269" s="5" t="str">
        <f>LEFT(IDX_Fechas[[#This Row],[Month]],3)&amp;"-"&amp;RIGHT(IDX_Fechas[[#This Row],[Año]],2)</f>
        <v>Apr-41</v>
      </c>
    </row>
    <row r="270" spans="1:8" x14ac:dyDescent="0.2">
      <c r="A270" s="5" t="str">
        <f>UPPER(LEFT(IDX_Fechas[[#This Row],[Mes]],3))&amp;IDX_Fechas[[#This Row],[Año]]</f>
        <v>MAY2041</v>
      </c>
      <c r="B270" s="3">
        <f t="shared" si="5"/>
        <v>51622</v>
      </c>
      <c r="C270" s="4">
        <f>IDX_Fechas[[#This Row],[Fecha]]</f>
        <v>51622</v>
      </c>
      <c r="D270" s="5" t="str">
        <f>PROPER(TEXT(IDX_Fechas[[#This Row],[Fecha]],"mmmm"))</f>
        <v>Mayo</v>
      </c>
      <c r="E270" s="5" t="str">
        <f>TEXT(IDX_Fechas[[#This Row],[Fecha]],"aaaa")</f>
        <v>2041</v>
      </c>
      <c r="F270" s="5" t="str">
        <f>LEFT(IDX_Fechas[[#This Row],[Mes]],3)&amp;"-"&amp;RIGHT(IDX_Fechas[[#This Row],[Año]],2)</f>
        <v>May-41</v>
      </c>
      <c r="G270" s="5" t="str">
        <f>VLOOKUP(IDX_Fechas[[#This Row],[Mes]],TBL_Meses[],2,FALSE)</f>
        <v>May</v>
      </c>
      <c r="H270" s="5" t="str">
        <f>LEFT(IDX_Fechas[[#This Row],[Month]],3)&amp;"-"&amp;RIGHT(IDX_Fechas[[#This Row],[Año]],2)</f>
        <v>May-41</v>
      </c>
    </row>
    <row r="271" spans="1:8" x14ac:dyDescent="0.2">
      <c r="A271" s="5" t="str">
        <f>UPPER(LEFT(IDX_Fechas[[#This Row],[Mes]],3))&amp;IDX_Fechas[[#This Row],[Año]]</f>
        <v>JUN2041</v>
      </c>
      <c r="B271" s="3">
        <f t="shared" si="5"/>
        <v>51653</v>
      </c>
      <c r="C271" s="4">
        <f>IDX_Fechas[[#This Row],[Fecha]]</f>
        <v>51653</v>
      </c>
      <c r="D271" s="5" t="str">
        <f>PROPER(TEXT(IDX_Fechas[[#This Row],[Fecha]],"mmmm"))</f>
        <v>Junio</v>
      </c>
      <c r="E271" s="5" t="str">
        <f>TEXT(IDX_Fechas[[#This Row],[Fecha]],"aaaa")</f>
        <v>2041</v>
      </c>
      <c r="F271" s="5" t="str">
        <f>LEFT(IDX_Fechas[[#This Row],[Mes]],3)&amp;"-"&amp;RIGHT(IDX_Fechas[[#This Row],[Año]],2)</f>
        <v>Jun-41</v>
      </c>
      <c r="G271" s="5" t="str">
        <f>VLOOKUP(IDX_Fechas[[#This Row],[Mes]],TBL_Meses[],2,FALSE)</f>
        <v>June</v>
      </c>
      <c r="H271" s="5" t="str">
        <f>LEFT(IDX_Fechas[[#This Row],[Month]],3)&amp;"-"&amp;RIGHT(IDX_Fechas[[#This Row],[Año]],2)</f>
        <v>Jun-41</v>
      </c>
    </row>
    <row r="272" spans="1:8" x14ac:dyDescent="0.2">
      <c r="A272" s="5" t="str">
        <f>UPPER(LEFT(IDX_Fechas[[#This Row],[Mes]],3))&amp;IDX_Fechas[[#This Row],[Año]]</f>
        <v>JUL2041</v>
      </c>
      <c r="B272" s="3">
        <f t="shared" si="5"/>
        <v>51683</v>
      </c>
      <c r="C272" s="4">
        <f>IDX_Fechas[[#This Row],[Fecha]]</f>
        <v>51683</v>
      </c>
      <c r="D272" s="5" t="str">
        <f>PROPER(TEXT(IDX_Fechas[[#This Row],[Fecha]],"mmmm"))</f>
        <v>Julio</v>
      </c>
      <c r="E272" s="5" t="str">
        <f>TEXT(IDX_Fechas[[#This Row],[Fecha]],"aaaa")</f>
        <v>2041</v>
      </c>
      <c r="F272" s="5" t="str">
        <f>LEFT(IDX_Fechas[[#This Row],[Mes]],3)&amp;"-"&amp;RIGHT(IDX_Fechas[[#This Row],[Año]],2)</f>
        <v>Jul-41</v>
      </c>
      <c r="G272" s="5" t="str">
        <f>VLOOKUP(IDX_Fechas[[#This Row],[Mes]],TBL_Meses[],2,FALSE)</f>
        <v>July</v>
      </c>
      <c r="H272" s="5" t="str">
        <f>LEFT(IDX_Fechas[[#This Row],[Month]],3)&amp;"-"&amp;RIGHT(IDX_Fechas[[#This Row],[Año]],2)</f>
        <v>Jul-41</v>
      </c>
    </row>
    <row r="273" spans="1:8" x14ac:dyDescent="0.2">
      <c r="A273" s="5" t="str">
        <f>UPPER(LEFT(IDX_Fechas[[#This Row],[Mes]],3))&amp;IDX_Fechas[[#This Row],[Año]]</f>
        <v>AGO2041</v>
      </c>
      <c r="B273" s="3">
        <f t="shared" si="5"/>
        <v>51714</v>
      </c>
      <c r="C273" s="4">
        <f>IDX_Fechas[[#This Row],[Fecha]]</f>
        <v>51714</v>
      </c>
      <c r="D273" s="5" t="str">
        <f>PROPER(TEXT(IDX_Fechas[[#This Row],[Fecha]],"mmmm"))</f>
        <v>Agosto</v>
      </c>
      <c r="E273" s="5" t="str">
        <f>TEXT(IDX_Fechas[[#This Row],[Fecha]],"aaaa")</f>
        <v>2041</v>
      </c>
      <c r="F273" s="5" t="str">
        <f>LEFT(IDX_Fechas[[#This Row],[Mes]],3)&amp;"-"&amp;RIGHT(IDX_Fechas[[#This Row],[Año]],2)</f>
        <v>Ago-41</v>
      </c>
      <c r="G273" s="5" t="str">
        <f>VLOOKUP(IDX_Fechas[[#This Row],[Mes]],TBL_Meses[],2,FALSE)</f>
        <v>August</v>
      </c>
      <c r="H273" s="5" t="str">
        <f>LEFT(IDX_Fechas[[#This Row],[Month]],3)&amp;"-"&amp;RIGHT(IDX_Fechas[[#This Row],[Año]],2)</f>
        <v>Aug-41</v>
      </c>
    </row>
    <row r="274" spans="1:8" x14ac:dyDescent="0.2">
      <c r="A274" s="5" t="str">
        <f>UPPER(LEFT(IDX_Fechas[[#This Row],[Mes]],3))&amp;IDX_Fechas[[#This Row],[Año]]</f>
        <v>SEP2041</v>
      </c>
      <c r="B274" s="3">
        <f t="shared" si="5"/>
        <v>51745</v>
      </c>
      <c r="C274" s="4">
        <f>IDX_Fechas[[#This Row],[Fecha]]</f>
        <v>51745</v>
      </c>
      <c r="D274" s="5" t="str">
        <f>PROPER(TEXT(IDX_Fechas[[#This Row],[Fecha]],"mmmm"))</f>
        <v>Septiembre</v>
      </c>
      <c r="E274" s="5" t="str">
        <f>TEXT(IDX_Fechas[[#This Row],[Fecha]],"aaaa")</f>
        <v>2041</v>
      </c>
      <c r="F274" s="5" t="str">
        <f>LEFT(IDX_Fechas[[#This Row],[Mes]],3)&amp;"-"&amp;RIGHT(IDX_Fechas[[#This Row],[Año]],2)</f>
        <v>Sep-41</v>
      </c>
      <c r="G274" s="5" t="str">
        <f>VLOOKUP(IDX_Fechas[[#This Row],[Mes]],TBL_Meses[],2,FALSE)</f>
        <v>September</v>
      </c>
      <c r="H274" s="5" t="str">
        <f>LEFT(IDX_Fechas[[#This Row],[Month]],3)&amp;"-"&amp;RIGHT(IDX_Fechas[[#This Row],[Año]],2)</f>
        <v>Sep-41</v>
      </c>
    </row>
    <row r="275" spans="1:8" x14ac:dyDescent="0.2">
      <c r="A275" s="5" t="str">
        <f>UPPER(LEFT(IDX_Fechas[[#This Row],[Mes]],3))&amp;IDX_Fechas[[#This Row],[Año]]</f>
        <v>OCT2041</v>
      </c>
      <c r="B275" s="3">
        <f t="shared" si="5"/>
        <v>51775</v>
      </c>
      <c r="C275" s="4">
        <f>IDX_Fechas[[#This Row],[Fecha]]</f>
        <v>51775</v>
      </c>
      <c r="D275" s="5" t="str">
        <f>PROPER(TEXT(IDX_Fechas[[#This Row],[Fecha]],"mmmm"))</f>
        <v>Octubre</v>
      </c>
      <c r="E275" s="5" t="str">
        <f>TEXT(IDX_Fechas[[#This Row],[Fecha]],"aaaa")</f>
        <v>2041</v>
      </c>
      <c r="F275" s="5" t="str">
        <f>LEFT(IDX_Fechas[[#This Row],[Mes]],3)&amp;"-"&amp;RIGHT(IDX_Fechas[[#This Row],[Año]],2)</f>
        <v>Oct-41</v>
      </c>
      <c r="G275" s="5" t="str">
        <f>VLOOKUP(IDX_Fechas[[#This Row],[Mes]],TBL_Meses[],2,FALSE)</f>
        <v>October</v>
      </c>
      <c r="H275" s="5" t="str">
        <f>LEFT(IDX_Fechas[[#This Row],[Month]],3)&amp;"-"&amp;RIGHT(IDX_Fechas[[#This Row],[Año]],2)</f>
        <v>Oct-41</v>
      </c>
    </row>
    <row r="276" spans="1:8" x14ac:dyDescent="0.2">
      <c r="A276" s="5" t="str">
        <f>UPPER(LEFT(IDX_Fechas[[#This Row],[Mes]],3))&amp;IDX_Fechas[[#This Row],[Año]]</f>
        <v>NOV2041</v>
      </c>
      <c r="B276" s="3">
        <f t="shared" si="5"/>
        <v>51806</v>
      </c>
      <c r="C276" s="4">
        <f>IDX_Fechas[[#This Row],[Fecha]]</f>
        <v>51806</v>
      </c>
      <c r="D276" s="5" t="str">
        <f>PROPER(TEXT(IDX_Fechas[[#This Row],[Fecha]],"mmmm"))</f>
        <v>Noviembre</v>
      </c>
      <c r="E276" s="5" t="str">
        <f>TEXT(IDX_Fechas[[#This Row],[Fecha]],"aaaa")</f>
        <v>2041</v>
      </c>
      <c r="F276" s="5" t="str">
        <f>LEFT(IDX_Fechas[[#This Row],[Mes]],3)&amp;"-"&amp;RIGHT(IDX_Fechas[[#This Row],[Año]],2)</f>
        <v>Nov-41</v>
      </c>
      <c r="G276" s="5" t="str">
        <f>VLOOKUP(IDX_Fechas[[#This Row],[Mes]],TBL_Meses[],2,FALSE)</f>
        <v>November</v>
      </c>
      <c r="H276" s="5" t="str">
        <f>LEFT(IDX_Fechas[[#This Row],[Month]],3)&amp;"-"&amp;RIGHT(IDX_Fechas[[#This Row],[Año]],2)</f>
        <v>Nov-41</v>
      </c>
    </row>
    <row r="277" spans="1:8" x14ac:dyDescent="0.2">
      <c r="A277" s="5" t="str">
        <f>UPPER(LEFT(IDX_Fechas[[#This Row],[Mes]],3))&amp;IDX_Fechas[[#This Row],[Año]]</f>
        <v>DIC2041</v>
      </c>
      <c r="B277" s="3">
        <f t="shared" si="5"/>
        <v>51836</v>
      </c>
      <c r="C277" s="4">
        <f>IDX_Fechas[[#This Row],[Fecha]]</f>
        <v>51836</v>
      </c>
      <c r="D277" s="5" t="str">
        <f>PROPER(TEXT(IDX_Fechas[[#This Row],[Fecha]],"mmmm"))</f>
        <v>Diciembre</v>
      </c>
      <c r="E277" s="5" t="str">
        <f>TEXT(IDX_Fechas[[#This Row],[Fecha]],"aaaa")</f>
        <v>2041</v>
      </c>
      <c r="F277" s="5" t="str">
        <f>LEFT(IDX_Fechas[[#This Row],[Mes]],3)&amp;"-"&amp;RIGHT(IDX_Fechas[[#This Row],[Año]],2)</f>
        <v>Dic-41</v>
      </c>
      <c r="G277" s="5" t="str">
        <f>VLOOKUP(IDX_Fechas[[#This Row],[Mes]],TBL_Meses[],2,FALSE)</f>
        <v>December</v>
      </c>
      <c r="H277" s="5" t="str">
        <f>LEFT(IDX_Fechas[[#This Row],[Month]],3)&amp;"-"&amp;RIGHT(IDX_Fechas[[#This Row],[Año]],2)</f>
        <v>Dec-41</v>
      </c>
    </row>
    <row r="278" spans="1:8" x14ac:dyDescent="0.2">
      <c r="A278" s="5" t="str">
        <f>UPPER(LEFT(IDX_Fechas[[#This Row],[Mes]],3))&amp;IDX_Fechas[[#This Row],[Año]]</f>
        <v>ENE2042</v>
      </c>
      <c r="B278" s="3">
        <f t="shared" si="5"/>
        <v>51867</v>
      </c>
      <c r="C278" s="4">
        <f>IDX_Fechas[[#This Row],[Fecha]]</f>
        <v>51867</v>
      </c>
      <c r="D278" s="5" t="str">
        <f>PROPER(TEXT(IDX_Fechas[[#This Row],[Fecha]],"mmmm"))</f>
        <v>Enero</v>
      </c>
      <c r="E278" s="5" t="str">
        <f>TEXT(IDX_Fechas[[#This Row],[Fecha]],"aaaa")</f>
        <v>2042</v>
      </c>
      <c r="F278" s="5" t="str">
        <f>LEFT(IDX_Fechas[[#This Row],[Mes]],3)&amp;"-"&amp;RIGHT(IDX_Fechas[[#This Row],[Año]],2)</f>
        <v>Ene-42</v>
      </c>
      <c r="G278" s="5" t="str">
        <f>VLOOKUP(IDX_Fechas[[#This Row],[Mes]],TBL_Meses[],2,FALSE)</f>
        <v>January</v>
      </c>
      <c r="H278" s="5" t="str">
        <f>LEFT(IDX_Fechas[[#This Row],[Month]],3)&amp;"-"&amp;RIGHT(IDX_Fechas[[#This Row],[Año]],2)</f>
        <v>Jan-42</v>
      </c>
    </row>
    <row r="279" spans="1:8" x14ac:dyDescent="0.2">
      <c r="A279" s="5" t="str">
        <f>UPPER(LEFT(IDX_Fechas[[#This Row],[Mes]],3))&amp;IDX_Fechas[[#This Row],[Año]]</f>
        <v>FEB2042</v>
      </c>
      <c r="B279" s="3">
        <f t="shared" si="5"/>
        <v>51898</v>
      </c>
      <c r="C279" s="4">
        <f>IDX_Fechas[[#This Row],[Fecha]]</f>
        <v>51898</v>
      </c>
      <c r="D279" s="5" t="str">
        <f>PROPER(TEXT(IDX_Fechas[[#This Row],[Fecha]],"mmmm"))</f>
        <v>Febrero</v>
      </c>
      <c r="E279" s="5" t="str">
        <f>TEXT(IDX_Fechas[[#This Row],[Fecha]],"aaaa")</f>
        <v>2042</v>
      </c>
      <c r="F279" s="5" t="str">
        <f>LEFT(IDX_Fechas[[#This Row],[Mes]],3)&amp;"-"&amp;RIGHT(IDX_Fechas[[#This Row],[Año]],2)</f>
        <v>Feb-42</v>
      </c>
      <c r="G279" s="5" t="str">
        <f>VLOOKUP(IDX_Fechas[[#This Row],[Mes]],TBL_Meses[],2,FALSE)</f>
        <v>February</v>
      </c>
      <c r="H279" s="5" t="str">
        <f>LEFT(IDX_Fechas[[#This Row],[Month]],3)&amp;"-"&amp;RIGHT(IDX_Fechas[[#This Row],[Año]],2)</f>
        <v>Feb-42</v>
      </c>
    </row>
    <row r="280" spans="1:8" x14ac:dyDescent="0.2">
      <c r="A280" s="5" t="str">
        <f>UPPER(LEFT(IDX_Fechas[[#This Row],[Mes]],3))&amp;IDX_Fechas[[#This Row],[Año]]</f>
        <v>MAR2042</v>
      </c>
      <c r="B280" s="3">
        <f t="shared" si="5"/>
        <v>51926</v>
      </c>
      <c r="C280" s="4">
        <f>IDX_Fechas[[#This Row],[Fecha]]</f>
        <v>51926</v>
      </c>
      <c r="D280" s="5" t="str">
        <f>PROPER(TEXT(IDX_Fechas[[#This Row],[Fecha]],"mmmm"))</f>
        <v>Marzo</v>
      </c>
      <c r="E280" s="5" t="str">
        <f>TEXT(IDX_Fechas[[#This Row],[Fecha]],"aaaa")</f>
        <v>2042</v>
      </c>
      <c r="F280" s="5" t="str">
        <f>LEFT(IDX_Fechas[[#This Row],[Mes]],3)&amp;"-"&amp;RIGHT(IDX_Fechas[[#This Row],[Año]],2)</f>
        <v>Mar-42</v>
      </c>
      <c r="G280" s="5" t="str">
        <f>VLOOKUP(IDX_Fechas[[#This Row],[Mes]],TBL_Meses[],2,FALSE)</f>
        <v>March</v>
      </c>
      <c r="H280" s="5" t="str">
        <f>LEFT(IDX_Fechas[[#This Row],[Month]],3)&amp;"-"&amp;RIGHT(IDX_Fechas[[#This Row],[Año]],2)</f>
        <v>Mar-42</v>
      </c>
    </row>
    <row r="281" spans="1:8" x14ac:dyDescent="0.2">
      <c r="A281" s="5" t="str">
        <f>UPPER(LEFT(IDX_Fechas[[#This Row],[Mes]],3))&amp;IDX_Fechas[[#This Row],[Año]]</f>
        <v>ABR2042</v>
      </c>
      <c r="B281" s="3">
        <f t="shared" si="5"/>
        <v>51957</v>
      </c>
      <c r="C281" s="4">
        <f>IDX_Fechas[[#This Row],[Fecha]]</f>
        <v>51957</v>
      </c>
      <c r="D281" s="5" t="str">
        <f>PROPER(TEXT(IDX_Fechas[[#This Row],[Fecha]],"mmmm"))</f>
        <v>Abril</v>
      </c>
      <c r="E281" s="5" t="str">
        <f>TEXT(IDX_Fechas[[#This Row],[Fecha]],"aaaa")</f>
        <v>2042</v>
      </c>
      <c r="F281" s="5" t="str">
        <f>LEFT(IDX_Fechas[[#This Row],[Mes]],3)&amp;"-"&amp;RIGHT(IDX_Fechas[[#This Row],[Año]],2)</f>
        <v>Abr-42</v>
      </c>
      <c r="G281" s="5" t="str">
        <f>VLOOKUP(IDX_Fechas[[#This Row],[Mes]],TBL_Meses[],2,FALSE)</f>
        <v>April</v>
      </c>
      <c r="H281" s="5" t="str">
        <f>LEFT(IDX_Fechas[[#This Row],[Month]],3)&amp;"-"&amp;RIGHT(IDX_Fechas[[#This Row],[Año]],2)</f>
        <v>Apr-42</v>
      </c>
    </row>
    <row r="282" spans="1:8" x14ac:dyDescent="0.2">
      <c r="A282" s="5" t="str">
        <f>UPPER(LEFT(IDX_Fechas[[#This Row],[Mes]],3))&amp;IDX_Fechas[[#This Row],[Año]]</f>
        <v>MAY2042</v>
      </c>
      <c r="B282" s="3">
        <f t="shared" si="5"/>
        <v>51987</v>
      </c>
      <c r="C282" s="4">
        <f>IDX_Fechas[[#This Row],[Fecha]]</f>
        <v>51987</v>
      </c>
      <c r="D282" s="5" t="str">
        <f>PROPER(TEXT(IDX_Fechas[[#This Row],[Fecha]],"mmmm"))</f>
        <v>Mayo</v>
      </c>
      <c r="E282" s="5" t="str">
        <f>TEXT(IDX_Fechas[[#This Row],[Fecha]],"aaaa")</f>
        <v>2042</v>
      </c>
      <c r="F282" s="5" t="str">
        <f>LEFT(IDX_Fechas[[#This Row],[Mes]],3)&amp;"-"&amp;RIGHT(IDX_Fechas[[#This Row],[Año]],2)</f>
        <v>May-42</v>
      </c>
      <c r="G282" s="5" t="str">
        <f>VLOOKUP(IDX_Fechas[[#This Row],[Mes]],TBL_Meses[],2,FALSE)</f>
        <v>May</v>
      </c>
      <c r="H282" s="5" t="str">
        <f>LEFT(IDX_Fechas[[#This Row],[Month]],3)&amp;"-"&amp;RIGHT(IDX_Fechas[[#This Row],[Año]],2)</f>
        <v>May-42</v>
      </c>
    </row>
    <row r="283" spans="1:8" x14ac:dyDescent="0.2">
      <c r="A283" s="5" t="str">
        <f>UPPER(LEFT(IDX_Fechas[[#This Row],[Mes]],3))&amp;IDX_Fechas[[#This Row],[Año]]</f>
        <v>JUN2042</v>
      </c>
      <c r="B283" s="3">
        <f t="shared" si="5"/>
        <v>52018</v>
      </c>
      <c r="C283" s="4">
        <f>IDX_Fechas[[#This Row],[Fecha]]</f>
        <v>52018</v>
      </c>
      <c r="D283" s="5" t="str">
        <f>PROPER(TEXT(IDX_Fechas[[#This Row],[Fecha]],"mmmm"))</f>
        <v>Junio</v>
      </c>
      <c r="E283" s="5" t="str">
        <f>TEXT(IDX_Fechas[[#This Row],[Fecha]],"aaaa")</f>
        <v>2042</v>
      </c>
      <c r="F283" s="5" t="str">
        <f>LEFT(IDX_Fechas[[#This Row],[Mes]],3)&amp;"-"&amp;RIGHT(IDX_Fechas[[#This Row],[Año]],2)</f>
        <v>Jun-42</v>
      </c>
      <c r="G283" s="5" t="str">
        <f>VLOOKUP(IDX_Fechas[[#This Row],[Mes]],TBL_Meses[],2,FALSE)</f>
        <v>June</v>
      </c>
      <c r="H283" s="5" t="str">
        <f>LEFT(IDX_Fechas[[#This Row],[Month]],3)&amp;"-"&amp;RIGHT(IDX_Fechas[[#This Row],[Año]],2)</f>
        <v>Jun-42</v>
      </c>
    </row>
    <row r="284" spans="1:8" x14ac:dyDescent="0.2">
      <c r="A284" s="5" t="str">
        <f>UPPER(LEFT(IDX_Fechas[[#This Row],[Mes]],3))&amp;IDX_Fechas[[#This Row],[Año]]</f>
        <v>JUL2042</v>
      </c>
      <c r="B284" s="3">
        <f t="shared" si="5"/>
        <v>52048</v>
      </c>
      <c r="C284" s="4">
        <f>IDX_Fechas[[#This Row],[Fecha]]</f>
        <v>52048</v>
      </c>
      <c r="D284" s="5" t="str">
        <f>PROPER(TEXT(IDX_Fechas[[#This Row],[Fecha]],"mmmm"))</f>
        <v>Julio</v>
      </c>
      <c r="E284" s="5" t="str">
        <f>TEXT(IDX_Fechas[[#This Row],[Fecha]],"aaaa")</f>
        <v>2042</v>
      </c>
      <c r="F284" s="5" t="str">
        <f>LEFT(IDX_Fechas[[#This Row],[Mes]],3)&amp;"-"&amp;RIGHT(IDX_Fechas[[#This Row],[Año]],2)</f>
        <v>Jul-42</v>
      </c>
      <c r="G284" s="5" t="str">
        <f>VLOOKUP(IDX_Fechas[[#This Row],[Mes]],TBL_Meses[],2,FALSE)</f>
        <v>July</v>
      </c>
      <c r="H284" s="5" t="str">
        <f>LEFT(IDX_Fechas[[#This Row],[Month]],3)&amp;"-"&amp;RIGHT(IDX_Fechas[[#This Row],[Año]],2)</f>
        <v>Jul-42</v>
      </c>
    </row>
    <row r="285" spans="1:8" x14ac:dyDescent="0.2">
      <c r="A285" s="5" t="str">
        <f>UPPER(LEFT(IDX_Fechas[[#This Row],[Mes]],3))&amp;IDX_Fechas[[#This Row],[Año]]</f>
        <v>AGO2042</v>
      </c>
      <c r="B285" s="3">
        <f t="shared" si="5"/>
        <v>52079</v>
      </c>
      <c r="C285" s="4">
        <f>IDX_Fechas[[#This Row],[Fecha]]</f>
        <v>52079</v>
      </c>
      <c r="D285" s="5" t="str">
        <f>PROPER(TEXT(IDX_Fechas[[#This Row],[Fecha]],"mmmm"))</f>
        <v>Agosto</v>
      </c>
      <c r="E285" s="5" t="str">
        <f>TEXT(IDX_Fechas[[#This Row],[Fecha]],"aaaa")</f>
        <v>2042</v>
      </c>
      <c r="F285" s="5" t="str">
        <f>LEFT(IDX_Fechas[[#This Row],[Mes]],3)&amp;"-"&amp;RIGHT(IDX_Fechas[[#This Row],[Año]],2)</f>
        <v>Ago-42</v>
      </c>
      <c r="G285" s="5" t="str">
        <f>VLOOKUP(IDX_Fechas[[#This Row],[Mes]],TBL_Meses[],2,FALSE)</f>
        <v>August</v>
      </c>
      <c r="H285" s="5" t="str">
        <f>LEFT(IDX_Fechas[[#This Row],[Month]],3)&amp;"-"&amp;RIGHT(IDX_Fechas[[#This Row],[Año]],2)</f>
        <v>Aug-42</v>
      </c>
    </row>
    <row r="286" spans="1:8" x14ac:dyDescent="0.2">
      <c r="A286" s="5" t="str">
        <f>UPPER(LEFT(IDX_Fechas[[#This Row],[Mes]],3))&amp;IDX_Fechas[[#This Row],[Año]]</f>
        <v>SEP2042</v>
      </c>
      <c r="B286" s="3">
        <f t="shared" si="5"/>
        <v>52110</v>
      </c>
      <c r="C286" s="4">
        <f>IDX_Fechas[[#This Row],[Fecha]]</f>
        <v>52110</v>
      </c>
      <c r="D286" s="5" t="str">
        <f>PROPER(TEXT(IDX_Fechas[[#This Row],[Fecha]],"mmmm"))</f>
        <v>Septiembre</v>
      </c>
      <c r="E286" s="5" t="str">
        <f>TEXT(IDX_Fechas[[#This Row],[Fecha]],"aaaa")</f>
        <v>2042</v>
      </c>
      <c r="F286" s="5" t="str">
        <f>LEFT(IDX_Fechas[[#This Row],[Mes]],3)&amp;"-"&amp;RIGHT(IDX_Fechas[[#This Row],[Año]],2)</f>
        <v>Sep-42</v>
      </c>
      <c r="G286" s="5" t="str">
        <f>VLOOKUP(IDX_Fechas[[#This Row],[Mes]],TBL_Meses[],2,FALSE)</f>
        <v>September</v>
      </c>
      <c r="H286" s="5" t="str">
        <f>LEFT(IDX_Fechas[[#This Row],[Month]],3)&amp;"-"&amp;RIGHT(IDX_Fechas[[#This Row],[Año]],2)</f>
        <v>Sep-42</v>
      </c>
    </row>
    <row r="287" spans="1:8" x14ac:dyDescent="0.2">
      <c r="A287" s="5" t="str">
        <f>UPPER(LEFT(IDX_Fechas[[#This Row],[Mes]],3))&amp;IDX_Fechas[[#This Row],[Año]]</f>
        <v>OCT2042</v>
      </c>
      <c r="B287" s="3">
        <f t="shared" si="5"/>
        <v>52140</v>
      </c>
      <c r="C287" s="4">
        <f>IDX_Fechas[[#This Row],[Fecha]]</f>
        <v>52140</v>
      </c>
      <c r="D287" s="5" t="str">
        <f>PROPER(TEXT(IDX_Fechas[[#This Row],[Fecha]],"mmmm"))</f>
        <v>Octubre</v>
      </c>
      <c r="E287" s="5" t="str">
        <f>TEXT(IDX_Fechas[[#This Row],[Fecha]],"aaaa")</f>
        <v>2042</v>
      </c>
      <c r="F287" s="5" t="str">
        <f>LEFT(IDX_Fechas[[#This Row],[Mes]],3)&amp;"-"&amp;RIGHT(IDX_Fechas[[#This Row],[Año]],2)</f>
        <v>Oct-42</v>
      </c>
      <c r="G287" s="5" t="str">
        <f>VLOOKUP(IDX_Fechas[[#This Row],[Mes]],TBL_Meses[],2,FALSE)</f>
        <v>October</v>
      </c>
      <c r="H287" s="5" t="str">
        <f>LEFT(IDX_Fechas[[#This Row],[Month]],3)&amp;"-"&amp;RIGHT(IDX_Fechas[[#This Row],[Año]],2)</f>
        <v>Oct-42</v>
      </c>
    </row>
    <row r="288" spans="1:8" x14ac:dyDescent="0.2">
      <c r="A288" s="5" t="str">
        <f>UPPER(LEFT(IDX_Fechas[[#This Row],[Mes]],3))&amp;IDX_Fechas[[#This Row],[Año]]</f>
        <v>NOV2042</v>
      </c>
      <c r="B288" s="3">
        <f t="shared" si="5"/>
        <v>52171</v>
      </c>
      <c r="C288" s="4">
        <f>IDX_Fechas[[#This Row],[Fecha]]</f>
        <v>52171</v>
      </c>
      <c r="D288" s="5" t="str">
        <f>PROPER(TEXT(IDX_Fechas[[#This Row],[Fecha]],"mmmm"))</f>
        <v>Noviembre</v>
      </c>
      <c r="E288" s="5" t="str">
        <f>TEXT(IDX_Fechas[[#This Row],[Fecha]],"aaaa")</f>
        <v>2042</v>
      </c>
      <c r="F288" s="5" t="str">
        <f>LEFT(IDX_Fechas[[#This Row],[Mes]],3)&amp;"-"&amp;RIGHT(IDX_Fechas[[#This Row],[Año]],2)</f>
        <v>Nov-42</v>
      </c>
      <c r="G288" s="5" t="str">
        <f>VLOOKUP(IDX_Fechas[[#This Row],[Mes]],TBL_Meses[],2,FALSE)</f>
        <v>November</v>
      </c>
      <c r="H288" s="5" t="str">
        <f>LEFT(IDX_Fechas[[#This Row],[Month]],3)&amp;"-"&amp;RIGHT(IDX_Fechas[[#This Row],[Año]],2)</f>
        <v>Nov-42</v>
      </c>
    </row>
    <row r="289" spans="1:8" x14ac:dyDescent="0.2">
      <c r="A289" s="5" t="str">
        <f>UPPER(LEFT(IDX_Fechas[[#This Row],[Mes]],3))&amp;IDX_Fechas[[#This Row],[Año]]</f>
        <v>DIC2042</v>
      </c>
      <c r="B289" s="3">
        <f t="shared" si="5"/>
        <v>52201</v>
      </c>
      <c r="C289" s="4">
        <f>IDX_Fechas[[#This Row],[Fecha]]</f>
        <v>52201</v>
      </c>
      <c r="D289" s="5" t="str">
        <f>PROPER(TEXT(IDX_Fechas[[#This Row],[Fecha]],"mmmm"))</f>
        <v>Diciembre</v>
      </c>
      <c r="E289" s="5" t="str">
        <f>TEXT(IDX_Fechas[[#This Row],[Fecha]],"aaaa")</f>
        <v>2042</v>
      </c>
      <c r="F289" s="5" t="str">
        <f>LEFT(IDX_Fechas[[#This Row],[Mes]],3)&amp;"-"&amp;RIGHT(IDX_Fechas[[#This Row],[Año]],2)</f>
        <v>Dic-42</v>
      </c>
      <c r="G289" s="5" t="str">
        <f>VLOOKUP(IDX_Fechas[[#This Row],[Mes]],TBL_Meses[],2,FALSE)</f>
        <v>December</v>
      </c>
      <c r="H289" s="5" t="str">
        <f>LEFT(IDX_Fechas[[#This Row],[Month]],3)&amp;"-"&amp;RIGHT(IDX_Fechas[[#This Row],[Año]],2)</f>
        <v>Dec-42</v>
      </c>
    </row>
    <row r="290" spans="1:8" x14ac:dyDescent="0.2">
      <c r="A290" s="5" t="str">
        <f>UPPER(LEFT(IDX_Fechas[[#This Row],[Mes]],3))&amp;IDX_Fechas[[#This Row],[Año]]</f>
        <v>ENE2043</v>
      </c>
      <c r="B290" s="3">
        <f t="shared" si="5"/>
        <v>52232</v>
      </c>
      <c r="C290" s="4">
        <f>IDX_Fechas[[#This Row],[Fecha]]</f>
        <v>52232</v>
      </c>
      <c r="D290" s="5" t="str">
        <f>PROPER(TEXT(IDX_Fechas[[#This Row],[Fecha]],"mmmm"))</f>
        <v>Enero</v>
      </c>
      <c r="E290" s="5" t="str">
        <f>TEXT(IDX_Fechas[[#This Row],[Fecha]],"aaaa")</f>
        <v>2043</v>
      </c>
      <c r="F290" s="5" t="str">
        <f>LEFT(IDX_Fechas[[#This Row],[Mes]],3)&amp;"-"&amp;RIGHT(IDX_Fechas[[#This Row],[Año]],2)</f>
        <v>Ene-43</v>
      </c>
      <c r="G290" s="5" t="str">
        <f>VLOOKUP(IDX_Fechas[[#This Row],[Mes]],TBL_Meses[],2,FALSE)</f>
        <v>January</v>
      </c>
      <c r="H290" s="5" t="str">
        <f>LEFT(IDX_Fechas[[#This Row],[Month]],3)&amp;"-"&amp;RIGHT(IDX_Fechas[[#This Row],[Año]],2)</f>
        <v>Jan-43</v>
      </c>
    </row>
    <row r="291" spans="1:8" x14ac:dyDescent="0.2">
      <c r="A291" s="5" t="str">
        <f>UPPER(LEFT(IDX_Fechas[[#This Row],[Mes]],3))&amp;IDX_Fechas[[#This Row],[Año]]</f>
        <v>FEB2043</v>
      </c>
      <c r="B291" s="3">
        <f t="shared" si="5"/>
        <v>52263</v>
      </c>
      <c r="C291" s="4">
        <f>IDX_Fechas[[#This Row],[Fecha]]</f>
        <v>52263</v>
      </c>
      <c r="D291" s="5" t="str">
        <f>PROPER(TEXT(IDX_Fechas[[#This Row],[Fecha]],"mmmm"))</f>
        <v>Febrero</v>
      </c>
      <c r="E291" s="5" t="str">
        <f>TEXT(IDX_Fechas[[#This Row],[Fecha]],"aaaa")</f>
        <v>2043</v>
      </c>
      <c r="F291" s="5" t="str">
        <f>LEFT(IDX_Fechas[[#This Row],[Mes]],3)&amp;"-"&amp;RIGHT(IDX_Fechas[[#This Row],[Año]],2)</f>
        <v>Feb-43</v>
      </c>
      <c r="G291" s="5" t="str">
        <f>VLOOKUP(IDX_Fechas[[#This Row],[Mes]],TBL_Meses[],2,FALSE)</f>
        <v>February</v>
      </c>
      <c r="H291" s="5" t="str">
        <f>LEFT(IDX_Fechas[[#This Row],[Month]],3)&amp;"-"&amp;RIGHT(IDX_Fechas[[#This Row],[Año]],2)</f>
        <v>Feb-43</v>
      </c>
    </row>
    <row r="292" spans="1:8" x14ac:dyDescent="0.2">
      <c r="A292" s="5" t="str">
        <f>UPPER(LEFT(IDX_Fechas[[#This Row],[Mes]],3))&amp;IDX_Fechas[[#This Row],[Año]]</f>
        <v>MAR2043</v>
      </c>
      <c r="B292" s="3">
        <f t="shared" si="5"/>
        <v>52291</v>
      </c>
      <c r="C292" s="4">
        <f>IDX_Fechas[[#This Row],[Fecha]]</f>
        <v>52291</v>
      </c>
      <c r="D292" s="5" t="str">
        <f>PROPER(TEXT(IDX_Fechas[[#This Row],[Fecha]],"mmmm"))</f>
        <v>Marzo</v>
      </c>
      <c r="E292" s="5" t="str">
        <f>TEXT(IDX_Fechas[[#This Row],[Fecha]],"aaaa")</f>
        <v>2043</v>
      </c>
      <c r="F292" s="5" t="str">
        <f>LEFT(IDX_Fechas[[#This Row],[Mes]],3)&amp;"-"&amp;RIGHT(IDX_Fechas[[#This Row],[Año]],2)</f>
        <v>Mar-43</v>
      </c>
      <c r="G292" s="5" t="str">
        <f>VLOOKUP(IDX_Fechas[[#This Row],[Mes]],TBL_Meses[],2,FALSE)</f>
        <v>March</v>
      </c>
      <c r="H292" s="5" t="str">
        <f>LEFT(IDX_Fechas[[#This Row],[Month]],3)&amp;"-"&amp;RIGHT(IDX_Fechas[[#This Row],[Año]],2)</f>
        <v>Mar-43</v>
      </c>
    </row>
    <row r="293" spans="1:8" x14ac:dyDescent="0.2">
      <c r="A293" s="5" t="str">
        <f>UPPER(LEFT(IDX_Fechas[[#This Row],[Mes]],3))&amp;IDX_Fechas[[#This Row],[Año]]</f>
        <v>ABR2043</v>
      </c>
      <c r="B293" s="3">
        <f t="shared" si="5"/>
        <v>52322</v>
      </c>
      <c r="C293" s="4">
        <f>IDX_Fechas[[#This Row],[Fecha]]</f>
        <v>52322</v>
      </c>
      <c r="D293" s="5" t="str">
        <f>PROPER(TEXT(IDX_Fechas[[#This Row],[Fecha]],"mmmm"))</f>
        <v>Abril</v>
      </c>
      <c r="E293" s="5" t="str">
        <f>TEXT(IDX_Fechas[[#This Row],[Fecha]],"aaaa")</f>
        <v>2043</v>
      </c>
      <c r="F293" s="5" t="str">
        <f>LEFT(IDX_Fechas[[#This Row],[Mes]],3)&amp;"-"&amp;RIGHT(IDX_Fechas[[#This Row],[Año]],2)</f>
        <v>Abr-43</v>
      </c>
      <c r="G293" s="5" t="str">
        <f>VLOOKUP(IDX_Fechas[[#This Row],[Mes]],TBL_Meses[],2,FALSE)</f>
        <v>April</v>
      </c>
      <c r="H293" s="5" t="str">
        <f>LEFT(IDX_Fechas[[#This Row],[Month]],3)&amp;"-"&amp;RIGHT(IDX_Fechas[[#This Row],[Año]],2)</f>
        <v>Apr-43</v>
      </c>
    </row>
    <row r="294" spans="1:8" x14ac:dyDescent="0.2">
      <c r="A294" s="5" t="str">
        <f>UPPER(LEFT(IDX_Fechas[[#This Row],[Mes]],3))&amp;IDX_Fechas[[#This Row],[Año]]</f>
        <v>MAY2043</v>
      </c>
      <c r="B294" s="3">
        <f t="shared" si="5"/>
        <v>52352</v>
      </c>
      <c r="C294" s="4">
        <f>IDX_Fechas[[#This Row],[Fecha]]</f>
        <v>52352</v>
      </c>
      <c r="D294" s="5" t="str">
        <f>PROPER(TEXT(IDX_Fechas[[#This Row],[Fecha]],"mmmm"))</f>
        <v>Mayo</v>
      </c>
      <c r="E294" s="5" t="str">
        <f>TEXT(IDX_Fechas[[#This Row],[Fecha]],"aaaa")</f>
        <v>2043</v>
      </c>
      <c r="F294" s="5" t="str">
        <f>LEFT(IDX_Fechas[[#This Row],[Mes]],3)&amp;"-"&amp;RIGHT(IDX_Fechas[[#This Row],[Año]],2)</f>
        <v>May-43</v>
      </c>
      <c r="G294" s="5" t="str">
        <f>VLOOKUP(IDX_Fechas[[#This Row],[Mes]],TBL_Meses[],2,FALSE)</f>
        <v>May</v>
      </c>
      <c r="H294" s="5" t="str">
        <f>LEFT(IDX_Fechas[[#This Row],[Month]],3)&amp;"-"&amp;RIGHT(IDX_Fechas[[#This Row],[Año]],2)</f>
        <v>May-43</v>
      </c>
    </row>
    <row r="295" spans="1:8" x14ac:dyDescent="0.2">
      <c r="A295" s="5" t="str">
        <f>UPPER(LEFT(IDX_Fechas[[#This Row],[Mes]],3))&amp;IDX_Fechas[[#This Row],[Año]]</f>
        <v>JUN2043</v>
      </c>
      <c r="B295" s="3">
        <f t="shared" si="5"/>
        <v>52383</v>
      </c>
      <c r="C295" s="4">
        <f>IDX_Fechas[[#This Row],[Fecha]]</f>
        <v>52383</v>
      </c>
      <c r="D295" s="5" t="str">
        <f>PROPER(TEXT(IDX_Fechas[[#This Row],[Fecha]],"mmmm"))</f>
        <v>Junio</v>
      </c>
      <c r="E295" s="5" t="str">
        <f>TEXT(IDX_Fechas[[#This Row],[Fecha]],"aaaa")</f>
        <v>2043</v>
      </c>
      <c r="F295" s="5" t="str">
        <f>LEFT(IDX_Fechas[[#This Row],[Mes]],3)&amp;"-"&amp;RIGHT(IDX_Fechas[[#This Row],[Año]],2)</f>
        <v>Jun-43</v>
      </c>
      <c r="G295" s="5" t="str">
        <f>VLOOKUP(IDX_Fechas[[#This Row],[Mes]],TBL_Meses[],2,FALSE)</f>
        <v>June</v>
      </c>
      <c r="H295" s="5" t="str">
        <f>LEFT(IDX_Fechas[[#This Row],[Month]],3)&amp;"-"&amp;RIGHT(IDX_Fechas[[#This Row],[Año]],2)</f>
        <v>Jun-43</v>
      </c>
    </row>
    <row r="296" spans="1:8" x14ac:dyDescent="0.2">
      <c r="A296" s="5" t="str">
        <f>UPPER(LEFT(IDX_Fechas[[#This Row],[Mes]],3))&amp;IDX_Fechas[[#This Row],[Año]]</f>
        <v>JUL2043</v>
      </c>
      <c r="B296" s="3">
        <f t="shared" si="5"/>
        <v>52413</v>
      </c>
      <c r="C296" s="4">
        <f>IDX_Fechas[[#This Row],[Fecha]]</f>
        <v>52413</v>
      </c>
      <c r="D296" s="5" t="str">
        <f>PROPER(TEXT(IDX_Fechas[[#This Row],[Fecha]],"mmmm"))</f>
        <v>Julio</v>
      </c>
      <c r="E296" s="5" t="str">
        <f>TEXT(IDX_Fechas[[#This Row],[Fecha]],"aaaa")</f>
        <v>2043</v>
      </c>
      <c r="F296" s="5" t="str">
        <f>LEFT(IDX_Fechas[[#This Row],[Mes]],3)&amp;"-"&amp;RIGHT(IDX_Fechas[[#This Row],[Año]],2)</f>
        <v>Jul-43</v>
      </c>
      <c r="G296" s="5" t="str">
        <f>VLOOKUP(IDX_Fechas[[#This Row],[Mes]],TBL_Meses[],2,FALSE)</f>
        <v>July</v>
      </c>
      <c r="H296" s="5" t="str">
        <f>LEFT(IDX_Fechas[[#This Row],[Month]],3)&amp;"-"&amp;RIGHT(IDX_Fechas[[#This Row],[Año]],2)</f>
        <v>Jul-43</v>
      </c>
    </row>
    <row r="297" spans="1:8" x14ac:dyDescent="0.2">
      <c r="A297" s="5" t="str">
        <f>UPPER(LEFT(IDX_Fechas[[#This Row],[Mes]],3))&amp;IDX_Fechas[[#This Row],[Año]]</f>
        <v>AGO2043</v>
      </c>
      <c r="B297" s="3">
        <f t="shared" si="5"/>
        <v>52444</v>
      </c>
      <c r="C297" s="4">
        <f>IDX_Fechas[[#This Row],[Fecha]]</f>
        <v>52444</v>
      </c>
      <c r="D297" s="5" t="str">
        <f>PROPER(TEXT(IDX_Fechas[[#This Row],[Fecha]],"mmmm"))</f>
        <v>Agosto</v>
      </c>
      <c r="E297" s="5" t="str">
        <f>TEXT(IDX_Fechas[[#This Row],[Fecha]],"aaaa")</f>
        <v>2043</v>
      </c>
      <c r="F297" s="5" t="str">
        <f>LEFT(IDX_Fechas[[#This Row],[Mes]],3)&amp;"-"&amp;RIGHT(IDX_Fechas[[#This Row],[Año]],2)</f>
        <v>Ago-43</v>
      </c>
      <c r="G297" s="5" t="str">
        <f>VLOOKUP(IDX_Fechas[[#This Row],[Mes]],TBL_Meses[],2,FALSE)</f>
        <v>August</v>
      </c>
      <c r="H297" s="5" t="str">
        <f>LEFT(IDX_Fechas[[#This Row],[Month]],3)&amp;"-"&amp;RIGHT(IDX_Fechas[[#This Row],[Año]],2)</f>
        <v>Aug-43</v>
      </c>
    </row>
    <row r="298" spans="1:8" x14ac:dyDescent="0.2">
      <c r="A298" s="5" t="str">
        <f>UPPER(LEFT(IDX_Fechas[[#This Row],[Mes]],3))&amp;IDX_Fechas[[#This Row],[Año]]</f>
        <v>SEP2043</v>
      </c>
      <c r="B298" s="3">
        <f t="shared" si="5"/>
        <v>52475</v>
      </c>
      <c r="C298" s="4">
        <f>IDX_Fechas[[#This Row],[Fecha]]</f>
        <v>52475</v>
      </c>
      <c r="D298" s="5" t="str">
        <f>PROPER(TEXT(IDX_Fechas[[#This Row],[Fecha]],"mmmm"))</f>
        <v>Septiembre</v>
      </c>
      <c r="E298" s="5" t="str">
        <f>TEXT(IDX_Fechas[[#This Row],[Fecha]],"aaaa")</f>
        <v>2043</v>
      </c>
      <c r="F298" s="5" t="str">
        <f>LEFT(IDX_Fechas[[#This Row],[Mes]],3)&amp;"-"&amp;RIGHT(IDX_Fechas[[#This Row],[Año]],2)</f>
        <v>Sep-43</v>
      </c>
      <c r="G298" s="5" t="str">
        <f>VLOOKUP(IDX_Fechas[[#This Row],[Mes]],TBL_Meses[],2,FALSE)</f>
        <v>September</v>
      </c>
      <c r="H298" s="5" t="str">
        <f>LEFT(IDX_Fechas[[#This Row],[Month]],3)&amp;"-"&amp;RIGHT(IDX_Fechas[[#This Row],[Año]],2)</f>
        <v>Sep-43</v>
      </c>
    </row>
    <row r="299" spans="1:8" x14ac:dyDescent="0.2">
      <c r="A299" s="5" t="str">
        <f>UPPER(LEFT(IDX_Fechas[[#This Row],[Mes]],3))&amp;IDX_Fechas[[#This Row],[Año]]</f>
        <v>OCT2043</v>
      </c>
      <c r="B299" s="3">
        <f t="shared" si="5"/>
        <v>52505</v>
      </c>
      <c r="C299" s="4">
        <f>IDX_Fechas[[#This Row],[Fecha]]</f>
        <v>52505</v>
      </c>
      <c r="D299" s="5" t="str">
        <f>PROPER(TEXT(IDX_Fechas[[#This Row],[Fecha]],"mmmm"))</f>
        <v>Octubre</v>
      </c>
      <c r="E299" s="5" t="str">
        <f>TEXT(IDX_Fechas[[#This Row],[Fecha]],"aaaa")</f>
        <v>2043</v>
      </c>
      <c r="F299" s="5" t="str">
        <f>LEFT(IDX_Fechas[[#This Row],[Mes]],3)&amp;"-"&amp;RIGHT(IDX_Fechas[[#This Row],[Año]],2)</f>
        <v>Oct-43</v>
      </c>
      <c r="G299" s="5" t="str">
        <f>VLOOKUP(IDX_Fechas[[#This Row],[Mes]],TBL_Meses[],2,FALSE)</f>
        <v>October</v>
      </c>
      <c r="H299" s="5" t="str">
        <f>LEFT(IDX_Fechas[[#This Row],[Month]],3)&amp;"-"&amp;RIGHT(IDX_Fechas[[#This Row],[Año]],2)</f>
        <v>Oct-43</v>
      </c>
    </row>
    <row r="300" spans="1:8" x14ac:dyDescent="0.2">
      <c r="A300" s="5" t="str">
        <f>UPPER(LEFT(IDX_Fechas[[#This Row],[Mes]],3))&amp;IDX_Fechas[[#This Row],[Año]]</f>
        <v>NOV2043</v>
      </c>
      <c r="B300" s="3">
        <f t="shared" si="5"/>
        <v>52536</v>
      </c>
      <c r="C300" s="4">
        <f>IDX_Fechas[[#This Row],[Fecha]]</f>
        <v>52536</v>
      </c>
      <c r="D300" s="5" t="str">
        <f>PROPER(TEXT(IDX_Fechas[[#This Row],[Fecha]],"mmmm"))</f>
        <v>Noviembre</v>
      </c>
      <c r="E300" s="5" t="str">
        <f>TEXT(IDX_Fechas[[#This Row],[Fecha]],"aaaa")</f>
        <v>2043</v>
      </c>
      <c r="F300" s="5" t="str">
        <f>LEFT(IDX_Fechas[[#This Row],[Mes]],3)&amp;"-"&amp;RIGHT(IDX_Fechas[[#This Row],[Año]],2)</f>
        <v>Nov-43</v>
      </c>
      <c r="G300" s="5" t="str">
        <f>VLOOKUP(IDX_Fechas[[#This Row],[Mes]],TBL_Meses[],2,FALSE)</f>
        <v>November</v>
      </c>
      <c r="H300" s="5" t="str">
        <f>LEFT(IDX_Fechas[[#This Row],[Month]],3)&amp;"-"&amp;RIGHT(IDX_Fechas[[#This Row],[Año]],2)</f>
        <v>Nov-43</v>
      </c>
    </row>
    <row r="301" spans="1:8" x14ac:dyDescent="0.2">
      <c r="A301" s="5" t="str">
        <f>UPPER(LEFT(IDX_Fechas[[#This Row],[Mes]],3))&amp;IDX_Fechas[[#This Row],[Año]]</f>
        <v>DIC2043</v>
      </c>
      <c r="B301" s="3">
        <f t="shared" si="5"/>
        <v>52566</v>
      </c>
      <c r="C301" s="4">
        <f>IDX_Fechas[[#This Row],[Fecha]]</f>
        <v>52566</v>
      </c>
      <c r="D301" s="5" t="str">
        <f>PROPER(TEXT(IDX_Fechas[[#This Row],[Fecha]],"mmmm"))</f>
        <v>Diciembre</v>
      </c>
      <c r="E301" s="5" t="str">
        <f>TEXT(IDX_Fechas[[#This Row],[Fecha]],"aaaa")</f>
        <v>2043</v>
      </c>
      <c r="F301" s="5" t="str">
        <f>LEFT(IDX_Fechas[[#This Row],[Mes]],3)&amp;"-"&amp;RIGHT(IDX_Fechas[[#This Row],[Año]],2)</f>
        <v>Dic-43</v>
      </c>
      <c r="G301" s="5" t="str">
        <f>VLOOKUP(IDX_Fechas[[#This Row],[Mes]],TBL_Meses[],2,FALSE)</f>
        <v>December</v>
      </c>
      <c r="H301" s="5" t="str">
        <f>LEFT(IDX_Fechas[[#This Row],[Month]],3)&amp;"-"&amp;RIGHT(IDX_Fechas[[#This Row],[Año]],2)</f>
        <v>Dec-43</v>
      </c>
    </row>
    <row r="302" spans="1:8" x14ac:dyDescent="0.2">
      <c r="A302" s="5" t="str">
        <f>UPPER(LEFT(IDX_Fechas[[#This Row],[Mes]],3))&amp;IDX_Fechas[[#This Row],[Año]]</f>
        <v>ENE2044</v>
      </c>
      <c r="B302" s="3">
        <f t="shared" si="5"/>
        <v>52597</v>
      </c>
      <c r="C302" s="4">
        <f>IDX_Fechas[[#This Row],[Fecha]]</f>
        <v>52597</v>
      </c>
      <c r="D302" s="5" t="str">
        <f>PROPER(TEXT(IDX_Fechas[[#This Row],[Fecha]],"mmmm"))</f>
        <v>Enero</v>
      </c>
      <c r="E302" s="5" t="str">
        <f>TEXT(IDX_Fechas[[#This Row],[Fecha]],"aaaa")</f>
        <v>2044</v>
      </c>
      <c r="F302" s="5" t="str">
        <f>LEFT(IDX_Fechas[[#This Row],[Mes]],3)&amp;"-"&amp;RIGHT(IDX_Fechas[[#This Row],[Año]],2)</f>
        <v>Ene-44</v>
      </c>
      <c r="G302" s="5" t="str">
        <f>VLOOKUP(IDX_Fechas[[#This Row],[Mes]],TBL_Meses[],2,FALSE)</f>
        <v>January</v>
      </c>
      <c r="H302" s="5" t="str">
        <f>LEFT(IDX_Fechas[[#This Row],[Month]],3)&amp;"-"&amp;RIGHT(IDX_Fechas[[#This Row],[Año]],2)</f>
        <v>Jan-44</v>
      </c>
    </row>
    <row r="303" spans="1:8" x14ac:dyDescent="0.2">
      <c r="A303" s="5" t="str">
        <f>UPPER(LEFT(IDX_Fechas[[#This Row],[Mes]],3))&amp;IDX_Fechas[[#This Row],[Año]]</f>
        <v>FEB2044</v>
      </c>
      <c r="B303" s="3">
        <f t="shared" si="5"/>
        <v>52628</v>
      </c>
      <c r="C303" s="4">
        <f>IDX_Fechas[[#This Row],[Fecha]]</f>
        <v>52628</v>
      </c>
      <c r="D303" s="5" t="str">
        <f>PROPER(TEXT(IDX_Fechas[[#This Row],[Fecha]],"mmmm"))</f>
        <v>Febrero</v>
      </c>
      <c r="E303" s="5" t="str">
        <f>TEXT(IDX_Fechas[[#This Row],[Fecha]],"aaaa")</f>
        <v>2044</v>
      </c>
      <c r="F303" s="5" t="str">
        <f>LEFT(IDX_Fechas[[#This Row],[Mes]],3)&amp;"-"&amp;RIGHT(IDX_Fechas[[#This Row],[Año]],2)</f>
        <v>Feb-44</v>
      </c>
      <c r="G303" s="5" t="str">
        <f>VLOOKUP(IDX_Fechas[[#This Row],[Mes]],TBL_Meses[],2,FALSE)</f>
        <v>February</v>
      </c>
      <c r="H303" s="5" t="str">
        <f>LEFT(IDX_Fechas[[#This Row],[Month]],3)&amp;"-"&amp;RIGHT(IDX_Fechas[[#This Row],[Año]],2)</f>
        <v>Feb-44</v>
      </c>
    </row>
    <row r="304" spans="1:8" x14ac:dyDescent="0.2">
      <c r="A304" s="5" t="str">
        <f>UPPER(LEFT(IDX_Fechas[[#This Row],[Mes]],3))&amp;IDX_Fechas[[#This Row],[Año]]</f>
        <v>MAR2044</v>
      </c>
      <c r="B304" s="3">
        <f t="shared" si="5"/>
        <v>52657</v>
      </c>
      <c r="C304" s="4">
        <f>IDX_Fechas[[#This Row],[Fecha]]</f>
        <v>52657</v>
      </c>
      <c r="D304" s="5" t="str">
        <f>PROPER(TEXT(IDX_Fechas[[#This Row],[Fecha]],"mmmm"))</f>
        <v>Marzo</v>
      </c>
      <c r="E304" s="5" t="str">
        <f>TEXT(IDX_Fechas[[#This Row],[Fecha]],"aaaa")</f>
        <v>2044</v>
      </c>
      <c r="F304" s="5" t="str">
        <f>LEFT(IDX_Fechas[[#This Row],[Mes]],3)&amp;"-"&amp;RIGHT(IDX_Fechas[[#This Row],[Año]],2)</f>
        <v>Mar-44</v>
      </c>
      <c r="G304" s="5" t="str">
        <f>VLOOKUP(IDX_Fechas[[#This Row],[Mes]],TBL_Meses[],2,FALSE)</f>
        <v>March</v>
      </c>
      <c r="H304" s="5" t="str">
        <f>LEFT(IDX_Fechas[[#This Row],[Month]],3)&amp;"-"&amp;RIGHT(IDX_Fechas[[#This Row],[Año]],2)</f>
        <v>Mar-44</v>
      </c>
    </row>
    <row r="305" spans="1:8" x14ac:dyDescent="0.2">
      <c r="A305" s="5" t="str">
        <f>UPPER(LEFT(IDX_Fechas[[#This Row],[Mes]],3))&amp;IDX_Fechas[[#This Row],[Año]]</f>
        <v>ABR2044</v>
      </c>
      <c r="B305" s="3">
        <f t="shared" si="5"/>
        <v>52688</v>
      </c>
      <c r="C305" s="4">
        <f>IDX_Fechas[[#This Row],[Fecha]]</f>
        <v>52688</v>
      </c>
      <c r="D305" s="5" t="str">
        <f>PROPER(TEXT(IDX_Fechas[[#This Row],[Fecha]],"mmmm"))</f>
        <v>Abril</v>
      </c>
      <c r="E305" s="5" t="str">
        <f>TEXT(IDX_Fechas[[#This Row],[Fecha]],"aaaa")</f>
        <v>2044</v>
      </c>
      <c r="F305" s="5" t="str">
        <f>LEFT(IDX_Fechas[[#This Row],[Mes]],3)&amp;"-"&amp;RIGHT(IDX_Fechas[[#This Row],[Año]],2)</f>
        <v>Abr-44</v>
      </c>
      <c r="G305" s="5" t="str">
        <f>VLOOKUP(IDX_Fechas[[#This Row],[Mes]],TBL_Meses[],2,FALSE)</f>
        <v>April</v>
      </c>
      <c r="H305" s="5" t="str">
        <f>LEFT(IDX_Fechas[[#This Row],[Month]],3)&amp;"-"&amp;RIGHT(IDX_Fechas[[#This Row],[Año]],2)</f>
        <v>Apr-44</v>
      </c>
    </row>
    <row r="306" spans="1:8" x14ac:dyDescent="0.2">
      <c r="A306" s="5" t="str">
        <f>UPPER(LEFT(IDX_Fechas[[#This Row],[Mes]],3))&amp;IDX_Fechas[[#This Row],[Año]]</f>
        <v>MAY2044</v>
      </c>
      <c r="B306" s="3">
        <f t="shared" si="5"/>
        <v>52718</v>
      </c>
      <c r="C306" s="4">
        <f>IDX_Fechas[[#This Row],[Fecha]]</f>
        <v>52718</v>
      </c>
      <c r="D306" s="5" t="str">
        <f>PROPER(TEXT(IDX_Fechas[[#This Row],[Fecha]],"mmmm"))</f>
        <v>Mayo</v>
      </c>
      <c r="E306" s="5" t="str">
        <f>TEXT(IDX_Fechas[[#This Row],[Fecha]],"aaaa")</f>
        <v>2044</v>
      </c>
      <c r="F306" s="5" t="str">
        <f>LEFT(IDX_Fechas[[#This Row],[Mes]],3)&amp;"-"&amp;RIGHT(IDX_Fechas[[#This Row],[Año]],2)</f>
        <v>May-44</v>
      </c>
      <c r="G306" s="5" t="str">
        <f>VLOOKUP(IDX_Fechas[[#This Row],[Mes]],TBL_Meses[],2,FALSE)</f>
        <v>May</v>
      </c>
      <c r="H306" s="5" t="str">
        <f>LEFT(IDX_Fechas[[#This Row],[Month]],3)&amp;"-"&amp;RIGHT(IDX_Fechas[[#This Row],[Año]],2)</f>
        <v>May-44</v>
      </c>
    </row>
    <row r="307" spans="1:8" x14ac:dyDescent="0.2">
      <c r="A307" s="5" t="str">
        <f>UPPER(LEFT(IDX_Fechas[[#This Row],[Mes]],3))&amp;IDX_Fechas[[#This Row],[Año]]</f>
        <v>JUN2044</v>
      </c>
      <c r="B307" s="3">
        <f t="shared" si="5"/>
        <v>52749</v>
      </c>
      <c r="C307" s="4">
        <f>IDX_Fechas[[#This Row],[Fecha]]</f>
        <v>52749</v>
      </c>
      <c r="D307" s="5" t="str">
        <f>PROPER(TEXT(IDX_Fechas[[#This Row],[Fecha]],"mmmm"))</f>
        <v>Junio</v>
      </c>
      <c r="E307" s="5" t="str">
        <f>TEXT(IDX_Fechas[[#This Row],[Fecha]],"aaaa")</f>
        <v>2044</v>
      </c>
      <c r="F307" s="5" t="str">
        <f>LEFT(IDX_Fechas[[#This Row],[Mes]],3)&amp;"-"&amp;RIGHT(IDX_Fechas[[#This Row],[Año]],2)</f>
        <v>Jun-44</v>
      </c>
      <c r="G307" s="5" t="str">
        <f>VLOOKUP(IDX_Fechas[[#This Row],[Mes]],TBL_Meses[],2,FALSE)</f>
        <v>June</v>
      </c>
      <c r="H307" s="5" t="str">
        <f>LEFT(IDX_Fechas[[#This Row],[Month]],3)&amp;"-"&amp;RIGHT(IDX_Fechas[[#This Row],[Año]],2)</f>
        <v>Jun-44</v>
      </c>
    </row>
    <row r="308" spans="1:8" x14ac:dyDescent="0.2">
      <c r="A308" s="5" t="str">
        <f>UPPER(LEFT(IDX_Fechas[[#This Row],[Mes]],3))&amp;IDX_Fechas[[#This Row],[Año]]</f>
        <v>JUL2044</v>
      </c>
      <c r="B308" s="3">
        <f t="shared" si="5"/>
        <v>52779</v>
      </c>
      <c r="C308" s="4">
        <f>IDX_Fechas[[#This Row],[Fecha]]</f>
        <v>52779</v>
      </c>
      <c r="D308" s="5" t="str">
        <f>PROPER(TEXT(IDX_Fechas[[#This Row],[Fecha]],"mmmm"))</f>
        <v>Julio</v>
      </c>
      <c r="E308" s="5" t="str">
        <f>TEXT(IDX_Fechas[[#This Row],[Fecha]],"aaaa")</f>
        <v>2044</v>
      </c>
      <c r="F308" s="5" t="str">
        <f>LEFT(IDX_Fechas[[#This Row],[Mes]],3)&amp;"-"&amp;RIGHT(IDX_Fechas[[#This Row],[Año]],2)</f>
        <v>Jul-44</v>
      </c>
      <c r="G308" s="5" t="str">
        <f>VLOOKUP(IDX_Fechas[[#This Row],[Mes]],TBL_Meses[],2,FALSE)</f>
        <v>July</v>
      </c>
      <c r="H308" s="5" t="str">
        <f>LEFT(IDX_Fechas[[#This Row],[Month]],3)&amp;"-"&amp;RIGHT(IDX_Fechas[[#This Row],[Año]],2)</f>
        <v>Jul-44</v>
      </c>
    </row>
    <row r="309" spans="1:8" x14ac:dyDescent="0.2">
      <c r="A309" s="5" t="str">
        <f>UPPER(LEFT(IDX_Fechas[[#This Row],[Mes]],3))&amp;IDX_Fechas[[#This Row],[Año]]</f>
        <v>AGO2044</v>
      </c>
      <c r="B309" s="3">
        <f t="shared" si="5"/>
        <v>52810</v>
      </c>
      <c r="C309" s="4">
        <f>IDX_Fechas[[#This Row],[Fecha]]</f>
        <v>52810</v>
      </c>
      <c r="D309" s="5" t="str">
        <f>PROPER(TEXT(IDX_Fechas[[#This Row],[Fecha]],"mmmm"))</f>
        <v>Agosto</v>
      </c>
      <c r="E309" s="5" t="str">
        <f>TEXT(IDX_Fechas[[#This Row],[Fecha]],"aaaa")</f>
        <v>2044</v>
      </c>
      <c r="F309" s="5" t="str">
        <f>LEFT(IDX_Fechas[[#This Row],[Mes]],3)&amp;"-"&amp;RIGHT(IDX_Fechas[[#This Row],[Año]],2)</f>
        <v>Ago-44</v>
      </c>
      <c r="G309" s="5" t="str">
        <f>VLOOKUP(IDX_Fechas[[#This Row],[Mes]],TBL_Meses[],2,FALSE)</f>
        <v>August</v>
      </c>
      <c r="H309" s="5" t="str">
        <f>LEFT(IDX_Fechas[[#This Row],[Month]],3)&amp;"-"&amp;RIGHT(IDX_Fechas[[#This Row],[Año]],2)</f>
        <v>Aug-44</v>
      </c>
    </row>
    <row r="310" spans="1:8" x14ac:dyDescent="0.2">
      <c r="A310" s="5" t="str">
        <f>UPPER(LEFT(IDX_Fechas[[#This Row],[Mes]],3))&amp;IDX_Fechas[[#This Row],[Año]]</f>
        <v>SEP2044</v>
      </c>
      <c r="B310" s="3">
        <f t="shared" si="5"/>
        <v>52841</v>
      </c>
      <c r="C310" s="4">
        <f>IDX_Fechas[[#This Row],[Fecha]]</f>
        <v>52841</v>
      </c>
      <c r="D310" s="5" t="str">
        <f>PROPER(TEXT(IDX_Fechas[[#This Row],[Fecha]],"mmmm"))</f>
        <v>Septiembre</v>
      </c>
      <c r="E310" s="5" t="str">
        <f>TEXT(IDX_Fechas[[#This Row],[Fecha]],"aaaa")</f>
        <v>2044</v>
      </c>
      <c r="F310" s="5" t="str">
        <f>LEFT(IDX_Fechas[[#This Row],[Mes]],3)&amp;"-"&amp;RIGHT(IDX_Fechas[[#This Row],[Año]],2)</f>
        <v>Sep-44</v>
      </c>
      <c r="G310" s="5" t="str">
        <f>VLOOKUP(IDX_Fechas[[#This Row],[Mes]],TBL_Meses[],2,FALSE)</f>
        <v>September</v>
      </c>
      <c r="H310" s="5" t="str">
        <f>LEFT(IDX_Fechas[[#This Row],[Month]],3)&amp;"-"&amp;RIGHT(IDX_Fechas[[#This Row],[Año]],2)</f>
        <v>Sep-44</v>
      </c>
    </row>
    <row r="311" spans="1:8" x14ac:dyDescent="0.2">
      <c r="A311" s="5" t="str">
        <f>UPPER(LEFT(IDX_Fechas[[#This Row],[Mes]],3))&amp;IDX_Fechas[[#This Row],[Año]]</f>
        <v>OCT2044</v>
      </c>
      <c r="B311" s="3">
        <f t="shared" si="5"/>
        <v>52871</v>
      </c>
      <c r="C311" s="4">
        <f>IDX_Fechas[[#This Row],[Fecha]]</f>
        <v>52871</v>
      </c>
      <c r="D311" s="5" t="str">
        <f>PROPER(TEXT(IDX_Fechas[[#This Row],[Fecha]],"mmmm"))</f>
        <v>Octubre</v>
      </c>
      <c r="E311" s="5" t="str">
        <f>TEXT(IDX_Fechas[[#This Row],[Fecha]],"aaaa")</f>
        <v>2044</v>
      </c>
      <c r="F311" s="5" t="str">
        <f>LEFT(IDX_Fechas[[#This Row],[Mes]],3)&amp;"-"&amp;RIGHT(IDX_Fechas[[#This Row],[Año]],2)</f>
        <v>Oct-44</v>
      </c>
      <c r="G311" s="5" t="str">
        <f>VLOOKUP(IDX_Fechas[[#This Row],[Mes]],TBL_Meses[],2,FALSE)</f>
        <v>October</v>
      </c>
      <c r="H311" s="5" t="str">
        <f>LEFT(IDX_Fechas[[#This Row],[Month]],3)&amp;"-"&amp;RIGHT(IDX_Fechas[[#This Row],[Año]],2)</f>
        <v>Oct-44</v>
      </c>
    </row>
    <row r="312" spans="1:8" x14ac:dyDescent="0.2">
      <c r="A312" s="5" t="str">
        <f>UPPER(LEFT(IDX_Fechas[[#This Row],[Mes]],3))&amp;IDX_Fechas[[#This Row],[Año]]</f>
        <v>NOV2044</v>
      </c>
      <c r="B312" s="3">
        <f t="shared" si="5"/>
        <v>52902</v>
      </c>
      <c r="C312" s="4">
        <f>IDX_Fechas[[#This Row],[Fecha]]</f>
        <v>52902</v>
      </c>
      <c r="D312" s="5" t="str">
        <f>PROPER(TEXT(IDX_Fechas[[#This Row],[Fecha]],"mmmm"))</f>
        <v>Noviembre</v>
      </c>
      <c r="E312" s="5" t="str">
        <f>TEXT(IDX_Fechas[[#This Row],[Fecha]],"aaaa")</f>
        <v>2044</v>
      </c>
      <c r="F312" s="5" t="str">
        <f>LEFT(IDX_Fechas[[#This Row],[Mes]],3)&amp;"-"&amp;RIGHT(IDX_Fechas[[#This Row],[Año]],2)</f>
        <v>Nov-44</v>
      </c>
      <c r="G312" s="5" t="str">
        <f>VLOOKUP(IDX_Fechas[[#This Row],[Mes]],TBL_Meses[],2,FALSE)</f>
        <v>November</v>
      </c>
      <c r="H312" s="5" t="str">
        <f>LEFT(IDX_Fechas[[#This Row],[Month]],3)&amp;"-"&amp;RIGHT(IDX_Fechas[[#This Row],[Año]],2)</f>
        <v>Nov-44</v>
      </c>
    </row>
    <row r="313" spans="1:8" x14ac:dyDescent="0.2">
      <c r="A313" s="5" t="str">
        <f>UPPER(LEFT(IDX_Fechas[[#This Row],[Mes]],3))&amp;IDX_Fechas[[#This Row],[Año]]</f>
        <v>DIC2044</v>
      </c>
      <c r="B313" s="3">
        <f t="shared" si="5"/>
        <v>52932</v>
      </c>
      <c r="C313" s="4">
        <f>IDX_Fechas[[#This Row],[Fecha]]</f>
        <v>52932</v>
      </c>
      <c r="D313" s="5" t="str">
        <f>PROPER(TEXT(IDX_Fechas[[#This Row],[Fecha]],"mmmm"))</f>
        <v>Diciembre</v>
      </c>
      <c r="E313" s="5" t="str">
        <f>TEXT(IDX_Fechas[[#This Row],[Fecha]],"aaaa")</f>
        <v>2044</v>
      </c>
      <c r="F313" s="5" t="str">
        <f>LEFT(IDX_Fechas[[#This Row],[Mes]],3)&amp;"-"&amp;RIGHT(IDX_Fechas[[#This Row],[Año]],2)</f>
        <v>Dic-44</v>
      </c>
      <c r="G313" s="5" t="str">
        <f>VLOOKUP(IDX_Fechas[[#This Row],[Mes]],TBL_Meses[],2,FALSE)</f>
        <v>December</v>
      </c>
      <c r="H313" s="5" t="str">
        <f>LEFT(IDX_Fechas[[#This Row],[Month]],3)&amp;"-"&amp;RIGHT(IDX_Fechas[[#This Row],[Año]],2)</f>
        <v>Dec-44</v>
      </c>
    </row>
    <row r="314" spans="1:8" x14ac:dyDescent="0.2">
      <c r="A314" s="5" t="str">
        <f>UPPER(LEFT(IDX_Fechas[[#This Row],[Mes]],3))&amp;IDX_Fechas[[#This Row],[Año]]</f>
        <v>ENE2045</v>
      </c>
      <c r="B314" s="3">
        <f t="shared" si="5"/>
        <v>52963</v>
      </c>
      <c r="C314" s="4">
        <f>IDX_Fechas[[#This Row],[Fecha]]</f>
        <v>52963</v>
      </c>
      <c r="D314" s="5" t="str">
        <f>PROPER(TEXT(IDX_Fechas[[#This Row],[Fecha]],"mmmm"))</f>
        <v>Enero</v>
      </c>
      <c r="E314" s="5" t="str">
        <f>TEXT(IDX_Fechas[[#This Row],[Fecha]],"aaaa")</f>
        <v>2045</v>
      </c>
      <c r="F314" s="5" t="str">
        <f>LEFT(IDX_Fechas[[#This Row],[Mes]],3)&amp;"-"&amp;RIGHT(IDX_Fechas[[#This Row],[Año]],2)</f>
        <v>Ene-45</v>
      </c>
      <c r="G314" s="5" t="str">
        <f>VLOOKUP(IDX_Fechas[[#This Row],[Mes]],TBL_Meses[],2,FALSE)</f>
        <v>January</v>
      </c>
      <c r="H314" s="5" t="str">
        <f>LEFT(IDX_Fechas[[#This Row],[Month]],3)&amp;"-"&amp;RIGHT(IDX_Fechas[[#This Row],[Año]],2)</f>
        <v>Jan-45</v>
      </c>
    </row>
    <row r="315" spans="1:8" x14ac:dyDescent="0.2">
      <c r="A315" s="5" t="str">
        <f>UPPER(LEFT(IDX_Fechas[[#This Row],[Mes]],3))&amp;IDX_Fechas[[#This Row],[Año]]</f>
        <v>FEB2045</v>
      </c>
      <c r="B315" s="3">
        <f t="shared" si="5"/>
        <v>52994</v>
      </c>
      <c r="C315" s="4">
        <f>IDX_Fechas[[#This Row],[Fecha]]</f>
        <v>52994</v>
      </c>
      <c r="D315" s="5" t="str">
        <f>PROPER(TEXT(IDX_Fechas[[#This Row],[Fecha]],"mmmm"))</f>
        <v>Febrero</v>
      </c>
      <c r="E315" s="5" t="str">
        <f>TEXT(IDX_Fechas[[#This Row],[Fecha]],"aaaa")</f>
        <v>2045</v>
      </c>
      <c r="F315" s="5" t="str">
        <f>LEFT(IDX_Fechas[[#This Row],[Mes]],3)&amp;"-"&amp;RIGHT(IDX_Fechas[[#This Row],[Año]],2)</f>
        <v>Feb-45</v>
      </c>
      <c r="G315" s="5" t="str">
        <f>VLOOKUP(IDX_Fechas[[#This Row],[Mes]],TBL_Meses[],2,FALSE)</f>
        <v>February</v>
      </c>
      <c r="H315" s="5" t="str">
        <f>LEFT(IDX_Fechas[[#This Row],[Month]],3)&amp;"-"&amp;RIGHT(IDX_Fechas[[#This Row],[Año]],2)</f>
        <v>Feb-45</v>
      </c>
    </row>
    <row r="316" spans="1:8" x14ac:dyDescent="0.2">
      <c r="A316" s="5" t="str">
        <f>UPPER(LEFT(IDX_Fechas[[#This Row],[Mes]],3))&amp;IDX_Fechas[[#This Row],[Año]]</f>
        <v>MAR2045</v>
      </c>
      <c r="B316" s="3">
        <f t="shared" si="5"/>
        <v>53022</v>
      </c>
      <c r="C316" s="4">
        <f>IDX_Fechas[[#This Row],[Fecha]]</f>
        <v>53022</v>
      </c>
      <c r="D316" s="5" t="str">
        <f>PROPER(TEXT(IDX_Fechas[[#This Row],[Fecha]],"mmmm"))</f>
        <v>Marzo</v>
      </c>
      <c r="E316" s="5" t="str">
        <f>TEXT(IDX_Fechas[[#This Row],[Fecha]],"aaaa")</f>
        <v>2045</v>
      </c>
      <c r="F316" s="5" t="str">
        <f>LEFT(IDX_Fechas[[#This Row],[Mes]],3)&amp;"-"&amp;RIGHT(IDX_Fechas[[#This Row],[Año]],2)</f>
        <v>Mar-45</v>
      </c>
      <c r="G316" s="5" t="str">
        <f>VLOOKUP(IDX_Fechas[[#This Row],[Mes]],TBL_Meses[],2,FALSE)</f>
        <v>March</v>
      </c>
      <c r="H316" s="5" t="str">
        <f>LEFT(IDX_Fechas[[#This Row],[Month]],3)&amp;"-"&amp;RIGHT(IDX_Fechas[[#This Row],[Año]],2)</f>
        <v>Mar-45</v>
      </c>
    </row>
    <row r="317" spans="1:8" x14ac:dyDescent="0.2">
      <c r="A317" s="5" t="str">
        <f>UPPER(LEFT(IDX_Fechas[[#This Row],[Mes]],3))&amp;IDX_Fechas[[#This Row],[Año]]</f>
        <v>ABR2045</v>
      </c>
      <c r="B317" s="3">
        <f t="shared" si="5"/>
        <v>53053</v>
      </c>
      <c r="C317" s="4">
        <f>IDX_Fechas[[#This Row],[Fecha]]</f>
        <v>53053</v>
      </c>
      <c r="D317" s="5" t="str">
        <f>PROPER(TEXT(IDX_Fechas[[#This Row],[Fecha]],"mmmm"))</f>
        <v>Abril</v>
      </c>
      <c r="E317" s="5" t="str">
        <f>TEXT(IDX_Fechas[[#This Row],[Fecha]],"aaaa")</f>
        <v>2045</v>
      </c>
      <c r="F317" s="5" t="str">
        <f>LEFT(IDX_Fechas[[#This Row],[Mes]],3)&amp;"-"&amp;RIGHT(IDX_Fechas[[#This Row],[Año]],2)</f>
        <v>Abr-45</v>
      </c>
      <c r="G317" s="5" t="str">
        <f>VLOOKUP(IDX_Fechas[[#This Row],[Mes]],TBL_Meses[],2,FALSE)</f>
        <v>April</v>
      </c>
      <c r="H317" s="5" t="str">
        <f>LEFT(IDX_Fechas[[#This Row],[Month]],3)&amp;"-"&amp;RIGHT(IDX_Fechas[[#This Row],[Año]],2)</f>
        <v>Apr-45</v>
      </c>
    </row>
    <row r="318" spans="1:8" x14ac:dyDescent="0.2">
      <c r="A318" s="5" t="str">
        <f>UPPER(LEFT(IDX_Fechas[[#This Row],[Mes]],3))&amp;IDX_Fechas[[#This Row],[Año]]</f>
        <v>MAY2045</v>
      </c>
      <c r="B318" s="3">
        <f t="shared" si="5"/>
        <v>53083</v>
      </c>
      <c r="C318" s="4">
        <f>IDX_Fechas[[#This Row],[Fecha]]</f>
        <v>53083</v>
      </c>
      <c r="D318" s="5" t="str">
        <f>PROPER(TEXT(IDX_Fechas[[#This Row],[Fecha]],"mmmm"))</f>
        <v>Mayo</v>
      </c>
      <c r="E318" s="5" t="str">
        <f>TEXT(IDX_Fechas[[#This Row],[Fecha]],"aaaa")</f>
        <v>2045</v>
      </c>
      <c r="F318" s="5" t="str">
        <f>LEFT(IDX_Fechas[[#This Row],[Mes]],3)&amp;"-"&amp;RIGHT(IDX_Fechas[[#This Row],[Año]],2)</f>
        <v>May-45</v>
      </c>
      <c r="G318" s="5" t="str">
        <f>VLOOKUP(IDX_Fechas[[#This Row],[Mes]],TBL_Meses[],2,FALSE)</f>
        <v>May</v>
      </c>
      <c r="H318" s="5" t="str">
        <f>LEFT(IDX_Fechas[[#This Row],[Month]],3)&amp;"-"&amp;RIGHT(IDX_Fechas[[#This Row],[Año]],2)</f>
        <v>May-45</v>
      </c>
    </row>
    <row r="319" spans="1:8" x14ac:dyDescent="0.2">
      <c r="A319" s="5" t="str">
        <f>UPPER(LEFT(IDX_Fechas[[#This Row],[Mes]],3))&amp;IDX_Fechas[[#This Row],[Año]]</f>
        <v>JUN2045</v>
      </c>
      <c r="B319" s="3">
        <f t="shared" si="5"/>
        <v>53114</v>
      </c>
      <c r="C319" s="4">
        <f>IDX_Fechas[[#This Row],[Fecha]]</f>
        <v>53114</v>
      </c>
      <c r="D319" s="5" t="str">
        <f>PROPER(TEXT(IDX_Fechas[[#This Row],[Fecha]],"mmmm"))</f>
        <v>Junio</v>
      </c>
      <c r="E319" s="5" t="str">
        <f>TEXT(IDX_Fechas[[#This Row],[Fecha]],"aaaa")</f>
        <v>2045</v>
      </c>
      <c r="F319" s="5" t="str">
        <f>LEFT(IDX_Fechas[[#This Row],[Mes]],3)&amp;"-"&amp;RIGHT(IDX_Fechas[[#This Row],[Año]],2)</f>
        <v>Jun-45</v>
      </c>
      <c r="G319" s="5" t="str">
        <f>VLOOKUP(IDX_Fechas[[#This Row],[Mes]],TBL_Meses[],2,FALSE)</f>
        <v>June</v>
      </c>
      <c r="H319" s="5" t="str">
        <f>LEFT(IDX_Fechas[[#This Row],[Month]],3)&amp;"-"&amp;RIGHT(IDX_Fechas[[#This Row],[Año]],2)</f>
        <v>Jun-45</v>
      </c>
    </row>
    <row r="320" spans="1:8" x14ac:dyDescent="0.2">
      <c r="A320" s="5" t="str">
        <f>UPPER(LEFT(IDX_Fechas[[#This Row],[Mes]],3))&amp;IDX_Fechas[[#This Row],[Año]]</f>
        <v>JUL2045</v>
      </c>
      <c r="B320" s="3">
        <f t="shared" si="5"/>
        <v>53144</v>
      </c>
      <c r="C320" s="4">
        <f>IDX_Fechas[[#This Row],[Fecha]]</f>
        <v>53144</v>
      </c>
      <c r="D320" s="5" t="str">
        <f>PROPER(TEXT(IDX_Fechas[[#This Row],[Fecha]],"mmmm"))</f>
        <v>Julio</v>
      </c>
      <c r="E320" s="5" t="str">
        <f>TEXT(IDX_Fechas[[#This Row],[Fecha]],"aaaa")</f>
        <v>2045</v>
      </c>
      <c r="F320" s="5" t="str">
        <f>LEFT(IDX_Fechas[[#This Row],[Mes]],3)&amp;"-"&amp;RIGHT(IDX_Fechas[[#This Row],[Año]],2)</f>
        <v>Jul-45</v>
      </c>
      <c r="G320" s="5" t="str">
        <f>VLOOKUP(IDX_Fechas[[#This Row],[Mes]],TBL_Meses[],2,FALSE)</f>
        <v>July</v>
      </c>
      <c r="H320" s="5" t="str">
        <f>LEFT(IDX_Fechas[[#This Row],[Month]],3)&amp;"-"&amp;RIGHT(IDX_Fechas[[#This Row],[Año]],2)</f>
        <v>Jul-45</v>
      </c>
    </row>
    <row r="321" spans="1:8" x14ac:dyDescent="0.2">
      <c r="A321" s="5" t="str">
        <f>UPPER(LEFT(IDX_Fechas[[#This Row],[Mes]],3))&amp;IDX_Fechas[[#This Row],[Año]]</f>
        <v>AGO2045</v>
      </c>
      <c r="B321" s="3">
        <f t="shared" si="5"/>
        <v>53175</v>
      </c>
      <c r="C321" s="4">
        <f>IDX_Fechas[[#This Row],[Fecha]]</f>
        <v>53175</v>
      </c>
      <c r="D321" s="5" t="str">
        <f>PROPER(TEXT(IDX_Fechas[[#This Row],[Fecha]],"mmmm"))</f>
        <v>Agosto</v>
      </c>
      <c r="E321" s="5" t="str">
        <f>TEXT(IDX_Fechas[[#This Row],[Fecha]],"aaaa")</f>
        <v>2045</v>
      </c>
      <c r="F321" s="5" t="str">
        <f>LEFT(IDX_Fechas[[#This Row],[Mes]],3)&amp;"-"&amp;RIGHT(IDX_Fechas[[#This Row],[Año]],2)</f>
        <v>Ago-45</v>
      </c>
      <c r="G321" s="5" t="str">
        <f>VLOOKUP(IDX_Fechas[[#This Row],[Mes]],TBL_Meses[],2,FALSE)</f>
        <v>August</v>
      </c>
      <c r="H321" s="5" t="str">
        <f>LEFT(IDX_Fechas[[#This Row],[Month]],3)&amp;"-"&amp;RIGHT(IDX_Fechas[[#This Row],[Año]],2)</f>
        <v>Aug-45</v>
      </c>
    </row>
    <row r="322" spans="1:8" x14ac:dyDescent="0.2">
      <c r="A322" s="5" t="str">
        <f>UPPER(LEFT(IDX_Fechas[[#This Row],[Mes]],3))&amp;IDX_Fechas[[#This Row],[Año]]</f>
        <v>SEP2045</v>
      </c>
      <c r="B322" s="3">
        <f t="shared" si="5"/>
        <v>53206</v>
      </c>
      <c r="C322" s="4">
        <f>IDX_Fechas[[#This Row],[Fecha]]</f>
        <v>53206</v>
      </c>
      <c r="D322" s="5" t="str">
        <f>PROPER(TEXT(IDX_Fechas[[#This Row],[Fecha]],"mmmm"))</f>
        <v>Septiembre</v>
      </c>
      <c r="E322" s="5" t="str">
        <f>TEXT(IDX_Fechas[[#This Row],[Fecha]],"aaaa")</f>
        <v>2045</v>
      </c>
      <c r="F322" s="5" t="str">
        <f>LEFT(IDX_Fechas[[#This Row],[Mes]],3)&amp;"-"&amp;RIGHT(IDX_Fechas[[#This Row],[Año]],2)</f>
        <v>Sep-45</v>
      </c>
      <c r="G322" s="5" t="str">
        <f>VLOOKUP(IDX_Fechas[[#This Row],[Mes]],TBL_Meses[],2,FALSE)</f>
        <v>September</v>
      </c>
      <c r="H322" s="5" t="str">
        <f>LEFT(IDX_Fechas[[#This Row],[Month]],3)&amp;"-"&amp;RIGHT(IDX_Fechas[[#This Row],[Año]],2)</f>
        <v>Sep-45</v>
      </c>
    </row>
    <row r="323" spans="1:8" x14ac:dyDescent="0.2">
      <c r="A323" s="5" t="str">
        <f>UPPER(LEFT(IDX_Fechas[[#This Row],[Mes]],3))&amp;IDX_Fechas[[#This Row],[Año]]</f>
        <v>OCT2045</v>
      </c>
      <c r="B323" s="3">
        <f t="shared" si="5"/>
        <v>53236</v>
      </c>
      <c r="C323" s="4">
        <f>IDX_Fechas[[#This Row],[Fecha]]</f>
        <v>53236</v>
      </c>
      <c r="D323" s="5" t="str">
        <f>PROPER(TEXT(IDX_Fechas[[#This Row],[Fecha]],"mmmm"))</f>
        <v>Octubre</v>
      </c>
      <c r="E323" s="5" t="str">
        <f>TEXT(IDX_Fechas[[#This Row],[Fecha]],"aaaa")</f>
        <v>2045</v>
      </c>
      <c r="F323" s="5" t="str">
        <f>LEFT(IDX_Fechas[[#This Row],[Mes]],3)&amp;"-"&amp;RIGHT(IDX_Fechas[[#This Row],[Año]],2)</f>
        <v>Oct-45</v>
      </c>
      <c r="G323" s="5" t="str">
        <f>VLOOKUP(IDX_Fechas[[#This Row],[Mes]],TBL_Meses[],2,FALSE)</f>
        <v>October</v>
      </c>
      <c r="H323" s="5" t="str">
        <f>LEFT(IDX_Fechas[[#This Row],[Month]],3)&amp;"-"&amp;RIGHT(IDX_Fechas[[#This Row],[Año]],2)</f>
        <v>Oct-45</v>
      </c>
    </row>
    <row r="324" spans="1:8" x14ac:dyDescent="0.2">
      <c r="A324" s="5" t="str">
        <f>UPPER(LEFT(IDX_Fechas[[#This Row],[Mes]],3))&amp;IDX_Fechas[[#This Row],[Año]]</f>
        <v>NOV2045</v>
      </c>
      <c r="B324" s="3">
        <f t="shared" si="5"/>
        <v>53267</v>
      </c>
      <c r="C324" s="4">
        <f>IDX_Fechas[[#This Row],[Fecha]]</f>
        <v>53267</v>
      </c>
      <c r="D324" s="5" t="str">
        <f>PROPER(TEXT(IDX_Fechas[[#This Row],[Fecha]],"mmmm"))</f>
        <v>Noviembre</v>
      </c>
      <c r="E324" s="5" t="str">
        <f>TEXT(IDX_Fechas[[#This Row],[Fecha]],"aaaa")</f>
        <v>2045</v>
      </c>
      <c r="F324" s="5" t="str">
        <f>LEFT(IDX_Fechas[[#This Row],[Mes]],3)&amp;"-"&amp;RIGHT(IDX_Fechas[[#This Row],[Año]],2)</f>
        <v>Nov-45</v>
      </c>
      <c r="G324" s="5" t="str">
        <f>VLOOKUP(IDX_Fechas[[#This Row],[Mes]],TBL_Meses[],2,FALSE)</f>
        <v>November</v>
      </c>
      <c r="H324" s="5" t="str">
        <f>LEFT(IDX_Fechas[[#This Row],[Month]],3)&amp;"-"&amp;RIGHT(IDX_Fechas[[#This Row],[Año]],2)</f>
        <v>Nov-45</v>
      </c>
    </row>
    <row r="325" spans="1:8" x14ac:dyDescent="0.2">
      <c r="A325" s="5" t="str">
        <f>UPPER(LEFT(IDX_Fechas[[#This Row],[Mes]],3))&amp;IDX_Fechas[[#This Row],[Año]]</f>
        <v>DIC2045</v>
      </c>
      <c r="B325" s="3">
        <f t="shared" si="5"/>
        <v>53297</v>
      </c>
      <c r="C325" s="4">
        <f>IDX_Fechas[[#This Row],[Fecha]]</f>
        <v>53297</v>
      </c>
      <c r="D325" s="5" t="str">
        <f>PROPER(TEXT(IDX_Fechas[[#This Row],[Fecha]],"mmmm"))</f>
        <v>Diciembre</v>
      </c>
      <c r="E325" s="5" t="str">
        <f>TEXT(IDX_Fechas[[#This Row],[Fecha]],"aaaa")</f>
        <v>2045</v>
      </c>
      <c r="F325" s="5" t="str">
        <f>LEFT(IDX_Fechas[[#This Row],[Mes]],3)&amp;"-"&amp;RIGHT(IDX_Fechas[[#This Row],[Año]],2)</f>
        <v>Dic-45</v>
      </c>
      <c r="G325" s="5" t="str">
        <f>VLOOKUP(IDX_Fechas[[#This Row],[Mes]],TBL_Meses[],2,FALSE)</f>
        <v>December</v>
      </c>
      <c r="H325" s="5" t="str">
        <f>LEFT(IDX_Fechas[[#This Row],[Month]],3)&amp;"-"&amp;RIGHT(IDX_Fechas[[#This Row],[Año]],2)</f>
        <v>Dec-45</v>
      </c>
    </row>
    <row r="326" spans="1:8" x14ac:dyDescent="0.2">
      <c r="A326" s="5" t="str">
        <f>UPPER(LEFT(IDX_Fechas[[#This Row],[Mes]],3))&amp;IDX_Fechas[[#This Row],[Año]]</f>
        <v>ENE2046</v>
      </c>
      <c r="B326" s="3">
        <f t="shared" si="5"/>
        <v>53328</v>
      </c>
      <c r="C326" s="4">
        <f>IDX_Fechas[[#This Row],[Fecha]]</f>
        <v>53328</v>
      </c>
      <c r="D326" s="5" t="str">
        <f>PROPER(TEXT(IDX_Fechas[[#This Row],[Fecha]],"mmmm"))</f>
        <v>Enero</v>
      </c>
      <c r="E326" s="5" t="str">
        <f>TEXT(IDX_Fechas[[#This Row],[Fecha]],"aaaa")</f>
        <v>2046</v>
      </c>
      <c r="F326" s="5" t="str">
        <f>LEFT(IDX_Fechas[[#This Row],[Mes]],3)&amp;"-"&amp;RIGHT(IDX_Fechas[[#This Row],[Año]],2)</f>
        <v>Ene-46</v>
      </c>
      <c r="G326" s="5" t="str">
        <f>VLOOKUP(IDX_Fechas[[#This Row],[Mes]],TBL_Meses[],2,FALSE)</f>
        <v>January</v>
      </c>
      <c r="H326" s="5" t="str">
        <f>LEFT(IDX_Fechas[[#This Row],[Month]],3)&amp;"-"&amp;RIGHT(IDX_Fechas[[#This Row],[Año]],2)</f>
        <v>Jan-46</v>
      </c>
    </row>
    <row r="327" spans="1:8" x14ac:dyDescent="0.2">
      <c r="A327" s="5" t="str">
        <f>UPPER(LEFT(IDX_Fechas[[#This Row],[Mes]],3))&amp;IDX_Fechas[[#This Row],[Año]]</f>
        <v>FEB2046</v>
      </c>
      <c r="B327" s="3">
        <f t="shared" ref="B327:B390" si="6">IF(ROW()=2,43466,EDATE(B326,1))</f>
        <v>53359</v>
      </c>
      <c r="C327" s="4">
        <f>IDX_Fechas[[#This Row],[Fecha]]</f>
        <v>53359</v>
      </c>
      <c r="D327" s="5" t="str">
        <f>PROPER(TEXT(IDX_Fechas[[#This Row],[Fecha]],"mmmm"))</f>
        <v>Febrero</v>
      </c>
      <c r="E327" s="5" t="str">
        <f>TEXT(IDX_Fechas[[#This Row],[Fecha]],"aaaa")</f>
        <v>2046</v>
      </c>
      <c r="F327" s="5" t="str">
        <f>LEFT(IDX_Fechas[[#This Row],[Mes]],3)&amp;"-"&amp;RIGHT(IDX_Fechas[[#This Row],[Año]],2)</f>
        <v>Feb-46</v>
      </c>
      <c r="G327" s="5" t="str">
        <f>VLOOKUP(IDX_Fechas[[#This Row],[Mes]],TBL_Meses[],2,FALSE)</f>
        <v>February</v>
      </c>
      <c r="H327" s="5" t="str">
        <f>LEFT(IDX_Fechas[[#This Row],[Month]],3)&amp;"-"&amp;RIGHT(IDX_Fechas[[#This Row],[Año]],2)</f>
        <v>Feb-46</v>
      </c>
    </row>
    <row r="328" spans="1:8" x14ac:dyDescent="0.2">
      <c r="A328" s="5" t="str">
        <f>UPPER(LEFT(IDX_Fechas[[#This Row],[Mes]],3))&amp;IDX_Fechas[[#This Row],[Año]]</f>
        <v>MAR2046</v>
      </c>
      <c r="B328" s="3">
        <f t="shared" si="6"/>
        <v>53387</v>
      </c>
      <c r="C328" s="4">
        <f>IDX_Fechas[[#This Row],[Fecha]]</f>
        <v>53387</v>
      </c>
      <c r="D328" s="5" t="str">
        <f>PROPER(TEXT(IDX_Fechas[[#This Row],[Fecha]],"mmmm"))</f>
        <v>Marzo</v>
      </c>
      <c r="E328" s="5" t="str">
        <f>TEXT(IDX_Fechas[[#This Row],[Fecha]],"aaaa")</f>
        <v>2046</v>
      </c>
      <c r="F328" s="5" t="str">
        <f>LEFT(IDX_Fechas[[#This Row],[Mes]],3)&amp;"-"&amp;RIGHT(IDX_Fechas[[#This Row],[Año]],2)</f>
        <v>Mar-46</v>
      </c>
      <c r="G328" s="5" t="str">
        <f>VLOOKUP(IDX_Fechas[[#This Row],[Mes]],TBL_Meses[],2,FALSE)</f>
        <v>March</v>
      </c>
      <c r="H328" s="5" t="str">
        <f>LEFT(IDX_Fechas[[#This Row],[Month]],3)&amp;"-"&amp;RIGHT(IDX_Fechas[[#This Row],[Año]],2)</f>
        <v>Mar-46</v>
      </c>
    </row>
    <row r="329" spans="1:8" x14ac:dyDescent="0.2">
      <c r="A329" s="5" t="str">
        <f>UPPER(LEFT(IDX_Fechas[[#This Row],[Mes]],3))&amp;IDX_Fechas[[#This Row],[Año]]</f>
        <v>ABR2046</v>
      </c>
      <c r="B329" s="3">
        <f t="shared" si="6"/>
        <v>53418</v>
      </c>
      <c r="C329" s="4">
        <f>IDX_Fechas[[#This Row],[Fecha]]</f>
        <v>53418</v>
      </c>
      <c r="D329" s="5" t="str">
        <f>PROPER(TEXT(IDX_Fechas[[#This Row],[Fecha]],"mmmm"))</f>
        <v>Abril</v>
      </c>
      <c r="E329" s="5" t="str">
        <f>TEXT(IDX_Fechas[[#This Row],[Fecha]],"aaaa")</f>
        <v>2046</v>
      </c>
      <c r="F329" s="5" t="str">
        <f>LEFT(IDX_Fechas[[#This Row],[Mes]],3)&amp;"-"&amp;RIGHT(IDX_Fechas[[#This Row],[Año]],2)</f>
        <v>Abr-46</v>
      </c>
      <c r="G329" s="5" t="str">
        <f>VLOOKUP(IDX_Fechas[[#This Row],[Mes]],TBL_Meses[],2,FALSE)</f>
        <v>April</v>
      </c>
      <c r="H329" s="5" t="str">
        <f>LEFT(IDX_Fechas[[#This Row],[Month]],3)&amp;"-"&amp;RIGHT(IDX_Fechas[[#This Row],[Año]],2)</f>
        <v>Apr-46</v>
      </c>
    </row>
    <row r="330" spans="1:8" x14ac:dyDescent="0.2">
      <c r="A330" s="5" t="str">
        <f>UPPER(LEFT(IDX_Fechas[[#This Row],[Mes]],3))&amp;IDX_Fechas[[#This Row],[Año]]</f>
        <v>MAY2046</v>
      </c>
      <c r="B330" s="3">
        <f t="shared" si="6"/>
        <v>53448</v>
      </c>
      <c r="C330" s="4">
        <f>IDX_Fechas[[#This Row],[Fecha]]</f>
        <v>53448</v>
      </c>
      <c r="D330" s="5" t="str">
        <f>PROPER(TEXT(IDX_Fechas[[#This Row],[Fecha]],"mmmm"))</f>
        <v>Mayo</v>
      </c>
      <c r="E330" s="5" t="str">
        <f>TEXT(IDX_Fechas[[#This Row],[Fecha]],"aaaa")</f>
        <v>2046</v>
      </c>
      <c r="F330" s="5" t="str">
        <f>LEFT(IDX_Fechas[[#This Row],[Mes]],3)&amp;"-"&amp;RIGHT(IDX_Fechas[[#This Row],[Año]],2)</f>
        <v>May-46</v>
      </c>
      <c r="G330" s="5" t="str">
        <f>VLOOKUP(IDX_Fechas[[#This Row],[Mes]],TBL_Meses[],2,FALSE)</f>
        <v>May</v>
      </c>
      <c r="H330" s="5" t="str">
        <f>LEFT(IDX_Fechas[[#This Row],[Month]],3)&amp;"-"&amp;RIGHT(IDX_Fechas[[#This Row],[Año]],2)</f>
        <v>May-46</v>
      </c>
    </row>
    <row r="331" spans="1:8" x14ac:dyDescent="0.2">
      <c r="A331" s="5" t="str">
        <f>UPPER(LEFT(IDX_Fechas[[#This Row],[Mes]],3))&amp;IDX_Fechas[[#This Row],[Año]]</f>
        <v>JUN2046</v>
      </c>
      <c r="B331" s="3">
        <f t="shared" si="6"/>
        <v>53479</v>
      </c>
      <c r="C331" s="4">
        <f>IDX_Fechas[[#This Row],[Fecha]]</f>
        <v>53479</v>
      </c>
      <c r="D331" s="5" t="str">
        <f>PROPER(TEXT(IDX_Fechas[[#This Row],[Fecha]],"mmmm"))</f>
        <v>Junio</v>
      </c>
      <c r="E331" s="5" t="str">
        <f>TEXT(IDX_Fechas[[#This Row],[Fecha]],"aaaa")</f>
        <v>2046</v>
      </c>
      <c r="F331" s="5" t="str">
        <f>LEFT(IDX_Fechas[[#This Row],[Mes]],3)&amp;"-"&amp;RIGHT(IDX_Fechas[[#This Row],[Año]],2)</f>
        <v>Jun-46</v>
      </c>
      <c r="G331" s="5" t="str">
        <f>VLOOKUP(IDX_Fechas[[#This Row],[Mes]],TBL_Meses[],2,FALSE)</f>
        <v>June</v>
      </c>
      <c r="H331" s="5" t="str">
        <f>LEFT(IDX_Fechas[[#This Row],[Month]],3)&amp;"-"&amp;RIGHT(IDX_Fechas[[#This Row],[Año]],2)</f>
        <v>Jun-46</v>
      </c>
    </row>
    <row r="332" spans="1:8" x14ac:dyDescent="0.2">
      <c r="A332" s="5" t="str">
        <f>UPPER(LEFT(IDX_Fechas[[#This Row],[Mes]],3))&amp;IDX_Fechas[[#This Row],[Año]]</f>
        <v>JUL2046</v>
      </c>
      <c r="B332" s="3">
        <f t="shared" si="6"/>
        <v>53509</v>
      </c>
      <c r="C332" s="4">
        <f>IDX_Fechas[[#This Row],[Fecha]]</f>
        <v>53509</v>
      </c>
      <c r="D332" s="5" t="str">
        <f>PROPER(TEXT(IDX_Fechas[[#This Row],[Fecha]],"mmmm"))</f>
        <v>Julio</v>
      </c>
      <c r="E332" s="5" t="str">
        <f>TEXT(IDX_Fechas[[#This Row],[Fecha]],"aaaa")</f>
        <v>2046</v>
      </c>
      <c r="F332" s="5" t="str">
        <f>LEFT(IDX_Fechas[[#This Row],[Mes]],3)&amp;"-"&amp;RIGHT(IDX_Fechas[[#This Row],[Año]],2)</f>
        <v>Jul-46</v>
      </c>
      <c r="G332" s="5" t="str">
        <f>VLOOKUP(IDX_Fechas[[#This Row],[Mes]],TBL_Meses[],2,FALSE)</f>
        <v>July</v>
      </c>
      <c r="H332" s="5" t="str">
        <f>LEFT(IDX_Fechas[[#This Row],[Month]],3)&amp;"-"&amp;RIGHT(IDX_Fechas[[#This Row],[Año]],2)</f>
        <v>Jul-46</v>
      </c>
    </row>
    <row r="333" spans="1:8" x14ac:dyDescent="0.2">
      <c r="A333" s="5" t="str">
        <f>UPPER(LEFT(IDX_Fechas[[#This Row],[Mes]],3))&amp;IDX_Fechas[[#This Row],[Año]]</f>
        <v>AGO2046</v>
      </c>
      <c r="B333" s="3">
        <f t="shared" si="6"/>
        <v>53540</v>
      </c>
      <c r="C333" s="4">
        <f>IDX_Fechas[[#This Row],[Fecha]]</f>
        <v>53540</v>
      </c>
      <c r="D333" s="5" t="str">
        <f>PROPER(TEXT(IDX_Fechas[[#This Row],[Fecha]],"mmmm"))</f>
        <v>Agosto</v>
      </c>
      <c r="E333" s="5" t="str">
        <f>TEXT(IDX_Fechas[[#This Row],[Fecha]],"aaaa")</f>
        <v>2046</v>
      </c>
      <c r="F333" s="5" t="str">
        <f>LEFT(IDX_Fechas[[#This Row],[Mes]],3)&amp;"-"&amp;RIGHT(IDX_Fechas[[#This Row],[Año]],2)</f>
        <v>Ago-46</v>
      </c>
      <c r="G333" s="5" t="str">
        <f>VLOOKUP(IDX_Fechas[[#This Row],[Mes]],TBL_Meses[],2,FALSE)</f>
        <v>August</v>
      </c>
      <c r="H333" s="5" t="str">
        <f>LEFT(IDX_Fechas[[#This Row],[Month]],3)&amp;"-"&amp;RIGHT(IDX_Fechas[[#This Row],[Año]],2)</f>
        <v>Aug-46</v>
      </c>
    </row>
    <row r="334" spans="1:8" x14ac:dyDescent="0.2">
      <c r="A334" s="5" t="str">
        <f>UPPER(LEFT(IDX_Fechas[[#This Row],[Mes]],3))&amp;IDX_Fechas[[#This Row],[Año]]</f>
        <v>SEP2046</v>
      </c>
      <c r="B334" s="3">
        <f t="shared" si="6"/>
        <v>53571</v>
      </c>
      <c r="C334" s="4">
        <f>IDX_Fechas[[#This Row],[Fecha]]</f>
        <v>53571</v>
      </c>
      <c r="D334" s="5" t="str">
        <f>PROPER(TEXT(IDX_Fechas[[#This Row],[Fecha]],"mmmm"))</f>
        <v>Septiembre</v>
      </c>
      <c r="E334" s="5" t="str">
        <f>TEXT(IDX_Fechas[[#This Row],[Fecha]],"aaaa")</f>
        <v>2046</v>
      </c>
      <c r="F334" s="5" t="str">
        <f>LEFT(IDX_Fechas[[#This Row],[Mes]],3)&amp;"-"&amp;RIGHT(IDX_Fechas[[#This Row],[Año]],2)</f>
        <v>Sep-46</v>
      </c>
      <c r="G334" s="5" t="str">
        <f>VLOOKUP(IDX_Fechas[[#This Row],[Mes]],TBL_Meses[],2,FALSE)</f>
        <v>September</v>
      </c>
      <c r="H334" s="5" t="str">
        <f>LEFT(IDX_Fechas[[#This Row],[Month]],3)&amp;"-"&amp;RIGHT(IDX_Fechas[[#This Row],[Año]],2)</f>
        <v>Sep-46</v>
      </c>
    </row>
    <row r="335" spans="1:8" x14ac:dyDescent="0.2">
      <c r="A335" s="5" t="str">
        <f>UPPER(LEFT(IDX_Fechas[[#This Row],[Mes]],3))&amp;IDX_Fechas[[#This Row],[Año]]</f>
        <v>OCT2046</v>
      </c>
      <c r="B335" s="3">
        <f t="shared" si="6"/>
        <v>53601</v>
      </c>
      <c r="C335" s="4">
        <f>IDX_Fechas[[#This Row],[Fecha]]</f>
        <v>53601</v>
      </c>
      <c r="D335" s="5" t="str">
        <f>PROPER(TEXT(IDX_Fechas[[#This Row],[Fecha]],"mmmm"))</f>
        <v>Octubre</v>
      </c>
      <c r="E335" s="5" t="str">
        <f>TEXT(IDX_Fechas[[#This Row],[Fecha]],"aaaa")</f>
        <v>2046</v>
      </c>
      <c r="F335" s="5" t="str">
        <f>LEFT(IDX_Fechas[[#This Row],[Mes]],3)&amp;"-"&amp;RIGHT(IDX_Fechas[[#This Row],[Año]],2)</f>
        <v>Oct-46</v>
      </c>
      <c r="G335" s="5" t="str">
        <f>VLOOKUP(IDX_Fechas[[#This Row],[Mes]],TBL_Meses[],2,FALSE)</f>
        <v>October</v>
      </c>
      <c r="H335" s="5" t="str">
        <f>LEFT(IDX_Fechas[[#This Row],[Month]],3)&amp;"-"&amp;RIGHT(IDX_Fechas[[#This Row],[Año]],2)</f>
        <v>Oct-46</v>
      </c>
    </row>
    <row r="336" spans="1:8" x14ac:dyDescent="0.2">
      <c r="A336" s="5" t="str">
        <f>UPPER(LEFT(IDX_Fechas[[#This Row],[Mes]],3))&amp;IDX_Fechas[[#This Row],[Año]]</f>
        <v>NOV2046</v>
      </c>
      <c r="B336" s="3">
        <f t="shared" si="6"/>
        <v>53632</v>
      </c>
      <c r="C336" s="4">
        <f>IDX_Fechas[[#This Row],[Fecha]]</f>
        <v>53632</v>
      </c>
      <c r="D336" s="5" t="str">
        <f>PROPER(TEXT(IDX_Fechas[[#This Row],[Fecha]],"mmmm"))</f>
        <v>Noviembre</v>
      </c>
      <c r="E336" s="5" t="str">
        <f>TEXT(IDX_Fechas[[#This Row],[Fecha]],"aaaa")</f>
        <v>2046</v>
      </c>
      <c r="F336" s="5" t="str">
        <f>LEFT(IDX_Fechas[[#This Row],[Mes]],3)&amp;"-"&amp;RIGHT(IDX_Fechas[[#This Row],[Año]],2)</f>
        <v>Nov-46</v>
      </c>
      <c r="G336" s="5" t="str">
        <f>VLOOKUP(IDX_Fechas[[#This Row],[Mes]],TBL_Meses[],2,FALSE)</f>
        <v>November</v>
      </c>
      <c r="H336" s="5" t="str">
        <f>LEFT(IDX_Fechas[[#This Row],[Month]],3)&amp;"-"&amp;RIGHT(IDX_Fechas[[#This Row],[Año]],2)</f>
        <v>Nov-46</v>
      </c>
    </row>
    <row r="337" spans="1:8" x14ac:dyDescent="0.2">
      <c r="A337" s="5" t="str">
        <f>UPPER(LEFT(IDX_Fechas[[#This Row],[Mes]],3))&amp;IDX_Fechas[[#This Row],[Año]]</f>
        <v>DIC2046</v>
      </c>
      <c r="B337" s="3">
        <f t="shared" si="6"/>
        <v>53662</v>
      </c>
      <c r="C337" s="4">
        <f>IDX_Fechas[[#This Row],[Fecha]]</f>
        <v>53662</v>
      </c>
      <c r="D337" s="5" t="str">
        <f>PROPER(TEXT(IDX_Fechas[[#This Row],[Fecha]],"mmmm"))</f>
        <v>Diciembre</v>
      </c>
      <c r="E337" s="5" t="str">
        <f>TEXT(IDX_Fechas[[#This Row],[Fecha]],"aaaa")</f>
        <v>2046</v>
      </c>
      <c r="F337" s="5" t="str">
        <f>LEFT(IDX_Fechas[[#This Row],[Mes]],3)&amp;"-"&amp;RIGHT(IDX_Fechas[[#This Row],[Año]],2)</f>
        <v>Dic-46</v>
      </c>
      <c r="G337" s="5" t="str">
        <f>VLOOKUP(IDX_Fechas[[#This Row],[Mes]],TBL_Meses[],2,FALSE)</f>
        <v>December</v>
      </c>
      <c r="H337" s="5" t="str">
        <f>LEFT(IDX_Fechas[[#This Row],[Month]],3)&amp;"-"&amp;RIGHT(IDX_Fechas[[#This Row],[Año]],2)</f>
        <v>Dec-46</v>
      </c>
    </row>
    <row r="338" spans="1:8" x14ac:dyDescent="0.2">
      <c r="A338" s="5" t="str">
        <f>UPPER(LEFT(IDX_Fechas[[#This Row],[Mes]],3))&amp;IDX_Fechas[[#This Row],[Año]]</f>
        <v>ENE2047</v>
      </c>
      <c r="B338" s="3">
        <f t="shared" si="6"/>
        <v>53693</v>
      </c>
      <c r="C338" s="4">
        <f>IDX_Fechas[[#This Row],[Fecha]]</f>
        <v>53693</v>
      </c>
      <c r="D338" s="5" t="str">
        <f>PROPER(TEXT(IDX_Fechas[[#This Row],[Fecha]],"mmmm"))</f>
        <v>Enero</v>
      </c>
      <c r="E338" s="5" t="str">
        <f>TEXT(IDX_Fechas[[#This Row],[Fecha]],"aaaa")</f>
        <v>2047</v>
      </c>
      <c r="F338" s="5" t="str">
        <f>LEFT(IDX_Fechas[[#This Row],[Mes]],3)&amp;"-"&amp;RIGHT(IDX_Fechas[[#This Row],[Año]],2)</f>
        <v>Ene-47</v>
      </c>
      <c r="G338" s="5" t="str">
        <f>VLOOKUP(IDX_Fechas[[#This Row],[Mes]],TBL_Meses[],2,FALSE)</f>
        <v>January</v>
      </c>
      <c r="H338" s="5" t="str">
        <f>LEFT(IDX_Fechas[[#This Row],[Month]],3)&amp;"-"&amp;RIGHT(IDX_Fechas[[#This Row],[Año]],2)</f>
        <v>Jan-47</v>
      </c>
    </row>
    <row r="339" spans="1:8" x14ac:dyDescent="0.2">
      <c r="A339" s="5" t="str">
        <f>UPPER(LEFT(IDX_Fechas[[#This Row],[Mes]],3))&amp;IDX_Fechas[[#This Row],[Año]]</f>
        <v>FEB2047</v>
      </c>
      <c r="B339" s="3">
        <f t="shared" si="6"/>
        <v>53724</v>
      </c>
      <c r="C339" s="4">
        <f>IDX_Fechas[[#This Row],[Fecha]]</f>
        <v>53724</v>
      </c>
      <c r="D339" s="5" t="str">
        <f>PROPER(TEXT(IDX_Fechas[[#This Row],[Fecha]],"mmmm"))</f>
        <v>Febrero</v>
      </c>
      <c r="E339" s="5" t="str">
        <f>TEXT(IDX_Fechas[[#This Row],[Fecha]],"aaaa")</f>
        <v>2047</v>
      </c>
      <c r="F339" s="5" t="str">
        <f>LEFT(IDX_Fechas[[#This Row],[Mes]],3)&amp;"-"&amp;RIGHT(IDX_Fechas[[#This Row],[Año]],2)</f>
        <v>Feb-47</v>
      </c>
      <c r="G339" s="5" t="str">
        <f>VLOOKUP(IDX_Fechas[[#This Row],[Mes]],TBL_Meses[],2,FALSE)</f>
        <v>February</v>
      </c>
      <c r="H339" s="5" t="str">
        <f>LEFT(IDX_Fechas[[#This Row],[Month]],3)&amp;"-"&amp;RIGHT(IDX_Fechas[[#This Row],[Año]],2)</f>
        <v>Feb-47</v>
      </c>
    </row>
    <row r="340" spans="1:8" x14ac:dyDescent="0.2">
      <c r="A340" s="5" t="str">
        <f>UPPER(LEFT(IDX_Fechas[[#This Row],[Mes]],3))&amp;IDX_Fechas[[#This Row],[Año]]</f>
        <v>MAR2047</v>
      </c>
      <c r="B340" s="3">
        <f t="shared" si="6"/>
        <v>53752</v>
      </c>
      <c r="C340" s="4">
        <f>IDX_Fechas[[#This Row],[Fecha]]</f>
        <v>53752</v>
      </c>
      <c r="D340" s="5" t="str">
        <f>PROPER(TEXT(IDX_Fechas[[#This Row],[Fecha]],"mmmm"))</f>
        <v>Marzo</v>
      </c>
      <c r="E340" s="5" t="str">
        <f>TEXT(IDX_Fechas[[#This Row],[Fecha]],"aaaa")</f>
        <v>2047</v>
      </c>
      <c r="F340" s="5" t="str">
        <f>LEFT(IDX_Fechas[[#This Row],[Mes]],3)&amp;"-"&amp;RIGHT(IDX_Fechas[[#This Row],[Año]],2)</f>
        <v>Mar-47</v>
      </c>
      <c r="G340" s="5" t="str">
        <f>VLOOKUP(IDX_Fechas[[#This Row],[Mes]],TBL_Meses[],2,FALSE)</f>
        <v>March</v>
      </c>
      <c r="H340" s="5" t="str">
        <f>LEFT(IDX_Fechas[[#This Row],[Month]],3)&amp;"-"&amp;RIGHT(IDX_Fechas[[#This Row],[Año]],2)</f>
        <v>Mar-47</v>
      </c>
    </row>
    <row r="341" spans="1:8" x14ac:dyDescent="0.2">
      <c r="A341" s="5" t="str">
        <f>UPPER(LEFT(IDX_Fechas[[#This Row],[Mes]],3))&amp;IDX_Fechas[[#This Row],[Año]]</f>
        <v>ABR2047</v>
      </c>
      <c r="B341" s="3">
        <f t="shared" si="6"/>
        <v>53783</v>
      </c>
      <c r="C341" s="4">
        <f>IDX_Fechas[[#This Row],[Fecha]]</f>
        <v>53783</v>
      </c>
      <c r="D341" s="5" t="str">
        <f>PROPER(TEXT(IDX_Fechas[[#This Row],[Fecha]],"mmmm"))</f>
        <v>Abril</v>
      </c>
      <c r="E341" s="5" t="str">
        <f>TEXT(IDX_Fechas[[#This Row],[Fecha]],"aaaa")</f>
        <v>2047</v>
      </c>
      <c r="F341" s="5" t="str">
        <f>LEFT(IDX_Fechas[[#This Row],[Mes]],3)&amp;"-"&amp;RIGHT(IDX_Fechas[[#This Row],[Año]],2)</f>
        <v>Abr-47</v>
      </c>
      <c r="G341" s="5" t="str">
        <f>VLOOKUP(IDX_Fechas[[#This Row],[Mes]],TBL_Meses[],2,FALSE)</f>
        <v>April</v>
      </c>
      <c r="H341" s="5" t="str">
        <f>LEFT(IDX_Fechas[[#This Row],[Month]],3)&amp;"-"&amp;RIGHT(IDX_Fechas[[#This Row],[Año]],2)</f>
        <v>Apr-47</v>
      </c>
    </row>
    <row r="342" spans="1:8" x14ac:dyDescent="0.2">
      <c r="A342" s="5" t="str">
        <f>UPPER(LEFT(IDX_Fechas[[#This Row],[Mes]],3))&amp;IDX_Fechas[[#This Row],[Año]]</f>
        <v>MAY2047</v>
      </c>
      <c r="B342" s="3">
        <f t="shared" si="6"/>
        <v>53813</v>
      </c>
      <c r="C342" s="4">
        <f>IDX_Fechas[[#This Row],[Fecha]]</f>
        <v>53813</v>
      </c>
      <c r="D342" s="5" t="str">
        <f>PROPER(TEXT(IDX_Fechas[[#This Row],[Fecha]],"mmmm"))</f>
        <v>Mayo</v>
      </c>
      <c r="E342" s="5" t="str">
        <f>TEXT(IDX_Fechas[[#This Row],[Fecha]],"aaaa")</f>
        <v>2047</v>
      </c>
      <c r="F342" s="5" t="str">
        <f>LEFT(IDX_Fechas[[#This Row],[Mes]],3)&amp;"-"&amp;RIGHT(IDX_Fechas[[#This Row],[Año]],2)</f>
        <v>May-47</v>
      </c>
      <c r="G342" s="5" t="str">
        <f>VLOOKUP(IDX_Fechas[[#This Row],[Mes]],TBL_Meses[],2,FALSE)</f>
        <v>May</v>
      </c>
      <c r="H342" s="5" t="str">
        <f>LEFT(IDX_Fechas[[#This Row],[Month]],3)&amp;"-"&amp;RIGHT(IDX_Fechas[[#This Row],[Año]],2)</f>
        <v>May-47</v>
      </c>
    </row>
    <row r="343" spans="1:8" x14ac:dyDescent="0.2">
      <c r="A343" s="5" t="str">
        <f>UPPER(LEFT(IDX_Fechas[[#This Row],[Mes]],3))&amp;IDX_Fechas[[#This Row],[Año]]</f>
        <v>JUN2047</v>
      </c>
      <c r="B343" s="3">
        <f t="shared" si="6"/>
        <v>53844</v>
      </c>
      <c r="C343" s="4">
        <f>IDX_Fechas[[#This Row],[Fecha]]</f>
        <v>53844</v>
      </c>
      <c r="D343" s="5" t="str">
        <f>PROPER(TEXT(IDX_Fechas[[#This Row],[Fecha]],"mmmm"))</f>
        <v>Junio</v>
      </c>
      <c r="E343" s="5" t="str">
        <f>TEXT(IDX_Fechas[[#This Row],[Fecha]],"aaaa")</f>
        <v>2047</v>
      </c>
      <c r="F343" s="5" t="str">
        <f>LEFT(IDX_Fechas[[#This Row],[Mes]],3)&amp;"-"&amp;RIGHT(IDX_Fechas[[#This Row],[Año]],2)</f>
        <v>Jun-47</v>
      </c>
      <c r="G343" s="5" t="str">
        <f>VLOOKUP(IDX_Fechas[[#This Row],[Mes]],TBL_Meses[],2,FALSE)</f>
        <v>June</v>
      </c>
      <c r="H343" s="5" t="str">
        <f>LEFT(IDX_Fechas[[#This Row],[Month]],3)&amp;"-"&amp;RIGHT(IDX_Fechas[[#This Row],[Año]],2)</f>
        <v>Jun-47</v>
      </c>
    </row>
    <row r="344" spans="1:8" x14ac:dyDescent="0.2">
      <c r="A344" s="5" t="str">
        <f>UPPER(LEFT(IDX_Fechas[[#This Row],[Mes]],3))&amp;IDX_Fechas[[#This Row],[Año]]</f>
        <v>JUL2047</v>
      </c>
      <c r="B344" s="3">
        <f t="shared" si="6"/>
        <v>53874</v>
      </c>
      <c r="C344" s="4">
        <f>IDX_Fechas[[#This Row],[Fecha]]</f>
        <v>53874</v>
      </c>
      <c r="D344" s="5" t="str">
        <f>PROPER(TEXT(IDX_Fechas[[#This Row],[Fecha]],"mmmm"))</f>
        <v>Julio</v>
      </c>
      <c r="E344" s="5" t="str">
        <f>TEXT(IDX_Fechas[[#This Row],[Fecha]],"aaaa")</f>
        <v>2047</v>
      </c>
      <c r="F344" s="5" t="str">
        <f>LEFT(IDX_Fechas[[#This Row],[Mes]],3)&amp;"-"&amp;RIGHT(IDX_Fechas[[#This Row],[Año]],2)</f>
        <v>Jul-47</v>
      </c>
      <c r="G344" s="5" t="str">
        <f>VLOOKUP(IDX_Fechas[[#This Row],[Mes]],TBL_Meses[],2,FALSE)</f>
        <v>July</v>
      </c>
      <c r="H344" s="5" t="str">
        <f>LEFT(IDX_Fechas[[#This Row],[Month]],3)&amp;"-"&amp;RIGHT(IDX_Fechas[[#This Row],[Año]],2)</f>
        <v>Jul-47</v>
      </c>
    </row>
    <row r="345" spans="1:8" x14ac:dyDescent="0.2">
      <c r="A345" s="5" t="str">
        <f>UPPER(LEFT(IDX_Fechas[[#This Row],[Mes]],3))&amp;IDX_Fechas[[#This Row],[Año]]</f>
        <v>AGO2047</v>
      </c>
      <c r="B345" s="3">
        <f t="shared" si="6"/>
        <v>53905</v>
      </c>
      <c r="C345" s="4">
        <f>IDX_Fechas[[#This Row],[Fecha]]</f>
        <v>53905</v>
      </c>
      <c r="D345" s="5" t="str">
        <f>PROPER(TEXT(IDX_Fechas[[#This Row],[Fecha]],"mmmm"))</f>
        <v>Agosto</v>
      </c>
      <c r="E345" s="5" t="str">
        <f>TEXT(IDX_Fechas[[#This Row],[Fecha]],"aaaa")</f>
        <v>2047</v>
      </c>
      <c r="F345" s="5" t="str">
        <f>LEFT(IDX_Fechas[[#This Row],[Mes]],3)&amp;"-"&amp;RIGHT(IDX_Fechas[[#This Row],[Año]],2)</f>
        <v>Ago-47</v>
      </c>
      <c r="G345" s="5" t="str">
        <f>VLOOKUP(IDX_Fechas[[#This Row],[Mes]],TBL_Meses[],2,FALSE)</f>
        <v>August</v>
      </c>
      <c r="H345" s="5" t="str">
        <f>LEFT(IDX_Fechas[[#This Row],[Month]],3)&amp;"-"&amp;RIGHT(IDX_Fechas[[#This Row],[Año]],2)</f>
        <v>Aug-47</v>
      </c>
    </row>
    <row r="346" spans="1:8" x14ac:dyDescent="0.2">
      <c r="A346" s="5" t="str">
        <f>UPPER(LEFT(IDX_Fechas[[#This Row],[Mes]],3))&amp;IDX_Fechas[[#This Row],[Año]]</f>
        <v>SEP2047</v>
      </c>
      <c r="B346" s="3">
        <f t="shared" si="6"/>
        <v>53936</v>
      </c>
      <c r="C346" s="4">
        <f>IDX_Fechas[[#This Row],[Fecha]]</f>
        <v>53936</v>
      </c>
      <c r="D346" s="5" t="str">
        <f>PROPER(TEXT(IDX_Fechas[[#This Row],[Fecha]],"mmmm"))</f>
        <v>Septiembre</v>
      </c>
      <c r="E346" s="5" t="str">
        <f>TEXT(IDX_Fechas[[#This Row],[Fecha]],"aaaa")</f>
        <v>2047</v>
      </c>
      <c r="F346" s="5" t="str">
        <f>LEFT(IDX_Fechas[[#This Row],[Mes]],3)&amp;"-"&amp;RIGHT(IDX_Fechas[[#This Row],[Año]],2)</f>
        <v>Sep-47</v>
      </c>
      <c r="G346" s="5" t="str">
        <f>VLOOKUP(IDX_Fechas[[#This Row],[Mes]],TBL_Meses[],2,FALSE)</f>
        <v>September</v>
      </c>
      <c r="H346" s="5" t="str">
        <f>LEFT(IDX_Fechas[[#This Row],[Month]],3)&amp;"-"&amp;RIGHT(IDX_Fechas[[#This Row],[Año]],2)</f>
        <v>Sep-47</v>
      </c>
    </row>
    <row r="347" spans="1:8" x14ac:dyDescent="0.2">
      <c r="A347" s="5" t="str">
        <f>UPPER(LEFT(IDX_Fechas[[#This Row],[Mes]],3))&amp;IDX_Fechas[[#This Row],[Año]]</f>
        <v>OCT2047</v>
      </c>
      <c r="B347" s="3">
        <f t="shared" si="6"/>
        <v>53966</v>
      </c>
      <c r="C347" s="4">
        <f>IDX_Fechas[[#This Row],[Fecha]]</f>
        <v>53966</v>
      </c>
      <c r="D347" s="5" t="str">
        <f>PROPER(TEXT(IDX_Fechas[[#This Row],[Fecha]],"mmmm"))</f>
        <v>Octubre</v>
      </c>
      <c r="E347" s="5" t="str">
        <f>TEXT(IDX_Fechas[[#This Row],[Fecha]],"aaaa")</f>
        <v>2047</v>
      </c>
      <c r="F347" s="5" t="str">
        <f>LEFT(IDX_Fechas[[#This Row],[Mes]],3)&amp;"-"&amp;RIGHT(IDX_Fechas[[#This Row],[Año]],2)</f>
        <v>Oct-47</v>
      </c>
      <c r="G347" s="5" t="str">
        <f>VLOOKUP(IDX_Fechas[[#This Row],[Mes]],TBL_Meses[],2,FALSE)</f>
        <v>October</v>
      </c>
      <c r="H347" s="5" t="str">
        <f>LEFT(IDX_Fechas[[#This Row],[Month]],3)&amp;"-"&amp;RIGHT(IDX_Fechas[[#This Row],[Año]],2)</f>
        <v>Oct-47</v>
      </c>
    </row>
    <row r="348" spans="1:8" x14ac:dyDescent="0.2">
      <c r="A348" s="5" t="str">
        <f>UPPER(LEFT(IDX_Fechas[[#This Row],[Mes]],3))&amp;IDX_Fechas[[#This Row],[Año]]</f>
        <v>NOV2047</v>
      </c>
      <c r="B348" s="3">
        <f t="shared" si="6"/>
        <v>53997</v>
      </c>
      <c r="C348" s="4">
        <f>IDX_Fechas[[#This Row],[Fecha]]</f>
        <v>53997</v>
      </c>
      <c r="D348" s="5" t="str">
        <f>PROPER(TEXT(IDX_Fechas[[#This Row],[Fecha]],"mmmm"))</f>
        <v>Noviembre</v>
      </c>
      <c r="E348" s="5" t="str">
        <f>TEXT(IDX_Fechas[[#This Row],[Fecha]],"aaaa")</f>
        <v>2047</v>
      </c>
      <c r="F348" s="5" t="str">
        <f>LEFT(IDX_Fechas[[#This Row],[Mes]],3)&amp;"-"&amp;RIGHT(IDX_Fechas[[#This Row],[Año]],2)</f>
        <v>Nov-47</v>
      </c>
      <c r="G348" s="5" t="str">
        <f>VLOOKUP(IDX_Fechas[[#This Row],[Mes]],TBL_Meses[],2,FALSE)</f>
        <v>November</v>
      </c>
      <c r="H348" s="5" t="str">
        <f>LEFT(IDX_Fechas[[#This Row],[Month]],3)&amp;"-"&amp;RIGHT(IDX_Fechas[[#This Row],[Año]],2)</f>
        <v>Nov-47</v>
      </c>
    </row>
    <row r="349" spans="1:8" x14ac:dyDescent="0.2">
      <c r="A349" s="5" t="str">
        <f>UPPER(LEFT(IDX_Fechas[[#This Row],[Mes]],3))&amp;IDX_Fechas[[#This Row],[Año]]</f>
        <v>DIC2047</v>
      </c>
      <c r="B349" s="3">
        <f t="shared" si="6"/>
        <v>54027</v>
      </c>
      <c r="C349" s="4">
        <f>IDX_Fechas[[#This Row],[Fecha]]</f>
        <v>54027</v>
      </c>
      <c r="D349" s="5" t="str">
        <f>PROPER(TEXT(IDX_Fechas[[#This Row],[Fecha]],"mmmm"))</f>
        <v>Diciembre</v>
      </c>
      <c r="E349" s="5" t="str">
        <f>TEXT(IDX_Fechas[[#This Row],[Fecha]],"aaaa")</f>
        <v>2047</v>
      </c>
      <c r="F349" s="5" t="str">
        <f>LEFT(IDX_Fechas[[#This Row],[Mes]],3)&amp;"-"&amp;RIGHT(IDX_Fechas[[#This Row],[Año]],2)</f>
        <v>Dic-47</v>
      </c>
      <c r="G349" s="5" t="str">
        <f>VLOOKUP(IDX_Fechas[[#This Row],[Mes]],TBL_Meses[],2,FALSE)</f>
        <v>December</v>
      </c>
      <c r="H349" s="5" t="str">
        <f>LEFT(IDX_Fechas[[#This Row],[Month]],3)&amp;"-"&amp;RIGHT(IDX_Fechas[[#This Row],[Año]],2)</f>
        <v>Dec-47</v>
      </c>
    </row>
    <row r="350" spans="1:8" x14ac:dyDescent="0.2">
      <c r="A350" s="5" t="str">
        <f>UPPER(LEFT(IDX_Fechas[[#This Row],[Mes]],3))&amp;IDX_Fechas[[#This Row],[Año]]</f>
        <v>ENE2048</v>
      </c>
      <c r="B350" s="3">
        <f t="shared" si="6"/>
        <v>54058</v>
      </c>
      <c r="C350" s="4">
        <f>IDX_Fechas[[#This Row],[Fecha]]</f>
        <v>54058</v>
      </c>
      <c r="D350" s="5" t="str">
        <f>PROPER(TEXT(IDX_Fechas[[#This Row],[Fecha]],"mmmm"))</f>
        <v>Enero</v>
      </c>
      <c r="E350" s="5" t="str">
        <f>TEXT(IDX_Fechas[[#This Row],[Fecha]],"aaaa")</f>
        <v>2048</v>
      </c>
      <c r="F350" s="5" t="str">
        <f>LEFT(IDX_Fechas[[#This Row],[Mes]],3)&amp;"-"&amp;RIGHT(IDX_Fechas[[#This Row],[Año]],2)</f>
        <v>Ene-48</v>
      </c>
      <c r="G350" s="5" t="str">
        <f>VLOOKUP(IDX_Fechas[[#This Row],[Mes]],TBL_Meses[],2,FALSE)</f>
        <v>January</v>
      </c>
      <c r="H350" s="5" t="str">
        <f>LEFT(IDX_Fechas[[#This Row],[Month]],3)&amp;"-"&amp;RIGHT(IDX_Fechas[[#This Row],[Año]],2)</f>
        <v>Jan-48</v>
      </c>
    </row>
    <row r="351" spans="1:8" x14ac:dyDescent="0.2">
      <c r="A351" s="5" t="str">
        <f>UPPER(LEFT(IDX_Fechas[[#This Row],[Mes]],3))&amp;IDX_Fechas[[#This Row],[Año]]</f>
        <v>FEB2048</v>
      </c>
      <c r="B351" s="3">
        <f t="shared" si="6"/>
        <v>54089</v>
      </c>
      <c r="C351" s="4">
        <f>IDX_Fechas[[#This Row],[Fecha]]</f>
        <v>54089</v>
      </c>
      <c r="D351" s="5" t="str">
        <f>PROPER(TEXT(IDX_Fechas[[#This Row],[Fecha]],"mmmm"))</f>
        <v>Febrero</v>
      </c>
      <c r="E351" s="5" t="str">
        <f>TEXT(IDX_Fechas[[#This Row],[Fecha]],"aaaa")</f>
        <v>2048</v>
      </c>
      <c r="F351" s="5" t="str">
        <f>LEFT(IDX_Fechas[[#This Row],[Mes]],3)&amp;"-"&amp;RIGHT(IDX_Fechas[[#This Row],[Año]],2)</f>
        <v>Feb-48</v>
      </c>
      <c r="G351" s="5" t="str">
        <f>VLOOKUP(IDX_Fechas[[#This Row],[Mes]],TBL_Meses[],2,FALSE)</f>
        <v>February</v>
      </c>
      <c r="H351" s="5" t="str">
        <f>LEFT(IDX_Fechas[[#This Row],[Month]],3)&amp;"-"&amp;RIGHT(IDX_Fechas[[#This Row],[Año]],2)</f>
        <v>Feb-48</v>
      </c>
    </row>
    <row r="352" spans="1:8" x14ac:dyDescent="0.2">
      <c r="A352" s="5" t="str">
        <f>UPPER(LEFT(IDX_Fechas[[#This Row],[Mes]],3))&amp;IDX_Fechas[[#This Row],[Año]]</f>
        <v>MAR2048</v>
      </c>
      <c r="B352" s="3">
        <f t="shared" si="6"/>
        <v>54118</v>
      </c>
      <c r="C352" s="4">
        <f>IDX_Fechas[[#This Row],[Fecha]]</f>
        <v>54118</v>
      </c>
      <c r="D352" s="5" t="str">
        <f>PROPER(TEXT(IDX_Fechas[[#This Row],[Fecha]],"mmmm"))</f>
        <v>Marzo</v>
      </c>
      <c r="E352" s="5" t="str">
        <f>TEXT(IDX_Fechas[[#This Row],[Fecha]],"aaaa")</f>
        <v>2048</v>
      </c>
      <c r="F352" s="5" t="str">
        <f>LEFT(IDX_Fechas[[#This Row],[Mes]],3)&amp;"-"&amp;RIGHT(IDX_Fechas[[#This Row],[Año]],2)</f>
        <v>Mar-48</v>
      </c>
      <c r="G352" s="5" t="str">
        <f>VLOOKUP(IDX_Fechas[[#This Row],[Mes]],TBL_Meses[],2,FALSE)</f>
        <v>March</v>
      </c>
      <c r="H352" s="5" t="str">
        <f>LEFT(IDX_Fechas[[#This Row],[Month]],3)&amp;"-"&amp;RIGHT(IDX_Fechas[[#This Row],[Año]],2)</f>
        <v>Mar-48</v>
      </c>
    </row>
    <row r="353" spans="1:8" x14ac:dyDescent="0.2">
      <c r="A353" s="5" t="str">
        <f>UPPER(LEFT(IDX_Fechas[[#This Row],[Mes]],3))&amp;IDX_Fechas[[#This Row],[Año]]</f>
        <v>ABR2048</v>
      </c>
      <c r="B353" s="3">
        <f t="shared" si="6"/>
        <v>54149</v>
      </c>
      <c r="C353" s="4">
        <f>IDX_Fechas[[#This Row],[Fecha]]</f>
        <v>54149</v>
      </c>
      <c r="D353" s="5" t="str">
        <f>PROPER(TEXT(IDX_Fechas[[#This Row],[Fecha]],"mmmm"))</f>
        <v>Abril</v>
      </c>
      <c r="E353" s="5" t="str">
        <f>TEXT(IDX_Fechas[[#This Row],[Fecha]],"aaaa")</f>
        <v>2048</v>
      </c>
      <c r="F353" s="5" t="str">
        <f>LEFT(IDX_Fechas[[#This Row],[Mes]],3)&amp;"-"&amp;RIGHT(IDX_Fechas[[#This Row],[Año]],2)</f>
        <v>Abr-48</v>
      </c>
      <c r="G353" s="5" t="str">
        <f>VLOOKUP(IDX_Fechas[[#This Row],[Mes]],TBL_Meses[],2,FALSE)</f>
        <v>April</v>
      </c>
      <c r="H353" s="5" t="str">
        <f>LEFT(IDX_Fechas[[#This Row],[Month]],3)&amp;"-"&amp;RIGHT(IDX_Fechas[[#This Row],[Año]],2)</f>
        <v>Apr-48</v>
      </c>
    </row>
    <row r="354" spans="1:8" x14ac:dyDescent="0.2">
      <c r="A354" s="5" t="str">
        <f>UPPER(LEFT(IDX_Fechas[[#This Row],[Mes]],3))&amp;IDX_Fechas[[#This Row],[Año]]</f>
        <v>MAY2048</v>
      </c>
      <c r="B354" s="3">
        <f t="shared" si="6"/>
        <v>54179</v>
      </c>
      <c r="C354" s="4">
        <f>IDX_Fechas[[#This Row],[Fecha]]</f>
        <v>54179</v>
      </c>
      <c r="D354" s="5" t="str">
        <f>PROPER(TEXT(IDX_Fechas[[#This Row],[Fecha]],"mmmm"))</f>
        <v>Mayo</v>
      </c>
      <c r="E354" s="5" t="str">
        <f>TEXT(IDX_Fechas[[#This Row],[Fecha]],"aaaa")</f>
        <v>2048</v>
      </c>
      <c r="F354" s="5" t="str">
        <f>LEFT(IDX_Fechas[[#This Row],[Mes]],3)&amp;"-"&amp;RIGHT(IDX_Fechas[[#This Row],[Año]],2)</f>
        <v>May-48</v>
      </c>
      <c r="G354" s="5" t="str">
        <f>VLOOKUP(IDX_Fechas[[#This Row],[Mes]],TBL_Meses[],2,FALSE)</f>
        <v>May</v>
      </c>
      <c r="H354" s="5" t="str">
        <f>LEFT(IDX_Fechas[[#This Row],[Month]],3)&amp;"-"&amp;RIGHT(IDX_Fechas[[#This Row],[Año]],2)</f>
        <v>May-48</v>
      </c>
    </row>
    <row r="355" spans="1:8" x14ac:dyDescent="0.2">
      <c r="A355" s="5" t="str">
        <f>UPPER(LEFT(IDX_Fechas[[#This Row],[Mes]],3))&amp;IDX_Fechas[[#This Row],[Año]]</f>
        <v>JUN2048</v>
      </c>
      <c r="B355" s="3">
        <f t="shared" si="6"/>
        <v>54210</v>
      </c>
      <c r="C355" s="4">
        <f>IDX_Fechas[[#This Row],[Fecha]]</f>
        <v>54210</v>
      </c>
      <c r="D355" s="5" t="str">
        <f>PROPER(TEXT(IDX_Fechas[[#This Row],[Fecha]],"mmmm"))</f>
        <v>Junio</v>
      </c>
      <c r="E355" s="5" t="str">
        <f>TEXT(IDX_Fechas[[#This Row],[Fecha]],"aaaa")</f>
        <v>2048</v>
      </c>
      <c r="F355" s="5" t="str">
        <f>LEFT(IDX_Fechas[[#This Row],[Mes]],3)&amp;"-"&amp;RIGHT(IDX_Fechas[[#This Row],[Año]],2)</f>
        <v>Jun-48</v>
      </c>
      <c r="G355" s="5" t="str">
        <f>VLOOKUP(IDX_Fechas[[#This Row],[Mes]],TBL_Meses[],2,FALSE)</f>
        <v>June</v>
      </c>
      <c r="H355" s="5" t="str">
        <f>LEFT(IDX_Fechas[[#This Row],[Month]],3)&amp;"-"&amp;RIGHT(IDX_Fechas[[#This Row],[Año]],2)</f>
        <v>Jun-48</v>
      </c>
    </row>
    <row r="356" spans="1:8" x14ac:dyDescent="0.2">
      <c r="A356" s="5" t="str">
        <f>UPPER(LEFT(IDX_Fechas[[#This Row],[Mes]],3))&amp;IDX_Fechas[[#This Row],[Año]]</f>
        <v>JUL2048</v>
      </c>
      <c r="B356" s="3">
        <f t="shared" si="6"/>
        <v>54240</v>
      </c>
      <c r="C356" s="4">
        <f>IDX_Fechas[[#This Row],[Fecha]]</f>
        <v>54240</v>
      </c>
      <c r="D356" s="5" t="str">
        <f>PROPER(TEXT(IDX_Fechas[[#This Row],[Fecha]],"mmmm"))</f>
        <v>Julio</v>
      </c>
      <c r="E356" s="5" t="str">
        <f>TEXT(IDX_Fechas[[#This Row],[Fecha]],"aaaa")</f>
        <v>2048</v>
      </c>
      <c r="F356" s="5" t="str">
        <f>LEFT(IDX_Fechas[[#This Row],[Mes]],3)&amp;"-"&amp;RIGHT(IDX_Fechas[[#This Row],[Año]],2)</f>
        <v>Jul-48</v>
      </c>
      <c r="G356" s="5" t="str">
        <f>VLOOKUP(IDX_Fechas[[#This Row],[Mes]],TBL_Meses[],2,FALSE)</f>
        <v>July</v>
      </c>
      <c r="H356" s="5" t="str">
        <f>LEFT(IDX_Fechas[[#This Row],[Month]],3)&amp;"-"&amp;RIGHT(IDX_Fechas[[#This Row],[Año]],2)</f>
        <v>Jul-48</v>
      </c>
    </row>
    <row r="357" spans="1:8" x14ac:dyDescent="0.2">
      <c r="A357" s="5" t="str">
        <f>UPPER(LEFT(IDX_Fechas[[#This Row],[Mes]],3))&amp;IDX_Fechas[[#This Row],[Año]]</f>
        <v>AGO2048</v>
      </c>
      <c r="B357" s="3">
        <f t="shared" si="6"/>
        <v>54271</v>
      </c>
      <c r="C357" s="4">
        <f>IDX_Fechas[[#This Row],[Fecha]]</f>
        <v>54271</v>
      </c>
      <c r="D357" s="5" t="str">
        <f>PROPER(TEXT(IDX_Fechas[[#This Row],[Fecha]],"mmmm"))</f>
        <v>Agosto</v>
      </c>
      <c r="E357" s="5" t="str">
        <f>TEXT(IDX_Fechas[[#This Row],[Fecha]],"aaaa")</f>
        <v>2048</v>
      </c>
      <c r="F357" s="5" t="str">
        <f>LEFT(IDX_Fechas[[#This Row],[Mes]],3)&amp;"-"&amp;RIGHT(IDX_Fechas[[#This Row],[Año]],2)</f>
        <v>Ago-48</v>
      </c>
      <c r="G357" s="5" t="str">
        <f>VLOOKUP(IDX_Fechas[[#This Row],[Mes]],TBL_Meses[],2,FALSE)</f>
        <v>August</v>
      </c>
      <c r="H357" s="5" t="str">
        <f>LEFT(IDX_Fechas[[#This Row],[Month]],3)&amp;"-"&amp;RIGHT(IDX_Fechas[[#This Row],[Año]],2)</f>
        <v>Aug-48</v>
      </c>
    </row>
    <row r="358" spans="1:8" x14ac:dyDescent="0.2">
      <c r="A358" s="5" t="str">
        <f>UPPER(LEFT(IDX_Fechas[[#This Row],[Mes]],3))&amp;IDX_Fechas[[#This Row],[Año]]</f>
        <v>SEP2048</v>
      </c>
      <c r="B358" s="3">
        <f t="shared" si="6"/>
        <v>54302</v>
      </c>
      <c r="C358" s="4">
        <f>IDX_Fechas[[#This Row],[Fecha]]</f>
        <v>54302</v>
      </c>
      <c r="D358" s="5" t="str">
        <f>PROPER(TEXT(IDX_Fechas[[#This Row],[Fecha]],"mmmm"))</f>
        <v>Septiembre</v>
      </c>
      <c r="E358" s="5" t="str">
        <f>TEXT(IDX_Fechas[[#This Row],[Fecha]],"aaaa")</f>
        <v>2048</v>
      </c>
      <c r="F358" s="5" t="str">
        <f>LEFT(IDX_Fechas[[#This Row],[Mes]],3)&amp;"-"&amp;RIGHT(IDX_Fechas[[#This Row],[Año]],2)</f>
        <v>Sep-48</v>
      </c>
      <c r="G358" s="5" t="str">
        <f>VLOOKUP(IDX_Fechas[[#This Row],[Mes]],TBL_Meses[],2,FALSE)</f>
        <v>September</v>
      </c>
      <c r="H358" s="5" t="str">
        <f>LEFT(IDX_Fechas[[#This Row],[Month]],3)&amp;"-"&amp;RIGHT(IDX_Fechas[[#This Row],[Año]],2)</f>
        <v>Sep-48</v>
      </c>
    </row>
    <row r="359" spans="1:8" x14ac:dyDescent="0.2">
      <c r="A359" s="5" t="str">
        <f>UPPER(LEFT(IDX_Fechas[[#This Row],[Mes]],3))&amp;IDX_Fechas[[#This Row],[Año]]</f>
        <v>OCT2048</v>
      </c>
      <c r="B359" s="3">
        <f t="shared" si="6"/>
        <v>54332</v>
      </c>
      <c r="C359" s="4">
        <f>IDX_Fechas[[#This Row],[Fecha]]</f>
        <v>54332</v>
      </c>
      <c r="D359" s="5" t="str">
        <f>PROPER(TEXT(IDX_Fechas[[#This Row],[Fecha]],"mmmm"))</f>
        <v>Octubre</v>
      </c>
      <c r="E359" s="5" t="str">
        <f>TEXT(IDX_Fechas[[#This Row],[Fecha]],"aaaa")</f>
        <v>2048</v>
      </c>
      <c r="F359" s="5" t="str">
        <f>LEFT(IDX_Fechas[[#This Row],[Mes]],3)&amp;"-"&amp;RIGHT(IDX_Fechas[[#This Row],[Año]],2)</f>
        <v>Oct-48</v>
      </c>
      <c r="G359" s="5" t="str">
        <f>VLOOKUP(IDX_Fechas[[#This Row],[Mes]],TBL_Meses[],2,FALSE)</f>
        <v>October</v>
      </c>
      <c r="H359" s="5" t="str">
        <f>LEFT(IDX_Fechas[[#This Row],[Month]],3)&amp;"-"&amp;RIGHT(IDX_Fechas[[#This Row],[Año]],2)</f>
        <v>Oct-48</v>
      </c>
    </row>
    <row r="360" spans="1:8" x14ac:dyDescent="0.2">
      <c r="A360" s="5" t="str">
        <f>UPPER(LEFT(IDX_Fechas[[#This Row],[Mes]],3))&amp;IDX_Fechas[[#This Row],[Año]]</f>
        <v>NOV2048</v>
      </c>
      <c r="B360" s="3">
        <f t="shared" si="6"/>
        <v>54363</v>
      </c>
      <c r="C360" s="4">
        <f>IDX_Fechas[[#This Row],[Fecha]]</f>
        <v>54363</v>
      </c>
      <c r="D360" s="5" t="str">
        <f>PROPER(TEXT(IDX_Fechas[[#This Row],[Fecha]],"mmmm"))</f>
        <v>Noviembre</v>
      </c>
      <c r="E360" s="5" t="str">
        <f>TEXT(IDX_Fechas[[#This Row],[Fecha]],"aaaa")</f>
        <v>2048</v>
      </c>
      <c r="F360" s="5" t="str">
        <f>LEFT(IDX_Fechas[[#This Row],[Mes]],3)&amp;"-"&amp;RIGHT(IDX_Fechas[[#This Row],[Año]],2)</f>
        <v>Nov-48</v>
      </c>
      <c r="G360" s="5" t="str">
        <f>VLOOKUP(IDX_Fechas[[#This Row],[Mes]],TBL_Meses[],2,FALSE)</f>
        <v>November</v>
      </c>
      <c r="H360" s="5" t="str">
        <f>LEFT(IDX_Fechas[[#This Row],[Month]],3)&amp;"-"&amp;RIGHT(IDX_Fechas[[#This Row],[Año]],2)</f>
        <v>Nov-48</v>
      </c>
    </row>
    <row r="361" spans="1:8" x14ac:dyDescent="0.2">
      <c r="A361" s="5" t="str">
        <f>UPPER(LEFT(IDX_Fechas[[#This Row],[Mes]],3))&amp;IDX_Fechas[[#This Row],[Año]]</f>
        <v>DIC2048</v>
      </c>
      <c r="B361" s="3">
        <f t="shared" si="6"/>
        <v>54393</v>
      </c>
      <c r="C361" s="4">
        <f>IDX_Fechas[[#This Row],[Fecha]]</f>
        <v>54393</v>
      </c>
      <c r="D361" s="5" t="str">
        <f>PROPER(TEXT(IDX_Fechas[[#This Row],[Fecha]],"mmmm"))</f>
        <v>Diciembre</v>
      </c>
      <c r="E361" s="5" t="str">
        <f>TEXT(IDX_Fechas[[#This Row],[Fecha]],"aaaa")</f>
        <v>2048</v>
      </c>
      <c r="F361" s="5" t="str">
        <f>LEFT(IDX_Fechas[[#This Row],[Mes]],3)&amp;"-"&amp;RIGHT(IDX_Fechas[[#This Row],[Año]],2)</f>
        <v>Dic-48</v>
      </c>
      <c r="G361" s="5" t="str">
        <f>VLOOKUP(IDX_Fechas[[#This Row],[Mes]],TBL_Meses[],2,FALSE)</f>
        <v>December</v>
      </c>
      <c r="H361" s="5" t="str">
        <f>LEFT(IDX_Fechas[[#This Row],[Month]],3)&amp;"-"&amp;RIGHT(IDX_Fechas[[#This Row],[Año]],2)</f>
        <v>Dec-48</v>
      </c>
    </row>
    <row r="362" spans="1:8" x14ac:dyDescent="0.2">
      <c r="A362" s="5" t="str">
        <f>UPPER(LEFT(IDX_Fechas[[#This Row],[Mes]],3))&amp;IDX_Fechas[[#This Row],[Año]]</f>
        <v>ENE2049</v>
      </c>
      <c r="B362" s="3">
        <f t="shared" si="6"/>
        <v>54424</v>
      </c>
      <c r="C362" s="4">
        <f>IDX_Fechas[[#This Row],[Fecha]]</f>
        <v>54424</v>
      </c>
      <c r="D362" s="5" t="str">
        <f>PROPER(TEXT(IDX_Fechas[[#This Row],[Fecha]],"mmmm"))</f>
        <v>Enero</v>
      </c>
      <c r="E362" s="5" t="str">
        <f>TEXT(IDX_Fechas[[#This Row],[Fecha]],"aaaa")</f>
        <v>2049</v>
      </c>
      <c r="F362" s="5" t="str">
        <f>LEFT(IDX_Fechas[[#This Row],[Mes]],3)&amp;"-"&amp;RIGHT(IDX_Fechas[[#This Row],[Año]],2)</f>
        <v>Ene-49</v>
      </c>
      <c r="G362" s="5" t="str">
        <f>VLOOKUP(IDX_Fechas[[#This Row],[Mes]],TBL_Meses[],2,FALSE)</f>
        <v>January</v>
      </c>
      <c r="H362" s="5" t="str">
        <f>LEFT(IDX_Fechas[[#This Row],[Month]],3)&amp;"-"&amp;RIGHT(IDX_Fechas[[#This Row],[Año]],2)</f>
        <v>Jan-49</v>
      </c>
    </row>
    <row r="363" spans="1:8" x14ac:dyDescent="0.2">
      <c r="A363" s="5" t="str">
        <f>UPPER(LEFT(IDX_Fechas[[#This Row],[Mes]],3))&amp;IDX_Fechas[[#This Row],[Año]]</f>
        <v>FEB2049</v>
      </c>
      <c r="B363" s="3">
        <f t="shared" si="6"/>
        <v>54455</v>
      </c>
      <c r="C363" s="4">
        <f>IDX_Fechas[[#This Row],[Fecha]]</f>
        <v>54455</v>
      </c>
      <c r="D363" s="5" t="str">
        <f>PROPER(TEXT(IDX_Fechas[[#This Row],[Fecha]],"mmmm"))</f>
        <v>Febrero</v>
      </c>
      <c r="E363" s="5" t="str">
        <f>TEXT(IDX_Fechas[[#This Row],[Fecha]],"aaaa")</f>
        <v>2049</v>
      </c>
      <c r="F363" s="5" t="str">
        <f>LEFT(IDX_Fechas[[#This Row],[Mes]],3)&amp;"-"&amp;RIGHT(IDX_Fechas[[#This Row],[Año]],2)</f>
        <v>Feb-49</v>
      </c>
      <c r="G363" s="5" t="str">
        <f>VLOOKUP(IDX_Fechas[[#This Row],[Mes]],TBL_Meses[],2,FALSE)</f>
        <v>February</v>
      </c>
      <c r="H363" s="5" t="str">
        <f>LEFT(IDX_Fechas[[#This Row],[Month]],3)&amp;"-"&amp;RIGHT(IDX_Fechas[[#This Row],[Año]],2)</f>
        <v>Feb-49</v>
      </c>
    </row>
    <row r="364" spans="1:8" x14ac:dyDescent="0.2">
      <c r="A364" s="5" t="str">
        <f>UPPER(LEFT(IDX_Fechas[[#This Row],[Mes]],3))&amp;IDX_Fechas[[#This Row],[Año]]</f>
        <v>MAR2049</v>
      </c>
      <c r="B364" s="3">
        <f t="shared" si="6"/>
        <v>54483</v>
      </c>
      <c r="C364" s="4">
        <f>IDX_Fechas[[#This Row],[Fecha]]</f>
        <v>54483</v>
      </c>
      <c r="D364" s="5" t="str">
        <f>PROPER(TEXT(IDX_Fechas[[#This Row],[Fecha]],"mmmm"))</f>
        <v>Marzo</v>
      </c>
      <c r="E364" s="5" t="str">
        <f>TEXT(IDX_Fechas[[#This Row],[Fecha]],"aaaa")</f>
        <v>2049</v>
      </c>
      <c r="F364" s="5" t="str">
        <f>LEFT(IDX_Fechas[[#This Row],[Mes]],3)&amp;"-"&amp;RIGHT(IDX_Fechas[[#This Row],[Año]],2)</f>
        <v>Mar-49</v>
      </c>
      <c r="G364" s="5" t="str">
        <f>VLOOKUP(IDX_Fechas[[#This Row],[Mes]],TBL_Meses[],2,FALSE)</f>
        <v>March</v>
      </c>
      <c r="H364" s="5" t="str">
        <f>LEFT(IDX_Fechas[[#This Row],[Month]],3)&amp;"-"&amp;RIGHT(IDX_Fechas[[#This Row],[Año]],2)</f>
        <v>Mar-49</v>
      </c>
    </row>
    <row r="365" spans="1:8" x14ac:dyDescent="0.2">
      <c r="A365" s="5" t="str">
        <f>UPPER(LEFT(IDX_Fechas[[#This Row],[Mes]],3))&amp;IDX_Fechas[[#This Row],[Año]]</f>
        <v>ABR2049</v>
      </c>
      <c r="B365" s="3">
        <f t="shared" si="6"/>
        <v>54514</v>
      </c>
      <c r="C365" s="4">
        <f>IDX_Fechas[[#This Row],[Fecha]]</f>
        <v>54514</v>
      </c>
      <c r="D365" s="5" t="str">
        <f>PROPER(TEXT(IDX_Fechas[[#This Row],[Fecha]],"mmmm"))</f>
        <v>Abril</v>
      </c>
      <c r="E365" s="5" t="str">
        <f>TEXT(IDX_Fechas[[#This Row],[Fecha]],"aaaa")</f>
        <v>2049</v>
      </c>
      <c r="F365" s="5" t="str">
        <f>LEFT(IDX_Fechas[[#This Row],[Mes]],3)&amp;"-"&amp;RIGHT(IDX_Fechas[[#This Row],[Año]],2)</f>
        <v>Abr-49</v>
      </c>
      <c r="G365" s="5" t="str">
        <f>VLOOKUP(IDX_Fechas[[#This Row],[Mes]],TBL_Meses[],2,FALSE)</f>
        <v>April</v>
      </c>
      <c r="H365" s="5" t="str">
        <f>LEFT(IDX_Fechas[[#This Row],[Month]],3)&amp;"-"&amp;RIGHT(IDX_Fechas[[#This Row],[Año]],2)</f>
        <v>Apr-49</v>
      </c>
    </row>
    <row r="366" spans="1:8" x14ac:dyDescent="0.2">
      <c r="A366" s="5" t="str">
        <f>UPPER(LEFT(IDX_Fechas[[#This Row],[Mes]],3))&amp;IDX_Fechas[[#This Row],[Año]]</f>
        <v>MAY2049</v>
      </c>
      <c r="B366" s="3">
        <f t="shared" si="6"/>
        <v>54544</v>
      </c>
      <c r="C366" s="4">
        <f>IDX_Fechas[[#This Row],[Fecha]]</f>
        <v>54544</v>
      </c>
      <c r="D366" s="5" t="str">
        <f>PROPER(TEXT(IDX_Fechas[[#This Row],[Fecha]],"mmmm"))</f>
        <v>Mayo</v>
      </c>
      <c r="E366" s="5" t="str">
        <f>TEXT(IDX_Fechas[[#This Row],[Fecha]],"aaaa")</f>
        <v>2049</v>
      </c>
      <c r="F366" s="5" t="str">
        <f>LEFT(IDX_Fechas[[#This Row],[Mes]],3)&amp;"-"&amp;RIGHT(IDX_Fechas[[#This Row],[Año]],2)</f>
        <v>May-49</v>
      </c>
      <c r="G366" s="5" t="str">
        <f>VLOOKUP(IDX_Fechas[[#This Row],[Mes]],TBL_Meses[],2,FALSE)</f>
        <v>May</v>
      </c>
      <c r="H366" s="5" t="str">
        <f>LEFT(IDX_Fechas[[#This Row],[Month]],3)&amp;"-"&amp;RIGHT(IDX_Fechas[[#This Row],[Año]],2)</f>
        <v>May-49</v>
      </c>
    </row>
    <row r="367" spans="1:8" x14ac:dyDescent="0.2">
      <c r="A367" s="5" t="str">
        <f>UPPER(LEFT(IDX_Fechas[[#This Row],[Mes]],3))&amp;IDX_Fechas[[#This Row],[Año]]</f>
        <v>JUN2049</v>
      </c>
      <c r="B367" s="3">
        <f t="shared" si="6"/>
        <v>54575</v>
      </c>
      <c r="C367" s="4">
        <f>IDX_Fechas[[#This Row],[Fecha]]</f>
        <v>54575</v>
      </c>
      <c r="D367" s="5" t="str">
        <f>PROPER(TEXT(IDX_Fechas[[#This Row],[Fecha]],"mmmm"))</f>
        <v>Junio</v>
      </c>
      <c r="E367" s="5" t="str">
        <f>TEXT(IDX_Fechas[[#This Row],[Fecha]],"aaaa")</f>
        <v>2049</v>
      </c>
      <c r="F367" s="5" t="str">
        <f>LEFT(IDX_Fechas[[#This Row],[Mes]],3)&amp;"-"&amp;RIGHT(IDX_Fechas[[#This Row],[Año]],2)</f>
        <v>Jun-49</v>
      </c>
      <c r="G367" s="5" t="str">
        <f>VLOOKUP(IDX_Fechas[[#This Row],[Mes]],TBL_Meses[],2,FALSE)</f>
        <v>June</v>
      </c>
      <c r="H367" s="5" t="str">
        <f>LEFT(IDX_Fechas[[#This Row],[Month]],3)&amp;"-"&amp;RIGHT(IDX_Fechas[[#This Row],[Año]],2)</f>
        <v>Jun-49</v>
      </c>
    </row>
    <row r="368" spans="1:8" x14ac:dyDescent="0.2">
      <c r="A368" s="5" t="str">
        <f>UPPER(LEFT(IDX_Fechas[[#This Row],[Mes]],3))&amp;IDX_Fechas[[#This Row],[Año]]</f>
        <v>JUL2049</v>
      </c>
      <c r="B368" s="3">
        <f t="shared" si="6"/>
        <v>54605</v>
      </c>
      <c r="C368" s="4">
        <f>IDX_Fechas[[#This Row],[Fecha]]</f>
        <v>54605</v>
      </c>
      <c r="D368" s="5" t="str">
        <f>PROPER(TEXT(IDX_Fechas[[#This Row],[Fecha]],"mmmm"))</f>
        <v>Julio</v>
      </c>
      <c r="E368" s="5" t="str">
        <f>TEXT(IDX_Fechas[[#This Row],[Fecha]],"aaaa")</f>
        <v>2049</v>
      </c>
      <c r="F368" s="5" t="str">
        <f>LEFT(IDX_Fechas[[#This Row],[Mes]],3)&amp;"-"&amp;RIGHT(IDX_Fechas[[#This Row],[Año]],2)</f>
        <v>Jul-49</v>
      </c>
      <c r="G368" s="5" t="str">
        <f>VLOOKUP(IDX_Fechas[[#This Row],[Mes]],TBL_Meses[],2,FALSE)</f>
        <v>July</v>
      </c>
      <c r="H368" s="5" t="str">
        <f>LEFT(IDX_Fechas[[#This Row],[Month]],3)&amp;"-"&amp;RIGHT(IDX_Fechas[[#This Row],[Año]],2)</f>
        <v>Jul-49</v>
      </c>
    </row>
    <row r="369" spans="1:8" x14ac:dyDescent="0.2">
      <c r="A369" s="5" t="str">
        <f>UPPER(LEFT(IDX_Fechas[[#This Row],[Mes]],3))&amp;IDX_Fechas[[#This Row],[Año]]</f>
        <v>AGO2049</v>
      </c>
      <c r="B369" s="3">
        <f t="shared" si="6"/>
        <v>54636</v>
      </c>
      <c r="C369" s="4">
        <f>IDX_Fechas[[#This Row],[Fecha]]</f>
        <v>54636</v>
      </c>
      <c r="D369" s="5" t="str">
        <f>PROPER(TEXT(IDX_Fechas[[#This Row],[Fecha]],"mmmm"))</f>
        <v>Agosto</v>
      </c>
      <c r="E369" s="5" t="str">
        <f>TEXT(IDX_Fechas[[#This Row],[Fecha]],"aaaa")</f>
        <v>2049</v>
      </c>
      <c r="F369" s="5" t="str">
        <f>LEFT(IDX_Fechas[[#This Row],[Mes]],3)&amp;"-"&amp;RIGHT(IDX_Fechas[[#This Row],[Año]],2)</f>
        <v>Ago-49</v>
      </c>
      <c r="G369" s="5" t="str">
        <f>VLOOKUP(IDX_Fechas[[#This Row],[Mes]],TBL_Meses[],2,FALSE)</f>
        <v>August</v>
      </c>
      <c r="H369" s="5" t="str">
        <f>LEFT(IDX_Fechas[[#This Row],[Month]],3)&amp;"-"&amp;RIGHT(IDX_Fechas[[#This Row],[Año]],2)</f>
        <v>Aug-49</v>
      </c>
    </row>
    <row r="370" spans="1:8" x14ac:dyDescent="0.2">
      <c r="A370" s="5" t="str">
        <f>UPPER(LEFT(IDX_Fechas[[#This Row],[Mes]],3))&amp;IDX_Fechas[[#This Row],[Año]]</f>
        <v>SEP2049</v>
      </c>
      <c r="B370" s="3">
        <f t="shared" si="6"/>
        <v>54667</v>
      </c>
      <c r="C370" s="4">
        <f>IDX_Fechas[[#This Row],[Fecha]]</f>
        <v>54667</v>
      </c>
      <c r="D370" s="5" t="str">
        <f>PROPER(TEXT(IDX_Fechas[[#This Row],[Fecha]],"mmmm"))</f>
        <v>Septiembre</v>
      </c>
      <c r="E370" s="5" t="str">
        <f>TEXT(IDX_Fechas[[#This Row],[Fecha]],"aaaa")</f>
        <v>2049</v>
      </c>
      <c r="F370" s="5" t="str">
        <f>LEFT(IDX_Fechas[[#This Row],[Mes]],3)&amp;"-"&amp;RIGHT(IDX_Fechas[[#This Row],[Año]],2)</f>
        <v>Sep-49</v>
      </c>
      <c r="G370" s="5" t="str">
        <f>VLOOKUP(IDX_Fechas[[#This Row],[Mes]],TBL_Meses[],2,FALSE)</f>
        <v>September</v>
      </c>
      <c r="H370" s="5" t="str">
        <f>LEFT(IDX_Fechas[[#This Row],[Month]],3)&amp;"-"&amp;RIGHT(IDX_Fechas[[#This Row],[Año]],2)</f>
        <v>Sep-49</v>
      </c>
    </row>
    <row r="371" spans="1:8" x14ac:dyDescent="0.2">
      <c r="A371" s="5" t="str">
        <f>UPPER(LEFT(IDX_Fechas[[#This Row],[Mes]],3))&amp;IDX_Fechas[[#This Row],[Año]]</f>
        <v>OCT2049</v>
      </c>
      <c r="B371" s="3">
        <f t="shared" si="6"/>
        <v>54697</v>
      </c>
      <c r="C371" s="4">
        <f>IDX_Fechas[[#This Row],[Fecha]]</f>
        <v>54697</v>
      </c>
      <c r="D371" s="5" t="str">
        <f>PROPER(TEXT(IDX_Fechas[[#This Row],[Fecha]],"mmmm"))</f>
        <v>Octubre</v>
      </c>
      <c r="E371" s="5" t="str">
        <f>TEXT(IDX_Fechas[[#This Row],[Fecha]],"aaaa")</f>
        <v>2049</v>
      </c>
      <c r="F371" s="5" t="str">
        <f>LEFT(IDX_Fechas[[#This Row],[Mes]],3)&amp;"-"&amp;RIGHT(IDX_Fechas[[#This Row],[Año]],2)</f>
        <v>Oct-49</v>
      </c>
      <c r="G371" s="5" t="str">
        <f>VLOOKUP(IDX_Fechas[[#This Row],[Mes]],TBL_Meses[],2,FALSE)</f>
        <v>October</v>
      </c>
      <c r="H371" s="5" t="str">
        <f>LEFT(IDX_Fechas[[#This Row],[Month]],3)&amp;"-"&amp;RIGHT(IDX_Fechas[[#This Row],[Año]],2)</f>
        <v>Oct-49</v>
      </c>
    </row>
    <row r="372" spans="1:8" x14ac:dyDescent="0.2">
      <c r="A372" s="5" t="str">
        <f>UPPER(LEFT(IDX_Fechas[[#This Row],[Mes]],3))&amp;IDX_Fechas[[#This Row],[Año]]</f>
        <v>NOV2049</v>
      </c>
      <c r="B372" s="3">
        <f t="shared" si="6"/>
        <v>54728</v>
      </c>
      <c r="C372" s="4">
        <f>IDX_Fechas[[#This Row],[Fecha]]</f>
        <v>54728</v>
      </c>
      <c r="D372" s="5" t="str">
        <f>PROPER(TEXT(IDX_Fechas[[#This Row],[Fecha]],"mmmm"))</f>
        <v>Noviembre</v>
      </c>
      <c r="E372" s="5" t="str">
        <f>TEXT(IDX_Fechas[[#This Row],[Fecha]],"aaaa")</f>
        <v>2049</v>
      </c>
      <c r="F372" s="5" t="str">
        <f>LEFT(IDX_Fechas[[#This Row],[Mes]],3)&amp;"-"&amp;RIGHT(IDX_Fechas[[#This Row],[Año]],2)</f>
        <v>Nov-49</v>
      </c>
      <c r="G372" s="5" t="str">
        <f>VLOOKUP(IDX_Fechas[[#This Row],[Mes]],TBL_Meses[],2,FALSE)</f>
        <v>November</v>
      </c>
      <c r="H372" s="5" t="str">
        <f>LEFT(IDX_Fechas[[#This Row],[Month]],3)&amp;"-"&amp;RIGHT(IDX_Fechas[[#This Row],[Año]],2)</f>
        <v>Nov-49</v>
      </c>
    </row>
    <row r="373" spans="1:8" x14ac:dyDescent="0.2">
      <c r="A373" s="5" t="str">
        <f>UPPER(LEFT(IDX_Fechas[[#This Row],[Mes]],3))&amp;IDX_Fechas[[#This Row],[Año]]</f>
        <v>DIC2049</v>
      </c>
      <c r="B373" s="3">
        <f t="shared" si="6"/>
        <v>54758</v>
      </c>
      <c r="C373" s="4">
        <f>IDX_Fechas[[#This Row],[Fecha]]</f>
        <v>54758</v>
      </c>
      <c r="D373" s="5" t="str">
        <f>PROPER(TEXT(IDX_Fechas[[#This Row],[Fecha]],"mmmm"))</f>
        <v>Diciembre</v>
      </c>
      <c r="E373" s="5" t="str">
        <f>TEXT(IDX_Fechas[[#This Row],[Fecha]],"aaaa")</f>
        <v>2049</v>
      </c>
      <c r="F373" s="5" t="str">
        <f>LEFT(IDX_Fechas[[#This Row],[Mes]],3)&amp;"-"&amp;RIGHT(IDX_Fechas[[#This Row],[Año]],2)</f>
        <v>Dic-49</v>
      </c>
      <c r="G373" s="5" t="str">
        <f>VLOOKUP(IDX_Fechas[[#This Row],[Mes]],TBL_Meses[],2,FALSE)</f>
        <v>December</v>
      </c>
      <c r="H373" s="5" t="str">
        <f>LEFT(IDX_Fechas[[#This Row],[Month]],3)&amp;"-"&amp;RIGHT(IDX_Fechas[[#This Row],[Año]],2)</f>
        <v>Dec-49</v>
      </c>
    </row>
    <row r="374" spans="1:8" x14ac:dyDescent="0.2">
      <c r="A374" s="5" t="str">
        <f>UPPER(LEFT(IDX_Fechas[[#This Row],[Mes]],3))&amp;IDX_Fechas[[#This Row],[Año]]</f>
        <v>ENE2050</v>
      </c>
      <c r="B374" s="3">
        <f t="shared" si="6"/>
        <v>54789</v>
      </c>
      <c r="C374" s="4">
        <f>IDX_Fechas[[#This Row],[Fecha]]</f>
        <v>54789</v>
      </c>
      <c r="D374" s="5" t="str">
        <f>PROPER(TEXT(IDX_Fechas[[#This Row],[Fecha]],"mmmm"))</f>
        <v>Enero</v>
      </c>
      <c r="E374" s="5" t="str">
        <f>TEXT(IDX_Fechas[[#This Row],[Fecha]],"aaaa")</f>
        <v>2050</v>
      </c>
      <c r="F374" s="5" t="str">
        <f>LEFT(IDX_Fechas[[#This Row],[Mes]],3)&amp;"-"&amp;RIGHT(IDX_Fechas[[#This Row],[Año]],2)</f>
        <v>Ene-50</v>
      </c>
      <c r="G374" s="5" t="str">
        <f>VLOOKUP(IDX_Fechas[[#This Row],[Mes]],TBL_Meses[],2,FALSE)</f>
        <v>January</v>
      </c>
      <c r="H374" s="5" t="str">
        <f>LEFT(IDX_Fechas[[#This Row],[Month]],3)&amp;"-"&amp;RIGHT(IDX_Fechas[[#This Row],[Año]],2)</f>
        <v>Jan-50</v>
      </c>
    </row>
    <row r="375" spans="1:8" x14ac:dyDescent="0.2">
      <c r="A375" s="5" t="str">
        <f>UPPER(LEFT(IDX_Fechas[[#This Row],[Mes]],3))&amp;IDX_Fechas[[#This Row],[Año]]</f>
        <v>FEB2050</v>
      </c>
      <c r="B375" s="3">
        <f t="shared" si="6"/>
        <v>54820</v>
      </c>
      <c r="C375" s="4">
        <f>IDX_Fechas[[#This Row],[Fecha]]</f>
        <v>54820</v>
      </c>
      <c r="D375" s="5" t="str">
        <f>PROPER(TEXT(IDX_Fechas[[#This Row],[Fecha]],"mmmm"))</f>
        <v>Febrero</v>
      </c>
      <c r="E375" s="5" t="str">
        <f>TEXT(IDX_Fechas[[#This Row],[Fecha]],"aaaa")</f>
        <v>2050</v>
      </c>
      <c r="F375" s="5" t="str">
        <f>LEFT(IDX_Fechas[[#This Row],[Mes]],3)&amp;"-"&amp;RIGHT(IDX_Fechas[[#This Row],[Año]],2)</f>
        <v>Feb-50</v>
      </c>
      <c r="G375" s="5" t="str">
        <f>VLOOKUP(IDX_Fechas[[#This Row],[Mes]],TBL_Meses[],2,FALSE)</f>
        <v>February</v>
      </c>
      <c r="H375" s="5" t="str">
        <f>LEFT(IDX_Fechas[[#This Row],[Month]],3)&amp;"-"&amp;RIGHT(IDX_Fechas[[#This Row],[Año]],2)</f>
        <v>Feb-50</v>
      </c>
    </row>
    <row r="376" spans="1:8" x14ac:dyDescent="0.2">
      <c r="A376" s="5" t="str">
        <f>UPPER(LEFT(IDX_Fechas[[#This Row],[Mes]],3))&amp;IDX_Fechas[[#This Row],[Año]]</f>
        <v>MAR2050</v>
      </c>
      <c r="B376" s="3">
        <f t="shared" si="6"/>
        <v>54848</v>
      </c>
      <c r="C376" s="4">
        <f>IDX_Fechas[[#This Row],[Fecha]]</f>
        <v>54848</v>
      </c>
      <c r="D376" s="5" t="str">
        <f>PROPER(TEXT(IDX_Fechas[[#This Row],[Fecha]],"mmmm"))</f>
        <v>Marzo</v>
      </c>
      <c r="E376" s="5" t="str">
        <f>TEXT(IDX_Fechas[[#This Row],[Fecha]],"aaaa")</f>
        <v>2050</v>
      </c>
      <c r="F376" s="5" t="str">
        <f>LEFT(IDX_Fechas[[#This Row],[Mes]],3)&amp;"-"&amp;RIGHT(IDX_Fechas[[#This Row],[Año]],2)</f>
        <v>Mar-50</v>
      </c>
      <c r="G376" s="5" t="str">
        <f>VLOOKUP(IDX_Fechas[[#This Row],[Mes]],TBL_Meses[],2,FALSE)</f>
        <v>March</v>
      </c>
      <c r="H376" s="5" t="str">
        <f>LEFT(IDX_Fechas[[#This Row],[Month]],3)&amp;"-"&amp;RIGHT(IDX_Fechas[[#This Row],[Año]],2)</f>
        <v>Mar-50</v>
      </c>
    </row>
    <row r="377" spans="1:8" x14ac:dyDescent="0.2">
      <c r="A377" s="5" t="str">
        <f>UPPER(LEFT(IDX_Fechas[[#This Row],[Mes]],3))&amp;IDX_Fechas[[#This Row],[Año]]</f>
        <v>ABR2050</v>
      </c>
      <c r="B377" s="3">
        <f t="shared" si="6"/>
        <v>54879</v>
      </c>
      <c r="C377" s="4">
        <f>IDX_Fechas[[#This Row],[Fecha]]</f>
        <v>54879</v>
      </c>
      <c r="D377" s="5" t="str">
        <f>PROPER(TEXT(IDX_Fechas[[#This Row],[Fecha]],"mmmm"))</f>
        <v>Abril</v>
      </c>
      <c r="E377" s="5" t="str">
        <f>TEXT(IDX_Fechas[[#This Row],[Fecha]],"aaaa")</f>
        <v>2050</v>
      </c>
      <c r="F377" s="5" t="str">
        <f>LEFT(IDX_Fechas[[#This Row],[Mes]],3)&amp;"-"&amp;RIGHT(IDX_Fechas[[#This Row],[Año]],2)</f>
        <v>Abr-50</v>
      </c>
      <c r="G377" s="5" t="str">
        <f>VLOOKUP(IDX_Fechas[[#This Row],[Mes]],TBL_Meses[],2,FALSE)</f>
        <v>April</v>
      </c>
      <c r="H377" s="5" t="str">
        <f>LEFT(IDX_Fechas[[#This Row],[Month]],3)&amp;"-"&amp;RIGHT(IDX_Fechas[[#This Row],[Año]],2)</f>
        <v>Apr-50</v>
      </c>
    </row>
    <row r="378" spans="1:8" x14ac:dyDescent="0.2">
      <c r="A378" s="5" t="str">
        <f>UPPER(LEFT(IDX_Fechas[[#This Row],[Mes]],3))&amp;IDX_Fechas[[#This Row],[Año]]</f>
        <v>MAY2050</v>
      </c>
      <c r="B378" s="3">
        <f t="shared" si="6"/>
        <v>54909</v>
      </c>
      <c r="C378" s="4">
        <f>IDX_Fechas[[#This Row],[Fecha]]</f>
        <v>54909</v>
      </c>
      <c r="D378" s="5" t="str">
        <f>PROPER(TEXT(IDX_Fechas[[#This Row],[Fecha]],"mmmm"))</f>
        <v>Mayo</v>
      </c>
      <c r="E378" s="5" t="str">
        <f>TEXT(IDX_Fechas[[#This Row],[Fecha]],"aaaa")</f>
        <v>2050</v>
      </c>
      <c r="F378" s="5" t="str">
        <f>LEFT(IDX_Fechas[[#This Row],[Mes]],3)&amp;"-"&amp;RIGHT(IDX_Fechas[[#This Row],[Año]],2)</f>
        <v>May-50</v>
      </c>
      <c r="G378" s="5" t="str">
        <f>VLOOKUP(IDX_Fechas[[#This Row],[Mes]],TBL_Meses[],2,FALSE)</f>
        <v>May</v>
      </c>
      <c r="H378" s="5" t="str">
        <f>LEFT(IDX_Fechas[[#This Row],[Month]],3)&amp;"-"&amp;RIGHT(IDX_Fechas[[#This Row],[Año]],2)</f>
        <v>May-50</v>
      </c>
    </row>
    <row r="379" spans="1:8" x14ac:dyDescent="0.2">
      <c r="A379" s="5" t="str">
        <f>UPPER(LEFT(IDX_Fechas[[#This Row],[Mes]],3))&amp;IDX_Fechas[[#This Row],[Año]]</f>
        <v>JUN2050</v>
      </c>
      <c r="B379" s="3">
        <f t="shared" si="6"/>
        <v>54940</v>
      </c>
      <c r="C379" s="4">
        <f>IDX_Fechas[[#This Row],[Fecha]]</f>
        <v>54940</v>
      </c>
      <c r="D379" s="5" t="str">
        <f>PROPER(TEXT(IDX_Fechas[[#This Row],[Fecha]],"mmmm"))</f>
        <v>Junio</v>
      </c>
      <c r="E379" s="5" t="str">
        <f>TEXT(IDX_Fechas[[#This Row],[Fecha]],"aaaa")</f>
        <v>2050</v>
      </c>
      <c r="F379" s="5" t="str">
        <f>LEFT(IDX_Fechas[[#This Row],[Mes]],3)&amp;"-"&amp;RIGHT(IDX_Fechas[[#This Row],[Año]],2)</f>
        <v>Jun-50</v>
      </c>
      <c r="G379" s="5" t="str">
        <f>VLOOKUP(IDX_Fechas[[#This Row],[Mes]],TBL_Meses[],2,FALSE)</f>
        <v>June</v>
      </c>
      <c r="H379" s="5" t="str">
        <f>LEFT(IDX_Fechas[[#This Row],[Month]],3)&amp;"-"&amp;RIGHT(IDX_Fechas[[#This Row],[Año]],2)</f>
        <v>Jun-50</v>
      </c>
    </row>
    <row r="380" spans="1:8" x14ac:dyDescent="0.2">
      <c r="A380" s="5" t="str">
        <f>UPPER(LEFT(IDX_Fechas[[#This Row],[Mes]],3))&amp;IDX_Fechas[[#This Row],[Año]]</f>
        <v>JUL2050</v>
      </c>
      <c r="B380" s="3">
        <f t="shared" si="6"/>
        <v>54970</v>
      </c>
      <c r="C380" s="4">
        <f>IDX_Fechas[[#This Row],[Fecha]]</f>
        <v>54970</v>
      </c>
      <c r="D380" s="5" t="str">
        <f>PROPER(TEXT(IDX_Fechas[[#This Row],[Fecha]],"mmmm"))</f>
        <v>Julio</v>
      </c>
      <c r="E380" s="5" t="str">
        <f>TEXT(IDX_Fechas[[#This Row],[Fecha]],"aaaa")</f>
        <v>2050</v>
      </c>
      <c r="F380" s="5" t="str">
        <f>LEFT(IDX_Fechas[[#This Row],[Mes]],3)&amp;"-"&amp;RIGHT(IDX_Fechas[[#This Row],[Año]],2)</f>
        <v>Jul-50</v>
      </c>
      <c r="G380" s="5" t="str">
        <f>VLOOKUP(IDX_Fechas[[#This Row],[Mes]],TBL_Meses[],2,FALSE)</f>
        <v>July</v>
      </c>
      <c r="H380" s="5" t="str">
        <f>LEFT(IDX_Fechas[[#This Row],[Month]],3)&amp;"-"&amp;RIGHT(IDX_Fechas[[#This Row],[Año]],2)</f>
        <v>Jul-50</v>
      </c>
    </row>
    <row r="381" spans="1:8" x14ac:dyDescent="0.2">
      <c r="A381" s="5" t="str">
        <f>UPPER(LEFT(IDX_Fechas[[#This Row],[Mes]],3))&amp;IDX_Fechas[[#This Row],[Año]]</f>
        <v>AGO2050</v>
      </c>
      <c r="B381" s="3">
        <f t="shared" si="6"/>
        <v>55001</v>
      </c>
      <c r="C381" s="4">
        <f>IDX_Fechas[[#This Row],[Fecha]]</f>
        <v>55001</v>
      </c>
      <c r="D381" s="5" t="str">
        <f>PROPER(TEXT(IDX_Fechas[[#This Row],[Fecha]],"mmmm"))</f>
        <v>Agosto</v>
      </c>
      <c r="E381" s="5" t="str">
        <f>TEXT(IDX_Fechas[[#This Row],[Fecha]],"aaaa")</f>
        <v>2050</v>
      </c>
      <c r="F381" s="5" t="str">
        <f>LEFT(IDX_Fechas[[#This Row],[Mes]],3)&amp;"-"&amp;RIGHT(IDX_Fechas[[#This Row],[Año]],2)</f>
        <v>Ago-50</v>
      </c>
      <c r="G381" s="5" t="str">
        <f>VLOOKUP(IDX_Fechas[[#This Row],[Mes]],TBL_Meses[],2,FALSE)</f>
        <v>August</v>
      </c>
      <c r="H381" s="5" t="str">
        <f>LEFT(IDX_Fechas[[#This Row],[Month]],3)&amp;"-"&amp;RIGHT(IDX_Fechas[[#This Row],[Año]],2)</f>
        <v>Aug-50</v>
      </c>
    </row>
    <row r="382" spans="1:8" x14ac:dyDescent="0.2">
      <c r="A382" s="5" t="str">
        <f>UPPER(LEFT(IDX_Fechas[[#This Row],[Mes]],3))&amp;IDX_Fechas[[#This Row],[Año]]</f>
        <v>SEP2050</v>
      </c>
      <c r="B382" s="3">
        <f t="shared" si="6"/>
        <v>55032</v>
      </c>
      <c r="C382" s="4">
        <f>IDX_Fechas[[#This Row],[Fecha]]</f>
        <v>55032</v>
      </c>
      <c r="D382" s="5" t="str">
        <f>PROPER(TEXT(IDX_Fechas[[#This Row],[Fecha]],"mmmm"))</f>
        <v>Septiembre</v>
      </c>
      <c r="E382" s="5" t="str">
        <f>TEXT(IDX_Fechas[[#This Row],[Fecha]],"aaaa")</f>
        <v>2050</v>
      </c>
      <c r="F382" s="5" t="str">
        <f>LEFT(IDX_Fechas[[#This Row],[Mes]],3)&amp;"-"&amp;RIGHT(IDX_Fechas[[#This Row],[Año]],2)</f>
        <v>Sep-50</v>
      </c>
      <c r="G382" s="5" t="str">
        <f>VLOOKUP(IDX_Fechas[[#This Row],[Mes]],TBL_Meses[],2,FALSE)</f>
        <v>September</v>
      </c>
      <c r="H382" s="5" t="str">
        <f>LEFT(IDX_Fechas[[#This Row],[Month]],3)&amp;"-"&amp;RIGHT(IDX_Fechas[[#This Row],[Año]],2)</f>
        <v>Sep-50</v>
      </c>
    </row>
    <row r="383" spans="1:8" x14ac:dyDescent="0.2">
      <c r="A383" s="5" t="str">
        <f>UPPER(LEFT(IDX_Fechas[[#This Row],[Mes]],3))&amp;IDX_Fechas[[#This Row],[Año]]</f>
        <v>OCT2050</v>
      </c>
      <c r="B383" s="3">
        <f t="shared" si="6"/>
        <v>55062</v>
      </c>
      <c r="C383" s="4">
        <f>IDX_Fechas[[#This Row],[Fecha]]</f>
        <v>55062</v>
      </c>
      <c r="D383" s="5" t="str">
        <f>PROPER(TEXT(IDX_Fechas[[#This Row],[Fecha]],"mmmm"))</f>
        <v>Octubre</v>
      </c>
      <c r="E383" s="5" t="str">
        <f>TEXT(IDX_Fechas[[#This Row],[Fecha]],"aaaa")</f>
        <v>2050</v>
      </c>
      <c r="F383" s="5" t="str">
        <f>LEFT(IDX_Fechas[[#This Row],[Mes]],3)&amp;"-"&amp;RIGHT(IDX_Fechas[[#This Row],[Año]],2)</f>
        <v>Oct-50</v>
      </c>
      <c r="G383" s="5" t="str">
        <f>VLOOKUP(IDX_Fechas[[#This Row],[Mes]],TBL_Meses[],2,FALSE)</f>
        <v>October</v>
      </c>
      <c r="H383" s="5" t="str">
        <f>LEFT(IDX_Fechas[[#This Row],[Month]],3)&amp;"-"&amp;RIGHT(IDX_Fechas[[#This Row],[Año]],2)</f>
        <v>Oct-50</v>
      </c>
    </row>
    <row r="384" spans="1:8" x14ac:dyDescent="0.2">
      <c r="A384" s="5" t="str">
        <f>UPPER(LEFT(IDX_Fechas[[#This Row],[Mes]],3))&amp;IDX_Fechas[[#This Row],[Año]]</f>
        <v>NOV2050</v>
      </c>
      <c r="B384" s="3">
        <f t="shared" si="6"/>
        <v>55093</v>
      </c>
      <c r="C384" s="4">
        <f>IDX_Fechas[[#This Row],[Fecha]]</f>
        <v>55093</v>
      </c>
      <c r="D384" s="5" t="str">
        <f>PROPER(TEXT(IDX_Fechas[[#This Row],[Fecha]],"mmmm"))</f>
        <v>Noviembre</v>
      </c>
      <c r="E384" s="5" t="str">
        <f>TEXT(IDX_Fechas[[#This Row],[Fecha]],"aaaa")</f>
        <v>2050</v>
      </c>
      <c r="F384" s="5" t="str">
        <f>LEFT(IDX_Fechas[[#This Row],[Mes]],3)&amp;"-"&amp;RIGHT(IDX_Fechas[[#This Row],[Año]],2)</f>
        <v>Nov-50</v>
      </c>
      <c r="G384" s="5" t="str">
        <f>VLOOKUP(IDX_Fechas[[#This Row],[Mes]],TBL_Meses[],2,FALSE)</f>
        <v>November</v>
      </c>
      <c r="H384" s="5" t="str">
        <f>LEFT(IDX_Fechas[[#This Row],[Month]],3)&amp;"-"&amp;RIGHT(IDX_Fechas[[#This Row],[Año]],2)</f>
        <v>Nov-50</v>
      </c>
    </row>
    <row r="385" spans="1:8" x14ac:dyDescent="0.2">
      <c r="A385" s="5" t="str">
        <f>UPPER(LEFT(IDX_Fechas[[#This Row],[Mes]],3))&amp;IDX_Fechas[[#This Row],[Año]]</f>
        <v>DIC2050</v>
      </c>
      <c r="B385" s="3">
        <f t="shared" si="6"/>
        <v>55123</v>
      </c>
      <c r="C385" s="4">
        <f>IDX_Fechas[[#This Row],[Fecha]]</f>
        <v>55123</v>
      </c>
      <c r="D385" s="5" t="str">
        <f>PROPER(TEXT(IDX_Fechas[[#This Row],[Fecha]],"mmmm"))</f>
        <v>Diciembre</v>
      </c>
      <c r="E385" s="5" t="str">
        <f>TEXT(IDX_Fechas[[#This Row],[Fecha]],"aaaa")</f>
        <v>2050</v>
      </c>
      <c r="F385" s="5" t="str">
        <f>LEFT(IDX_Fechas[[#This Row],[Mes]],3)&amp;"-"&amp;RIGHT(IDX_Fechas[[#This Row],[Año]],2)</f>
        <v>Dic-50</v>
      </c>
      <c r="G385" s="5" t="str">
        <f>VLOOKUP(IDX_Fechas[[#This Row],[Mes]],TBL_Meses[],2,FALSE)</f>
        <v>December</v>
      </c>
      <c r="H385" s="5" t="str">
        <f>LEFT(IDX_Fechas[[#This Row],[Month]],3)&amp;"-"&amp;RIGHT(IDX_Fechas[[#This Row],[Año]],2)</f>
        <v>Dec-50</v>
      </c>
    </row>
    <row r="386" spans="1:8" x14ac:dyDescent="0.2">
      <c r="A386" s="5" t="str">
        <f>UPPER(LEFT(IDX_Fechas[[#This Row],[Mes]],3))&amp;IDX_Fechas[[#This Row],[Año]]</f>
        <v>ENE2051</v>
      </c>
      <c r="B386" s="3">
        <f t="shared" si="6"/>
        <v>55154</v>
      </c>
      <c r="C386" s="4">
        <f>IDX_Fechas[[#This Row],[Fecha]]</f>
        <v>55154</v>
      </c>
      <c r="D386" s="5" t="str">
        <f>PROPER(TEXT(IDX_Fechas[[#This Row],[Fecha]],"mmmm"))</f>
        <v>Enero</v>
      </c>
      <c r="E386" s="5" t="str">
        <f>TEXT(IDX_Fechas[[#This Row],[Fecha]],"aaaa")</f>
        <v>2051</v>
      </c>
      <c r="F386" s="5" t="str">
        <f>LEFT(IDX_Fechas[[#This Row],[Mes]],3)&amp;"-"&amp;RIGHT(IDX_Fechas[[#This Row],[Año]],2)</f>
        <v>Ene-51</v>
      </c>
      <c r="G386" s="5" t="str">
        <f>VLOOKUP(IDX_Fechas[[#This Row],[Mes]],TBL_Meses[],2,FALSE)</f>
        <v>January</v>
      </c>
      <c r="H386" s="5" t="str">
        <f>LEFT(IDX_Fechas[[#This Row],[Month]],3)&amp;"-"&amp;RIGHT(IDX_Fechas[[#This Row],[Año]],2)</f>
        <v>Jan-51</v>
      </c>
    </row>
    <row r="387" spans="1:8" x14ac:dyDescent="0.2">
      <c r="A387" s="5" t="str">
        <f>UPPER(LEFT(IDX_Fechas[[#This Row],[Mes]],3))&amp;IDX_Fechas[[#This Row],[Año]]</f>
        <v>FEB2051</v>
      </c>
      <c r="B387" s="3">
        <f t="shared" si="6"/>
        <v>55185</v>
      </c>
      <c r="C387" s="4">
        <f>IDX_Fechas[[#This Row],[Fecha]]</f>
        <v>55185</v>
      </c>
      <c r="D387" s="5" t="str">
        <f>PROPER(TEXT(IDX_Fechas[[#This Row],[Fecha]],"mmmm"))</f>
        <v>Febrero</v>
      </c>
      <c r="E387" s="5" t="str">
        <f>TEXT(IDX_Fechas[[#This Row],[Fecha]],"aaaa")</f>
        <v>2051</v>
      </c>
      <c r="F387" s="5" t="str">
        <f>LEFT(IDX_Fechas[[#This Row],[Mes]],3)&amp;"-"&amp;RIGHT(IDX_Fechas[[#This Row],[Año]],2)</f>
        <v>Feb-51</v>
      </c>
      <c r="G387" s="5" t="str">
        <f>VLOOKUP(IDX_Fechas[[#This Row],[Mes]],TBL_Meses[],2,FALSE)</f>
        <v>February</v>
      </c>
      <c r="H387" s="5" t="str">
        <f>LEFT(IDX_Fechas[[#This Row],[Month]],3)&amp;"-"&amp;RIGHT(IDX_Fechas[[#This Row],[Año]],2)</f>
        <v>Feb-51</v>
      </c>
    </row>
    <row r="388" spans="1:8" x14ac:dyDescent="0.2">
      <c r="A388" s="5" t="str">
        <f>UPPER(LEFT(IDX_Fechas[[#This Row],[Mes]],3))&amp;IDX_Fechas[[#This Row],[Año]]</f>
        <v>MAR2051</v>
      </c>
      <c r="B388" s="3">
        <f t="shared" si="6"/>
        <v>55213</v>
      </c>
      <c r="C388" s="4">
        <f>IDX_Fechas[[#This Row],[Fecha]]</f>
        <v>55213</v>
      </c>
      <c r="D388" s="5" t="str">
        <f>PROPER(TEXT(IDX_Fechas[[#This Row],[Fecha]],"mmmm"))</f>
        <v>Marzo</v>
      </c>
      <c r="E388" s="5" t="str">
        <f>TEXT(IDX_Fechas[[#This Row],[Fecha]],"aaaa")</f>
        <v>2051</v>
      </c>
      <c r="F388" s="5" t="str">
        <f>LEFT(IDX_Fechas[[#This Row],[Mes]],3)&amp;"-"&amp;RIGHT(IDX_Fechas[[#This Row],[Año]],2)</f>
        <v>Mar-51</v>
      </c>
      <c r="G388" s="5" t="str">
        <f>VLOOKUP(IDX_Fechas[[#This Row],[Mes]],TBL_Meses[],2,FALSE)</f>
        <v>March</v>
      </c>
      <c r="H388" s="5" t="str">
        <f>LEFT(IDX_Fechas[[#This Row],[Month]],3)&amp;"-"&amp;RIGHT(IDX_Fechas[[#This Row],[Año]],2)</f>
        <v>Mar-51</v>
      </c>
    </row>
    <row r="389" spans="1:8" x14ac:dyDescent="0.2">
      <c r="A389" s="5" t="str">
        <f>UPPER(LEFT(IDX_Fechas[[#This Row],[Mes]],3))&amp;IDX_Fechas[[#This Row],[Año]]</f>
        <v>ABR2051</v>
      </c>
      <c r="B389" s="3">
        <f t="shared" si="6"/>
        <v>55244</v>
      </c>
      <c r="C389" s="4">
        <f>IDX_Fechas[[#This Row],[Fecha]]</f>
        <v>55244</v>
      </c>
      <c r="D389" s="5" t="str">
        <f>PROPER(TEXT(IDX_Fechas[[#This Row],[Fecha]],"mmmm"))</f>
        <v>Abril</v>
      </c>
      <c r="E389" s="5" t="str">
        <f>TEXT(IDX_Fechas[[#This Row],[Fecha]],"aaaa")</f>
        <v>2051</v>
      </c>
      <c r="F389" s="5" t="str">
        <f>LEFT(IDX_Fechas[[#This Row],[Mes]],3)&amp;"-"&amp;RIGHT(IDX_Fechas[[#This Row],[Año]],2)</f>
        <v>Abr-51</v>
      </c>
      <c r="G389" s="5" t="str">
        <f>VLOOKUP(IDX_Fechas[[#This Row],[Mes]],TBL_Meses[],2,FALSE)</f>
        <v>April</v>
      </c>
      <c r="H389" s="5" t="str">
        <f>LEFT(IDX_Fechas[[#This Row],[Month]],3)&amp;"-"&amp;RIGHT(IDX_Fechas[[#This Row],[Año]],2)</f>
        <v>Apr-51</v>
      </c>
    </row>
    <row r="390" spans="1:8" x14ac:dyDescent="0.2">
      <c r="A390" s="5" t="str">
        <f>UPPER(LEFT(IDX_Fechas[[#This Row],[Mes]],3))&amp;IDX_Fechas[[#This Row],[Año]]</f>
        <v>MAY2051</v>
      </c>
      <c r="B390" s="3">
        <f t="shared" si="6"/>
        <v>55274</v>
      </c>
      <c r="C390" s="4">
        <f>IDX_Fechas[[#This Row],[Fecha]]</f>
        <v>55274</v>
      </c>
      <c r="D390" s="5" t="str">
        <f>PROPER(TEXT(IDX_Fechas[[#This Row],[Fecha]],"mmmm"))</f>
        <v>Mayo</v>
      </c>
      <c r="E390" s="5" t="str">
        <f>TEXT(IDX_Fechas[[#This Row],[Fecha]],"aaaa")</f>
        <v>2051</v>
      </c>
      <c r="F390" s="5" t="str">
        <f>LEFT(IDX_Fechas[[#This Row],[Mes]],3)&amp;"-"&amp;RIGHT(IDX_Fechas[[#This Row],[Año]],2)</f>
        <v>May-51</v>
      </c>
      <c r="G390" s="5" t="str">
        <f>VLOOKUP(IDX_Fechas[[#This Row],[Mes]],TBL_Meses[],2,FALSE)</f>
        <v>May</v>
      </c>
      <c r="H390" s="5" t="str">
        <f>LEFT(IDX_Fechas[[#This Row],[Month]],3)&amp;"-"&amp;RIGHT(IDX_Fechas[[#This Row],[Año]],2)</f>
        <v>May-51</v>
      </c>
    </row>
    <row r="391" spans="1:8" x14ac:dyDescent="0.2">
      <c r="A391" s="5" t="str">
        <f>UPPER(LEFT(IDX_Fechas[[#This Row],[Mes]],3))&amp;IDX_Fechas[[#This Row],[Año]]</f>
        <v>JUN2051</v>
      </c>
      <c r="B391" s="3">
        <f t="shared" ref="B391:B454" si="7">IF(ROW()=2,43466,EDATE(B390,1))</f>
        <v>55305</v>
      </c>
      <c r="C391" s="4">
        <f>IDX_Fechas[[#This Row],[Fecha]]</f>
        <v>55305</v>
      </c>
      <c r="D391" s="5" t="str">
        <f>PROPER(TEXT(IDX_Fechas[[#This Row],[Fecha]],"mmmm"))</f>
        <v>Junio</v>
      </c>
      <c r="E391" s="5" t="str">
        <f>TEXT(IDX_Fechas[[#This Row],[Fecha]],"aaaa")</f>
        <v>2051</v>
      </c>
      <c r="F391" s="5" t="str">
        <f>LEFT(IDX_Fechas[[#This Row],[Mes]],3)&amp;"-"&amp;RIGHT(IDX_Fechas[[#This Row],[Año]],2)</f>
        <v>Jun-51</v>
      </c>
      <c r="G391" s="5" t="str">
        <f>VLOOKUP(IDX_Fechas[[#This Row],[Mes]],TBL_Meses[],2,FALSE)</f>
        <v>June</v>
      </c>
      <c r="H391" s="5" t="str">
        <f>LEFT(IDX_Fechas[[#This Row],[Month]],3)&amp;"-"&amp;RIGHT(IDX_Fechas[[#This Row],[Año]],2)</f>
        <v>Jun-51</v>
      </c>
    </row>
    <row r="392" spans="1:8" x14ac:dyDescent="0.2">
      <c r="A392" s="5" t="str">
        <f>UPPER(LEFT(IDX_Fechas[[#This Row],[Mes]],3))&amp;IDX_Fechas[[#This Row],[Año]]</f>
        <v>JUL2051</v>
      </c>
      <c r="B392" s="3">
        <f t="shared" si="7"/>
        <v>55335</v>
      </c>
      <c r="C392" s="4">
        <f>IDX_Fechas[[#This Row],[Fecha]]</f>
        <v>55335</v>
      </c>
      <c r="D392" s="5" t="str">
        <f>PROPER(TEXT(IDX_Fechas[[#This Row],[Fecha]],"mmmm"))</f>
        <v>Julio</v>
      </c>
      <c r="E392" s="5" t="str">
        <f>TEXT(IDX_Fechas[[#This Row],[Fecha]],"aaaa")</f>
        <v>2051</v>
      </c>
      <c r="F392" s="5" t="str">
        <f>LEFT(IDX_Fechas[[#This Row],[Mes]],3)&amp;"-"&amp;RIGHT(IDX_Fechas[[#This Row],[Año]],2)</f>
        <v>Jul-51</v>
      </c>
      <c r="G392" s="5" t="str">
        <f>VLOOKUP(IDX_Fechas[[#This Row],[Mes]],TBL_Meses[],2,FALSE)</f>
        <v>July</v>
      </c>
      <c r="H392" s="5" t="str">
        <f>LEFT(IDX_Fechas[[#This Row],[Month]],3)&amp;"-"&amp;RIGHT(IDX_Fechas[[#This Row],[Año]],2)</f>
        <v>Jul-51</v>
      </c>
    </row>
    <row r="393" spans="1:8" x14ac:dyDescent="0.2">
      <c r="A393" s="5" t="str">
        <f>UPPER(LEFT(IDX_Fechas[[#This Row],[Mes]],3))&amp;IDX_Fechas[[#This Row],[Año]]</f>
        <v>AGO2051</v>
      </c>
      <c r="B393" s="3">
        <f t="shared" si="7"/>
        <v>55366</v>
      </c>
      <c r="C393" s="4">
        <f>IDX_Fechas[[#This Row],[Fecha]]</f>
        <v>55366</v>
      </c>
      <c r="D393" s="5" t="str">
        <f>PROPER(TEXT(IDX_Fechas[[#This Row],[Fecha]],"mmmm"))</f>
        <v>Agosto</v>
      </c>
      <c r="E393" s="5" t="str">
        <f>TEXT(IDX_Fechas[[#This Row],[Fecha]],"aaaa")</f>
        <v>2051</v>
      </c>
      <c r="F393" s="5" t="str">
        <f>LEFT(IDX_Fechas[[#This Row],[Mes]],3)&amp;"-"&amp;RIGHT(IDX_Fechas[[#This Row],[Año]],2)</f>
        <v>Ago-51</v>
      </c>
      <c r="G393" s="5" t="str">
        <f>VLOOKUP(IDX_Fechas[[#This Row],[Mes]],TBL_Meses[],2,FALSE)</f>
        <v>August</v>
      </c>
      <c r="H393" s="5" t="str">
        <f>LEFT(IDX_Fechas[[#This Row],[Month]],3)&amp;"-"&amp;RIGHT(IDX_Fechas[[#This Row],[Año]],2)</f>
        <v>Aug-51</v>
      </c>
    </row>
    <row r="394" spans="1:8" x14ac:dyDescent="0.2">
      <c r="A394" s="5" t="str">
        <f>UPPER(LEFT(IDX_Fechas[[#This Row],[Mes]],3))&amp;IDX_Fechas[[#This Row],[Año]]</f>
        <v>SEP2051</v>
      </c>
      <c r="B394" s="3">
        <f t="shared" si="7"/>
        <v>55397</v>
      </c>
      <c r="C394" s="4">
        <f>IDX_Fechas[[#This Row],[Fecha]]</f>
        <v>55397</v>
      </c>
      <c r="D394" s="5" t="str">
        <f>PROPER(TEXT(IDX_Fechas[[#This Row],[Fecha]],"mmmm"))</f>
        <v>Septiembre</v>
      </c>
      <c r="E394" s="5" t="str">
        <f>TEXT(IDX_Fechas[[#This Row],[Fecha]],"aaaa")</f>
        <v>2051</v>
      </c>
      <c r="F394" s="5" t="str">
        <f>LEFT(IDX_Fechas[[#This Row],[Mes]],3)&amp;"-"&amp;RIGHT(IDX_Fechas[[#This Row],[Año]],2)</f>
        <v>Sep-51</v>
      </c>
      <c r="G394" s="5" t="str">
        <f>VLOOKUP(IDX_Fechas[[#This Row],[Mes]],TBL_Meses[],2,FALSE)</f>
        <v>September</v>
      </c>
      <c r="H394" s="5" t="str">
        <f>LEFT(IDX_Fechas[[#This Row],[Month]],3)&amp;"-"&amp;RIGHT(IDX_Fechas[[#This Row],[Año]],2)</f>
        <v>Sep-51</v>
      </c>
    </row>
    <row r="395" spans="1:8" x14ac:dyDescent="0.2">
      <c r="A395" s="5" t="str">
        <f>UPPER(LEFT(IDX_Fechas[[#This Row],[Mes]],3))&amp;IDX_Fechas[[#This Row],[Año]]</f>
        <v>OCT2051</v>
      </c>
      <c r="B395" s="3">
        <f t="shared" si="7"/>
        <v>55427</v>
      </c>
      <c r="C395" s="4">
        <f>IDX_Fechas[[#This Row],[Fecha]]</f>
        <v>55427</v>
      </c>
      <c r="D395" s="5" t="str">
        <f>PROPER(TEXT(IDX_Fechas[[#This Row],[Fecha]],"mmmm"))</f>
        <v>Octubre</v>
      </c>
      <c r="E395" s="5" t="str">
        <f>TEXT(IDX_Fechas[[#This Row],[Fecha]],"aaaa")</f>
        <v>2051</v>
      </c>
      <c r="F395" s="5" t="str">
        <f>LEFT(IDX_Fechas[[#This Row],[Mes]],3)&amp;"-"&amp;RIGHT(IDX_Fechas[[#This Row],[Año]],2)</f>
        <v>Oct-51</v>
      </c>
      <c r="G395" s="5" t="str">
        <f>VLOOKUP(IDX_Fechas[[#This Row],[Mes]],TBL_Meses[],2,FALSE)</f>
        <v>October</v>
      </c>
      <c r="H395" s="5" t="str">
        <f>LEFT(IDX_Fechas[[#This Row],[Month]],3)&amp;"-"&amp;RIGHT(IDX_Fechas[[#This Row],[Año]],2)</f>
        <v>Oct-51</v>
      </c>
    </row>
    <row r="396" spans="1:8" x14ac:dyDescent="0.2">
      <c r="A396" s="5" t="str">
        <f>UPPER(LEFT(IDX_Fechas[[#This Row],[Mes]],3))&amp;IDX_Fechas[[#This Row],[Año]]</f>
        <v>NOV2051</v>
      </c>
      <c r="B396" s="3">
        <f t="shared" si="7"/>
        <v>55458</v>
      </c>
      <c r="C396" s="4">
        <f>IDX_Fechas[[#This Row],[Fecha]]</f>
        <v>55458</v>
      </c>
      <c r="D396" s="5" t="str">
        <f>PROPER(TEXT(IDX_Fechas[[#This Row],[Fecha]],"mmmm"))</f>
        <v>Noviembre</v>
      </c>
      <c r="E396" s="5" t="str">
        <f>TEXT(IDX_Fechas[[#This Row],[Fecha]],"aaaa")</f>
        <v>2051</v>
      </c>
      <c r="F396" s="5" t="str">
        <f>LEFT(IDX_Fechas[[#This Row],[Mes]],3)&amp;"-"&amp;RIGHT(IDX_Fechas[[#This Row],[Año]],2)</f>
        <v>Nov-51</v>
      </c>
      <c r="G396" s="5" t="str">
        <f>VLOOKUP(IDX_Fechas[[#This Row],[Mes]],TBL_Meses[],2,FALSE)</f>
        <v>November</v>
      </c>
      <c r="H396" s="5" t="str">
        <f>LEFT(IDX_Fechas[[#This Row],[Month]],3)&amp;"-"&amp;RIGHT(IDX_Fechas[[#This Row],[Año]],2)</f>
        <v>Nov-51</v>
      </c>
    </row>
    <row r="397" spans="1:8" x14ac:dyDescent="0.2">
      <c r="A397" s="5" t="str">
        <f>UPPER(LEFT(IDX_Fechas[[#This Row],[Mes]],3))&amp;IDX_Fechas[[#This Row],[Año]]</f>
        <v>DIC2051</v>
      </c>
      <c r="B397" s="3">
        <f t="shared" si="7"/>
        <v>55488</v>
      </c>
      <c r="C397" s="4">
        <f>IDX_Fechas[[#This Row],[Fecha]]</f>
        <v>55488</v>
      </c>
      <c r="D397" s="5" t="str">
        <f>PROPER(TEXT(IDX_Fechas[[#This Row],[Fecha]],"mmmm"))</f>
        <v>Diciembre</v>
      </c>
      <c r="E397" s="5" t="str">
        <f>TEXT(IDX_Fechas[[#This Row],[Fecha]],"aaaa")</f>
        <v>2051</v>
      </c>
      <c r="F397" s="5" t="str">
        <f>LEFT(IDX_Fechas[[#This Row],[Mes]],3)&amp;"-"&amp;RIGHT(IDX_Fechas[[#This Row],[Año]],2)</f>
        <v>Dic-51</v>
      </c>
      <c r="G397" s="5" t="str">
        <f>VLOOKUP(IDX_Fechas[[#This Row],[Mes]],TBL_Meses[],2,FALSE)</f>
        <v>December</v>
      </c>
      <c r="H397" s="5" t="str">
        <f>LEFT(IDX_Fechas[[#This Row],[Month]],3)&amp;"-"&amp;RIGHT(IDX_Fechas[[#This Row],[Año]],2)</f>
        <v>Dec-51</v>
      </c>
    </row>
    <row r="398" spans="1:8" x14ac:dyDescent="0.2">
      <c r="A398" s="5" t="str">
        <f>UPPER(LEFT(IDX_Fechas[[#This Row],[Mes]],3))&amp;IDX_Fechas[[#This Row],[Año]]</f>
        <v>ENE2052</v>
      </c>
      <c r="B398" s="3">
        <f t="shared" si="7"/>
        <v>55519</v>
      </c>
      <c r="C398" s="4">
        <f>IDX_Fechas[[#This Row],[Fecha]]</f>
        <v>55519</v>
      </c>
      <c r="D398" s="5" t="str">
        <f>PROPER(TEXT(IDX_Fechas[[#This Row],[Fecha]],"mmmm"))</f>
        <v>Enero</v>
      </c>
      <c r="E398" s="5" t="str">
        <f>TEXT(IDX_Fechas[[#This Row],[Fecha]],"aaaa")</f>
        <v>2052</v>
      </c>
      <c r="F398" s="5" t="str">
        <f>LEFT(IDX_Fechas[[#This Row],[Mes]],3)&amp;"-"&amp;RIGHT(IDX_Fechas[[#This Row],[Año]],2)</f>
        <v>Ene-52</v>
      </c>
      <c r="G398" s="5" t="str">
        <f>VLOOKUP(IDX_Fechas[[#This Row],[Mes]],TBL_Meses[],2,FALSE)</f>
        <v>January</v>
      </c>
      <c r="H398" s="5" t="str">
        <f>LEFT(IDX_Fechas[[#This Row],[Month]],3)&amp;"-"&amp;RIGHT(IDX_Fechas[[#This Row],[Año]],2)</f>
        <v>Jan-52</v>
      </c>
    </row>
    <row r="399" spans="1:8" x14ac:dyDescent="0.2">
      <c r="A399" s="5" t="str">
        <f>UPPER(LEFT(IDX_Fechas[[#This Row],[Mes]],3))&amp;IDX_Fechas[[#This Row],[Año]]</f>
        <v>FEB2052</v>
      </c>
      <c r="B399" s="3">
        <f t="shared" si="7"/>
        <v>55550</v>
      </c>
      <c r="C399" s="4">
        <f>IDX_Fechas[[#This Row],[Fecha]]</f>
        <v>55550</v>
      </c>
      <c r="D399" s="5" t="str">
        <f>PROPER(TEXT(IDX_Fechas[[#This Row],[Fecha]],"mmmm"))</f>
        <v>Febrero</v>
      </c>
      <c r="E399" s="5" t="str">
        <f>TEXT(IDX_Fechas[[#This Row],[Fecha]],"aaaa")</f>
        <v>2052</v>
      </c>
      <c r="F399" s="5" t="str">
        <f>LEFT(IDX_Fechas[[#This Row],[Mes]],3)&amp;"-"&amp;RIGHT(IDX_Fechas[[#This Row],[Año]],2)</f>
        <v>Feb-52</v>
      </c>
      <c r="G399" s="5" t="str">
        <f>VLOOKUP(IDX_Fechas[[#This Row],[Mes]],TBL_Meses[],2,FALSE)</f>
        <v>February</v>
      </c>
      <c r="H399" s="5" t="str">
        <f>LEFT(IDX_Fechas[[#This Row],[Month]],3)&amp;"-"&amp;RIGHT(IDX_Fechas[[#This Row],[Año]],2)</f>
        <v>Feb-52</v>
      </c>
    </row>
    <row r="400" spans="1:8" x14ac:dyDescent="0.2">
      <c r="A400" s="5" t="str">
        <f>UPPER(LEFT(IDX_Fechas[[#This Row],[Mes]],3))&amp;IDX_Fechas[[#This Row],[Año]]</f>
        <v>MAR2052</v>
      </c>
      <c r="B400" s="3">
        <f t="shared" si="7"/>
        <v>55579</v>
      </c>
      <c r="C400" s="4">
        <f>IDX_Fechas[[#This Row],[Fecha]]</f>
        <v>55579</v>
      </c>
      <c r="D400" s="5" t="str">
        <f>PROPER(TEXT(IDX_Fechas[[#This Row],[Fecha]],"mmmm"))</f>
        <v>Marzo</v>
      </c>
      <c r="E400" s="5" t="str">
        <f>TEXT(IDX_Fechas[[#This Row],[Fecha]],"aaaa")</f>
        <v>2052</v>
      </c>
      <c r="F400" s="5" t="str">
        <f>LEFT(IDX_Fechas[[#This Row],[Mes]],3)&amp;"-"&amp;RIGHT(IDX_Fechas[[#This Row],[Año]],2)</f>
        <v>Mar-52</v>
      </c>
      <c r="G400" s="5" t="str">
        <f>VLOOKUP(IDX_Fechas[[#This Row],[Mes]],TBL_Meses[],2,FALSE)</f>
        <v>March</v>
      </c>
      <c r="H400" s="5" t="str">
        <f>LEFT(IDX_Fechas[[#This Row],[Month]],3)&amp;"-"&amp;RIGHT(IDX_Fechas[[#This Row],[Año]],2)</f>
        <v>Mar-52</v>
      </c>
    </row>
    <row r="401" spans="1:8" x14ac:dyDescent="0.2">
      <c r="A401" s="5" t="str">
        <f>UPPER(LEFT(IDX_Fechas[[#This Row],[Mes]],3))&amp;IDX_Fechas[[#This Row],[Año]]</f>
        <v>ABR2052</v>
      </c>
      <c r="B401" s="3">
        <f t="shared" si="7"/>
        <v>55610</v>
      </c>
      <c r="C401" s="4">
        <f>IDX_Fechas[[#This Row],[Fecha]]</f>
        <v>55610</v>
      </c>
      <c r="D401" s="5" t="str">
        <f>PROPER(TEXT(IDX_Fechas[[#This Row],[Fecha]],"mmmm"))</f>
        <v>Abril</v>
      </c>
      <c r="E401" s="5" t="str">
        <f>TEXT(IDX_Fechas[[#This Row],[Fecha]],"aaaa")</f>
        <v>2052</v>
      </c>
      <c r="F401" s="5" t="str">
        <f>LEFT(IDX_Fechas[[#This Row],[Mes]],3)&amp;"-"&amp;RIGHT(IDX_Fechas[[#This Row],[Año]],2)</f>
        <v>Abr-52</v>
      </c>
      <c r="G401" s="5" t="str">
        <f>VLOOKUP(IDX_Fechas[[#This Row],[Mes]],TBL_Meses[],2,FALSE)</f>
        <v>April</v>
      </c>
      <c r="H401" s="5" t="str">
        <f>LEFT(IDX_Fechas[[#This Row],[Month]],3)&amp;"-"&amp;RIGHT(IDX_Fechas[[#This Row],[Año]],2)</f>
        <v>Apr-52</v>
      </c>
    </row>
    <row r="402" spans="1:8" x14ac:dyDescent="0.2">
      <c r="A402" s="5" t="str">
        <f>UPPER(LEFT(IDX_Fechas[[#This Row],[Mes]],3))&amp;IDX_Fechas[[#This Row],[Año]]</f>
        <v>MAY2052</v>
      </c>
      <c r="B402" s="3">
        <f t="shared" si="7"/>
        <v>55640</v>
      </c>
      <c r="C402" s="4">
        <f>IDX_Fechas[[#This Row],[Fecha]]</f>
        <v>55640</v>
      </c>
      <c r="D402" s="5" t="str">
        <f>PROPER(TEXT(IDX_Fechas[[#This Row],[Fecha]],"mmmm"))</f>
        <v>Mayo</v>
      </c>
      <c r="E402" s="5" t="str">
        <f>TEXT(IDX_Fechas[[#This Row],[Fecha]],"aaaa")</f>
        <v>2052</v>
      </c>
      <c r="F402" s="5" t="str">
        <f>LEFT(IDX_Fechas[[#This Row],[Mes]],3)&amp;"-"&amp;RIGHT(IDX_Fechas[[#This Row],[Año]],2)</f>
        <v>May-52</v>
      </c>
      <c r="G402" s="5" t="str">
        <f>VLOOKUP(IDX_Fechas[[#This Row],[Mes]],TBL_Meses[],2,FALSE)</f>
        <v>May</v>
      </c>
      <c r="H402" s="5" t="str">
        <f>LEFT(IDX_Fechas[[#This Row],[Month]],3)&amp;"-"&amp;RIGHT(IDX_Fechas[[#This Row],[Año]],2)</f>
        <v>May-52</v>
      </c>
    </row>
    <row r="403" spans="1:8" x14ac:dyDescent="0.2">
      <c r="A403" s="5" t="str">
        <f>UPPER(LEFT(IDX_Fechas[[#This Row],[Mes]],3))&amp;IDX_Fechas[[#This Row],[Año]]</f>
        <v>JUN2052</v>
      </c>
      <c r="B403" s="3">
        <f t="shared" si="7"/>
        <v>55671</v>
      </c>
      <c r="C403" s="4">
        <f>IDX_Fechas[[#This Row],[Fecha]]</f>
        <v>55671</v>
      </c>
      <c r="D403" s="5" t="str">
        <f>PROPER(TEXT(IDX_Fechas[[#This Row],[Fecha]],"mmmm"))</f>
        <v>Junio</v>
      </c>
      <c r="E403" s="5" t="str">
        <f>TEXT(IDX_Fechas[[#This Row],[Fecha]],"aaaa")</f>
        <v>2052</v>
      </c>
      <c r="F403" s="5" t="str">
        <f>LEFT(IDX_Fechas[[#This Row],[Mes]],3)&amp;"-"&amp;RIGHT(IDX_Fechas[[#This Row],[Año]],2)</f>
        <v>Jun-52</v>
      </c>
      <c r="G403" s="5" t="str">
        <f>VLOOKUP(IDX_Fechas[[#This Row],[Mes]],TBL_Meses[],2,FALSE)</f>
        <v>June</v>
      </c>
      <c r="H403" s="5" t="str">
        <f>LEFT(IDX_Fechas[[#This Row],[Month]],3)&amp;"-"&amp;RIGHT(IDX_Fechas[[#This Row],[Año]],2)</f>
        <v>Jun-52</v>
      </c>
    </row>
    <row r="404" spans="1:8" x14ac:dyDescent="0.2">
      <c r="A404" s="5" t="str">
        <f>UPPER(LEFT(IDX_Fechas[[#This Row],[Mes]],3))&amp;IDX_Fechas[[#This Row],[Año]]</f>
        <v>JUL2052</v>
      </c>
      <c r="B404" s="3">
        <f t="shared" si="7"/>
        <v>55701</v>
      </c>
      <c r="C404" s="4">
        <f>IDX_Fechas[[#This Row],[Fecha]]</f>
        <v>55701</v>
      </c>
      <c r="D404" s="5" t="str">
        <f>PROPER(TEXT(IDX_Fechas[[#This Row],[Fecha]],"mmmm"))</f>
        <v>Julio</v>
      </c>
      <c r="E404" s="5" t="str">
        <f>TEXT(IDX_Fechas[[#This Row],[Fecha]],"aaaa")</f>
        <v>2052</v>
      </c>
      <c r="F404" s="5" t="str">
        <f>LEFT(IDX_Fechas[[#This Row],[Mes]],3)&amp;"-"&amp;RIGHT(IDX_Fechas[[#This Row],[Año]],2)</f>
        <v>Jul-52</v>
      </c>
      <c r="G404" s="5" t="str">
        <f>VLOOKUP(IDX_Fechas[[#This Row],[Mes]],TBL_Meses[],2,FALSE)</f>
        <v>July</v>
      </c>
      <c r="H404" s="5" t="str">
        <f>LEFT(IDX_Fechas[[#This Row],[Month]],3)&amp;"-"&amp;RIGHT(IDX_Fechas[[#This Row],[Año]],2)</f>
        <v>Jul-52</v>
      </c>
    </row>
    <row r="405" spans="1:8" x14ac:dyDescent="0.2">
      <c r="A405" s="5" t="str">
        <f>UPPER(LEFT(IDX_Fechas[[#This Row],[Mes]],3))&amp;IDX_Fechas[[#This Row],[Año]]</f>
        <v>AGO2052</v>
      </c>
      <c r="B405" s="3">
        <f t="shared" si="7"/>
        <v>55732</v>
      </c>
      <c r="C405" s="4">
        <f>IDX_Fechas[[#This Row],[Fecha]]</f>
        <v>55732</v>
      </c>
      <c r="D405" s="5" t="str">
        <f>PROPER(TEXT(IDX_Fechas[[#This Row],[Fecha]],"mmmm"))</f>
        <v>Agosto</v>
      </c>
      <c r="E405" s="5" t="str">
        <f>TEXT(IDX_Fechas[[#This Row],[Fecha]],"aaaa")</f>
        <v>2052</v>
      </c>
      <c r="F405" s="5" t="str">
        <f>LEFT(IDX_Fechas[[#This Row],[Mes]],3)&amp;"-"&amp;RIGHT(IDX_Fechas[[#This Row],[Año]],2)</f>
        <v>Ago-52</v>
      </c>
      <c r="G405" s="5" t="str">
        <f>VLOOKUP(IDX_Fechas[[#This Row],[Mes]],TBL_Meses[],2,FALSE)</f>
        <v>August</v>
      </c>
      <c r="H405" s="5" t="str">
        <f>LEFT(IDX_Fechas[[#This Row],[Month]],3)&amp;"-"&amp;RIGHT(IDX_Fechas[[#This Row],[Año]],2)</f>
        <v>Aug-52</v>
      </c>
    </row>
    <row r="406" spans="1:8" x14ac:dyDescent="0.2">
      <c r="A406" s="5" t="str">
        <f>UPPER(LEFT(IDX_Fechas[[#This Row],[Mes]],3))&amp;IDX_Fechas[[#This Row],[Año]]</f>
        <v>SEP2052</v>
      </c>
      <c r="B406" s="3">
        <f t="shared" si="7"/>
        <v>55763</v>
      </c>
      <c r="C406" s="4">
        <f>IDX_Fechas[[#This Row],[Fecha]]</f>
        <v>55763</v>
      </c>
      <c r="D406" s="5" t="str">
        <f>PROPER(TEXT(IDX_Fechas[[#This Row],[Fecha]],"mmmm"))</f>
        <v>Septiembre</v>
      </c>
      <c r="E406" s="5" t="str">
        <f>TEXT(IDX_Fechas[[#This Row],[Fecha]],"aaaa")</f>
        <v>2052</v>
      </c>
      <c r="F406" s="5" t="str">
        <f>LEFT(IDX_Fechas[[#This Row],[Mes]],3)&amp;"-"&amp;RIGHT(IDX_Fechas[[#This Row],[Año]],2)</f>
        <v>Sep-52</v>
      </c>
      <c r="G406" s="5" t="str">
        <f>VLOOKUP(IDX_Fechas[[#This Row],[Mes]],TBL_Meses[],2,FALSE)</f>
        <v>September</v>
      </c>
      <c r="H406" s="5" t="str">
        <f>LEFT(IDX_Fechas[[#This Row],[Month]],3)&amp;"-"&amp;RIGHT(IDX_Fechas[[#This Row],[Año]],2)</f>
        <v>Sep-52</v>
      </c>
    </row>
    <row r="407" spans="1:8" x14ac:dyDescent="0.2">
      <c r="A407" s="5" t="str">
        <f>UPPER(LEFT(IDX_Fechas[[#This Row],[Mes]],3))&amp;IDX_Fechas[[#This Row],[Año]]</f>
        <v>OCT2052</v>
      </c>
      <c r="B407" s="3">
        <f t="shared" si="7"/>
        <v>55793</v>
      </c>
      <c r="C407" s="4">
        <f>IDX_Fechas[[#This Row],[Fecha]]</f>
        <v>55793</v>
      </c>
      <c r="D407" s="5" t="str">
        <f>PROPER(TEXT(IDX_Fechas[[#This Row],[Fecha]],"mmmm"))</f>
        <v>Octubre</v>
      </c>
      <c r="E407" s="5" t="str">
        <f>TEXT(IDX_Fechas[[#This Row],[Fecha]],"aaaa")</f>
        <v>2052</v>
      </c>
      <c r="F407" s="5" t="str">
        <f>LEFT(IDX_Fechas[[#This Row],[Mes]],3)&amp;"-"&amp;RIGHT(IDX_Fechas[[#This Row],[Año]],2)</f>
        <v>Oct-52</v>
      </c>
      <c r="G407" s="5" t="str">
        <f>VLOOKUP(IDX_Fechas[[#This Row],[Mes]],TBL_Meses[],2,FALSE)</f>
        <v>October</v>
      </c>
      <c r="H407" s="5" t="str">
        <f>LEFT(IDX_Fechas[[#This Row],[Month]],3)&amp;"-"&amp;RIGHT(IDX_Fechas[[#This Row],[Año]],2)</f>
        <v>Oct-52</v>
      </c>
    </row>
    <row r="408" spans="1:8" x14ac:dyDescent="0.2">
      <c r="A408" s="5" t="str">
        <f>UPPER(LEFT(IDX_Fechas[[#This Row],[Mes]],3))&amp;IDX_Fechas[[#This Row],[Año]]</f>
        <v>NOV2052</v>
      </c>
      <c r="B408" s="3">
        <f t="shared" si="7"/>
        <v>55824</v>
      </c>
      <c r="C408" s="4">
        <f>IDX_Fechas[[#This Row],[Fecha]]</f>
        <v>55824</v>
      </c>
      <c r="D408" s="5" t="str">
        <f>PROPER(TEXT(IDX_Fechas[[#This Row],[Fecha]],"mmmm"))</f>
        <v>Noviembre</v>
      </c>
      <c r="E408" s="5" t="str">
        <f>TEXT(IDX_Fechas[[#This Row],[Fecha]],"aaaa")</f>
        <v>2052</v>
      </c>
      <c r="F408" s="5" t="str">
        <f>LEFT(IDX_Fechas[[#This Row],[Mes]],3)&amp;"-"&amp;RIGHT(IDX_Fechas[[#This Row],[Año]],2)</f>
        <v>Nov-52</v>
      </c>
      <c r="G408" s="5" t="str">
        <f>VLOOKUP(IDX_Fechas[[#This Row],[Mes]],TBL_Meses[],2,FALSE)</f>
        <v>November</v>
      </c>
      <c r="H408" s="5" t="str">
        <f>LEFT(IDX_Fechas[[#This Row],[Month]],3)&amp;"-"&amp;RIGHT(IDX_Fechas[[#This Row],[Año]],2)</f>
        <v>Nov-52</v>
      </c>
    </row>
    <row r="409" spans="1:8" x14ac:dyDescent="0.2">
      <c r="A409" s="5" t="str">
        <f>UPPER(LEFT(IDX_Fechas[[#This Row],[Mes]],3))&amp;IDX_Fechas[[#This Row],[Año]]</f>
        <v>DIC2052</v>
      </c>
      <c r="B409" s="3">
        <f t="shared" si="7"/>
        <v>55854</v>
      </c>
      <c r="C409" s="4">
        <f>IDX_Fechas[[#This Row],[Fecha]]</f>
        <v>55854</v>
      </c>
      <c r="D409" s="5" t="str">
        <f>PROPER(TEXT(IDX_Fechas[[#This Row],[Fecha]],"mmmm"))</f>
        <v>Diciembre</v>
      </c>
      <c r="E409" s="5" t="str">
        <f>TEXT(IDX_Fechas[[#This Row],[Fecha]],"aaaa")</f>
        <v>2052</v>
      </c>
      <c r="F409" s="5" t="str">
        <f>LEFT(IDX_Fechas[[#This Row],[Mes]],3)&amp;"-"&amp;RIGHT(IDX_Fechas[[#This Row],[Año]],2)</f>
        <v>Dic-52</v>
      </c>
      <c r="G409" s="5" t="str">
        <f>VLOOKUP(IDX_Fechas[[#This Row],[Mes]],TBL_Meses[],2,FALSE)</f>
        <v>December</v>
      </c>
      <c r="H409" s="5" t="str">
        <f>LEFT(IDX_Fechas[[#This Row],[Month]],3)&amp;"-"&amp;RIGHT(IDX_Fechas[[#This Row],[Año]],2)</f>
        <v>Dec-52</v>
      </c>
    </row>
    <row r="410" spans="1:8" x14ac:dyDescent="0.2">
      <c r="A410" s="5" t="str">
        <f>UPPER(LEFT(IDX_Fechas[[#This Row],[Mes]],3))&amp;IDX_Fechas[[#This Row],[Año]]</f>
        <v>ENE2053</v>
      </c>
      <c r="B410" s="3">
        <f t="shared" si="7"/>
        <v>55885</v>
      </c>
      <c r="C410" s="4">
        <f>IDX_Fechas[[#This Row],[Fecha]]</f>
        <v>55885</v>
      </c>
      <c r="D410" s="5" t="str">
        <f>PROPER(TEXT(IDX_Fechas[[#This Row],[Fecha]],"mmmm"))</f>
        <v>Enero</v>
      </c>
      <c r="E410" s="5" t="str">
        <f>TEXT(IDX_Fechas[[#This Row],[Fecha]],"aaaa")</f>
        <v>2053</v>
      </c>
      <c r="F410" s="5" t="str">
        <f>LEFT(IDX_Fechas[[#This Row],[Mes]],3)&amp;"-"&amp;RIGHT(IDX_Fechas[[#This Row],[Año]],2)</f>
        <v>Ene-53</v>
      </c>
      <c r="G410" s="5" t="str">
        <f>VLOOKUP(IDX_Fechas[[#This Row],[Mes]],TBL_Meses[],2,FALSE)</f>
        <v>January</v>
      </c>
      <c r="H410" s="5" t="str">
        <f>LEFT(IDX_Fechas[[#This Row],[Month]],3)&amp;"-"&amp;RIGHT(IDX_Fechas[[#This Row],[Año]],2)</f>
        <v>Jan-53</v>
      </c>
    </row>
    <row r="411" spans="1:8" x14ac:dyDescent="0.2">
      <c r="A411" s="5" t="str">
        <f>UPPER(LEFT(IDX_Fechas[[#This Row],[Mes]],3))&amp;IDX_Fechas[[#This Row],[Año]]</f>
        <v>FEB2053</v>
      </c>
      <c r="B411" s="3">
        <f t="shared" si="7"/>
        <v>55916</v>
      </c>
      <c r="C411" s="4">
        <f>IDX_Fechas[[#This Row],[Fecha]]</f>
        <v>55916</v>
      </c>
      <c r="D411" s="5" t="str">
        <f>PROPER(TEXT(IDX_Fechas[[#This Row],[Fecha]],"mmmm"))</f>
        <v>Febrero</v>
      </c>
      <c r="E411" s="5" t="str">
        <f>TEXT(IDX_Fechas[[#This Row],[Fecha]],"aaaa")</f>
        <v>2053</v>
      </c>
      <c r="F411" s="5" t="str">
        <f>LEFT(IDX_Fechas[[#This Row],[Mes]],3)&amp;"-"&amp;RIGHT(IDX_Fechas[[#This Row],[Año]],2)</f>
        <v>Feb-53</v>
      </c>
      <c r="G411" s="5" t="str">
        <f>VLOOKUP(IDX_Fechas[[#This Row],[Mes]],TBL_Meses[],2,FALSE)</f>
        <v>February</v>
      </c>
      <c r="H411" s="5" t="str">
        <f>LEFT(IDX_Fechas[[#This Row],[Month]],3)&amp;"-"&amp;RIGHT(IDX_Fechas[[#This Row],[Año]],2)</f>
        <v>Feb-53</v>
      </c>
    </row>
    <row r="412" spans="1:8" x14ac:dyDescent="0.2">
      <c r="A412" s="5" t="str">
        <f>UPPER(LEFT(IDX_Fechas[[#This Row],[Mes]],3))&amp;IDX_Fechas[[#This Row],[Año]]</f>
        <v>MAR2053</v>
      </c>
      <c r="B412" s="3">
        <f t="shared" si="7"/>
        <v>55944</v>
      </c>
      <c r="C412" s="4">
        <f>IDX_Fechas[[#This Row],[Fecha]]</f>
        <v>55944</v>
      </c>
      <c r="D412" s="5" t="str">
        <f>PROPER(TEXT(IDX_Fechas[[#This Row],[Fecha]],"mmmm"))</f>
        <v>Marzo</v>
      </c>
      <c r="E412" s="5" t="str">
        <f>TEXT(IDX_Fechas[[#This Row],[Fecha]],"aaaa")</f>
        <v>2053</v>
      </c>
      <c r="F412" s="5" t="str">
        <f>LEFT(IDX_Fechas[[#This Row],[Mes]],3)&amp;"-"&amp;RIGHT(IDX_Fechas[[#This Row],[Año]],2)</f>
        <v>Mar-53</v>
      </c>
      <c r="G412" s="5" t="str">
        <f>VLOOKUP(IDX_Fechas[[#This Row],[Mes]],TBL_Meses[],2,FALSE)</f>
        <v>March</v>
      </c>
      <c r="H412" s="5" t="str">
        <f>LEFT(IDX_Fechas[[#This Row],[Month]],3)&amp;"-"&amp;RIGHT(IDX_Fechas[[#This Row],[Año]],2)</f>
        <v>Mar-53</v>
      </c>
    </row>
    <row r="413" spans="1:8" x14ac:dyDescent="0.2">
      <c r="A413" s="5" t="str">
        <f>UPPER(LEFT(IDX_Fechas[[#This Row],[Mes]],3))&amp;IDX_Fechas[[#This Row],[Año]]</f>
        <v>ABR2053</v>
      </c>
      <c r="B413" s="3">
        <f t="shared" si="7"/>
        <v>55975</v>
      </c>
      <c r="C413" s="4">
        <f>IDX_Fechas[[#This Row],[Fecha]]</f>
        <v>55975</v>
      </c>
      <c r="D413" s="5" t="str">
        <f>PROPER(TEXT(IDX_Fechas[[#This Row],[Fecha]],"mmmm"))</f>
        <v>Abril</v>
      </c>
      <c r="E413" s="5" t="str">
        <f>TEXT(IDX_Fechas[[#This Row],[Fecha]],"aaaa")</f>
        <v>2053</v>
      </c>
      <c r="F413" s="5" t="str">
        <f>LEFT(IDX_Fechas[[#This Row],[Mes]],3)&amp;"-"&amp;RIGHT(IDX_Fechas[[#This Row],[Año]],2)</f>
        <v>Abr-53</v>
      </c>
      <c r="G413" s="5" t="str">
        <f>VLOOKUP(IDX_Fechas[[#This Row],[Mes]],TBL_Meses[],2,FALSE)</f>
        <v>April</v>
      </c>
      <c r="H413" s="5" t="str">
        <f>LEFT(IDX_Fechas[[#This Row],[Month]],3)&amp;"-"&amp;RIGHT(IDX_Fechas[[#This Row],[Año]],2)</f>
        <v>Apr-53</v>
      </c>
    </row>
    <row r="414" spans="1:8" x14ac:dyDescent="0.2">
      <c r="A414" s="5" t="str">
        <f>UPPER(LEFT(IDX_Fechas[[#This Row],[Mes]],3))&amp;IDX_Fechas[[#This Row],[Año]]</f>
        <v>MAY2053</v>
      </c>
      <c r="B414" s="3">
        <f t="shared" si="7"/>
        <v>56005</v>
      </c>
      <c r="C414" s="4">
        <f>IDX_Fechas[[#This Row],[Fecha]]</f>
        <v>56005</v>
      </c>
      <c r="D414" s="5" t="str">
        <f>PROPER(TEXT(IDX_Fechas[[#This Row],[Fecha]],"mmmm"))</f>
        <v>Mayo</v>
      </c>
      <c r="E414" s="5" t="str">
        <f>TEXT(IDX_Fechas[[#This Row],[Fecha]],"aaaa")</f>
        <v>2053</v>
      </c>
      <c r="F414" s="5" t="str">
        <f>LEFT(IDX_Fechas[[#This Row],[Mes]],3)&amp;"-"&amp;RIGHT(IDX_Fechas[[#This Row],[Año]],2)</f>
        <v>May-53</v>
      </c>
      <c r="G414" s="5" t="str">
        <f>VLOOKUP(IDX_Fechas[[#This Row],[Mes]],TBL_Meses[],2,FALSE)</f>
        <v>May</v>
      </c>
      <c r="H414" s="5" t="str">
        <f>LEFT(IDX_Fechas[[#This Row],[Month]],3)&amp;"-"&amp;RIGHT(IDX_Fechas[[#This Row],[Año]],2)</f>
        <v>May-53</v>
      </c>
    </row>
    <row r="415" spans="1:8" x14ac:dyDescent="0.2">
      <c r="A415" s="5" t="str">
        <f>UPPER(LEFT(IDX_Fechas[[#This Row],[Mes]],3))&amp;IDX_Fechas[[#This Row],[Año]]</f>
        <v>JUN2053</v>
      </c>
      <c r="B415" s="3">
        <f t="shared" si="7"/>
        <v>56036</v>
      </c>
      <c r="C415" s="4">
        <f>IDX_Fechas[[#This Row],[Fecha]]</f>
        <v>56036</v>
      </c>
      <c r="D415" s="5" t="str">
        <f>PROPER(TEXT(IDX_Fechas[[#This Row],[Fecha]],"mmmm"))</f>
        <v>Junio</v>
      </c>
      <c r="E415" s="5" t="str">
        <f>TEXT(IDX_Fechas[[#This Row],[Fecha]],"aaaa")</f>
        <v>2053</v>
      </c>
      <c r="F415" s="5" t="str">
        <f>LEFT(IDX_Fechas[[#This Row],[Mes]],3)&amp;"-"&amp;RIGHT(IDX_Fechas[[#This Row],[Año]],2)</f>
        <v>Jun-53</v>
      </c>
      <c r="G415" s="5" t="str">
        <f>VLOOKUP(IDX_Fechas[[#This Row],[Mes]],TBL_Meses[],2,FALSE)</f>
        <v>June</v>
      </c>
      <c r="H415" s="5" t="str">
        <f>LEFT(IDX_Fechas[[#This Row],[Month]],3)&amp;"-"&amp;RIGHT(IDX_Fechas[[#This Row],[Año]],2)</f>
        <v>Jun-53</v>
      </c>
    </row>
    <row r="416" spans="1:8" x14ac:dyDescent="0.2">
      <c r="A416" s="5" t="str">
        <f>UPPER(LEFT(IDX_Fechas[[#This Row],[Mes]],3))&amp;IDX_Fechas[[#This Row],[Año]]</f>
        <v>JUL2053</v>
      </c>
      <c r="B416" s="3">
        <f t="shared" si="7"/>
        <v>56066</v>
      </c>
      <c r="C416" s="4">
        <f>IDX_Fechas[[#This Row],[Fecha]]</f>
        <v>56066</v>
      </c>
      <c r="D416" s="5" t="str">
        <f>PROPER(TEXT(IDX_Fechas[[#This Row],[Fecha]],"mmmm"))</f>
        <v>Julio</v>
      </c>
      <c r="E416" s="5" t="str">
        <f>TEXT(IDX_Fechas[[#This Row],[Fecha]],"aaaa")</f>
        <v>2053</v>
      </c>
      <c r="F416" s="5" t="str">
        <f>LEFT(IDX_Fechas[[#This Row],[Mes]],3)&amp;"-"&amp;RIGHT(IDX_Fechas[[#This Row],[Año]],2)</f>
        <v>Jul-53</v>
      </c>
      <c r="G416" s="5" t="str">
        <f>VLOOKUP(IDX_Fechas[[#This Row],[Mes]],TBL_Meses[],2,FALSE)</f>
        <v>July</v>
      </c>
      <c r="H416" s="5" t="str">
        <f>LEFT(IDX_Fechas[[#This Row],[Month]],3)&amp;"-"&amp;RIGHT(IDX_Fechas[[#This Row],[Año]],2)</f>
        <v>Jul-53</v>
      </c>
    </row>
    <row r="417" spans="1:8" x14ac:dyDescent="0.2">
      <c r="A417" s="5" t="str">
        <f>UPPER(LEFT(IDX_Fechas[[#This Row],[Mes]],3))&amp;IDX_Fechas[[#This Row],[Año]]</f>
        <v>AGO2053</v>
      </c>
      <c r="B417" s="3">
        <f t="shared" si="7"/>
        <v>56097</v>
      </c>
      <c r="C417" s="4">
        <f>IDX_Fechas[[#This Row],[Fecha]]</f>
        <v>56097</v>
      </c>
      <c r="D417" s="5" t="str">
        <f>PROPER(TEXT(IDX_Fechas[[#This Row],[Fecha]],"mmmm"))</f>
        <v>Agosto</v>
      </c>
      <c r="E417" s="5" t="str">
        <f>TEXT(IDX_Fechas[[#This Row],[Fecha]],"aaaa")</f>
        <v>2053</v>
      </c>
      <c r="F417" s="5" t="str">
        <f>LEFT(IDX_Fechas[[#This Row],[Mes]],3)&amp;"-"&amp;RIGHT(IDX_Fechas[[#This Row],[Año]],2)</f>
        <v>Ago-53</v>
      </c>
      <c r="G417" s="5" t="str">
        <f>VLOOKUP(IDX_Fechas[[#This Row],[Mes]],TBL_Meses[],2,FALSE)</f>
        <v>August</v>
      </c>
      <c r="H417" s="5" t="str">
        <f>LEFT(IDX_Fechas[[#This Row],[Month]],3)&amp;"-"&amp;RIGHT(IDX_Fechas[[#This Row],[Año]],2)</f>
        <v>Aug-53</v>
      </c>
    </row>
    <row r="418" spans="1:8" x14ac:dyDescent="0.2">
      <c r="A418" s="5" t="str">
        <f>UPPER(LEFT(IDX_Fechas[[#This Row],[Mes]],3))&amp;IDX_Fechas[[#This Row],[Año]]</f>
        <v>SEP2053</v>
      </c>
      <c r="B418" s="3">
        <f t="shared" si="7"/>
        <v>56128</v>
      </c>
      <c r="C418" s="4">
        <f>IDX_Fechas[[#This Row],[Fecha]]</f>
        <v>56128</v>
      </c>
      <c r="D418" s="5" t="str">
        <f>PROPER(TEXT(IDX_Fechas[[#This Row],[Fecha]],"mmmm"))</f>
        <v>Septiembre</v>
      </c>
      <c r="E418" s="5" t="str">
        <f>TEXT(IDX_Fechas[[#This Row],[Fecha]],"aaaa")</f>
        <v>2053</v>
      </c>
      <c r="F418" s="5" t="str">
        <f>LEFT(IDX_Fechas[[#This Row],[Mes]],3)&amp;"-"&amp;RIGHT(IDX_Fechas[[#This Row],[Año]],2)</f>
        <v>Sep-53</v>
      </c>
      <c r="G418" s="5" t="str">
        <f>VLOOKUP(IDX_Fechas[[#This Row],[Mes]],TBL_Meses[],2,FALSE)</f>
        <v>September</v>
      </c>
      <c r="H418" s="5" t="str">
        <f>LEFT(IDX_Fechas[[#This Row],[Month]],3)&amp;"-"&amp;RIGHT(IDX_Fechas[[#This Row],[Año]],2)</f>
        <v>Sep-53</v>
      </c>
    </row>
    <row r="419" spans="1:8" x14ac:dyDescent="0.2">
      <c r="A419" s="5" t="str">
        <f>UPPER(LEFT(IDX_Fechas[[#This Row],[Mes]],3))&amp;IDX_Fechas[[#This Row],[Año]]</f>
        <v>OCT2053</v>
      </c>
      <c r="B419" s="3">
        <f t="shared" si="7"/>
        <v>56158</v>
      </c>
      <c r="C419" s="4">
        <f>IDX_Fechas[[#This Row],[Fecha]]</f>
        <v>56158</v>
      </c>
      <c r="D419" s="5" t="str">
        <f>PROPER(TEXT(IDX_Fechas[[#This Row],[Fecha]],"mmmm"))</f>
        <v>Octubre</v>
      </c>
      <c r="E419" s="5" t="str">
        <f>TEXT(IDX_Fechas[[#This Row],[Fecha]],"aaaa")</f>
        <v>2053</v>
      </c>
      <c r="F419" s="5" t="str">
        <f>LEFT(IDX_Fechas[[#This Row],[Mes]],3)&amp;"-"&amp;RIGHT(IDX_Fechas[[#This Row],[Año]],2)</f>
        <v>Oct-53</v>
      </c>
      <c r="G419" s="5" t="str">
        <f>VLOOKUP(IDX_Fechas[[#This Row],[Mes]],TBL_Meses[],2,FALSE)</f>
        <v>October</v>
      </c>
      <c r="H419" s="5" t="str">
        <f>LEFT(IDX_Fechas[[#This Row],[Month]],3)&amp;"-"&amp;RIGHT(IDX_Fechas[[#This Row],[Año]],2)</f>
        <v>Oct-53</v>
      </c>
    </row>
    <row r="420" spans="1:8" x14ac:dyDescent="0.2">
      <c r="A420" s="5" t="str">
        <f>UPPER(LEFT(IDX_Fechas[[#This Row],[Mes]],3))&amp;IDX_Fechas[[#This Row],[Año]]</f>
        <v>NOV2053</v>
      </c>
      <c r="B420" s="3">
        <f t="shared" si="7"/>
        <v>56189</v>
      </c>
      <c r="C420" s="4">
        <f>IDX_Fechas[[#This Row],[Fecha]]</f>
        <v>56189</v>
      </c>
      <c r="D420" s="5" t="str">
        <f>PROPER(TEXT(IDX_Fechas[[#This Row],[Fecha]],"mmmm"))</f>
        <v>Noviembre</v>
      </c>
      <c r="E420" s="5" t="str">
        <f>TEXT(IDX_Fechas[[#This Row],[Fecha]],"aaaa")</f>
        <v>2053</v>
      </c>
      <c r="F420" s="5" t="str">
        <f>LEFT(IDX_Fechas[[#This Row],[Mes]],3)&amp;"-"&amp;RIGHT(IDX_Fechas[[#This Row],[Año]],2)</f>
        <v>Nov-53</v>
      </c>
      <c r="G420" s="5" t="str">
        <f>VLOOKUP(IDX_Fechas[[#This Row],[Mes]],TBL_Meses[],2,FALSE)</f>
        <v>November</v>
      </c>
      <c r="H420" s="5" t="str">
        <f>LEFT(IDX_Fechas[[#This Row],[Month]],3)&amp;"-"&amp;RIGHT(IDX_Fechas[[#This Row],[Año]],2)</f>
        <v>Nov-53</v>
      </c>
    </row>
    <row r="421" spans="1:8" x14ac:dyDescent="0.2">
      <c r="A421" s="5" t="str">
        <f>UPPER(LEFT(IDX_Fechas[[#This Row],[Mes]],3))&amp;IDX_Fechas[[#This Row],[Año]]</f>
        <v>DIC2053</v>
      </c>
      <c r="B421" s="3">
        <f t="shared" si="7"/>
        <v>56219</v>
      </c>
      <c r="C421" s="4">
        <f>IDX_Fechas[[#This Row],[Fecha]]</f>
        <v>56219</v>
      </c>
      <c r="D421" s="5" t="str">
        <f>PROPER(TEXT(IDX_Fechas[[#This Row],[Fecha]],"mmmm"))</f>
        <v>Diciembre</v>
      </c>
      <c r="E421" s="5" t="str">
        <f>TEXT(IDX_Fechas[[#This Row],[Fecha]],"aaaa")</f>
        <v>2053</v>
      </c>
      <c r="F421" s="5" t="str">
        <f>LEFT(IDX_Fechas[[#This Row],[Mes]],3)&amp;"-"&amp;RIGHT(IDX_Fechas[[#This Row],[Año]],2)</f>
        <v>Dic-53</v>
      </c>
      <c r="G421" s="5" t="str">
        <f>VLOOKUP(IDX_Fechas[[#This Row],[Mes]],TBL_Meses[],2,FALSE)</f>
        <v>December</v>
      </c>
      <c r="H421" s="5" t="str">
        <f>LEFT(IDX_Fechas[[#This Row],[Month]],3)&amp;"-"&amp;RIGHT(IDX_Fechas[[#This Row],[Año]],2)</f>
        <v>Dec-53</v>
      </c>
    </row>
    <row r="422" spans="1:8" x14ac:dyDescent="0.2">
      <c r="A422" s="5" t="str">
        <f>UPPER(LEFT(IDX_Fechas[[#This Row],[Mes]],3))&amp;IDX_Fechas[[#This Row],[Año]]</f>
        <v>ENE2054</v>
      </c>
      <c r="B422" s="3">
        <f t="shared" si="7"/>
        <v>56250</v>
      </c>
      <c r="C422" s="4">
        <f>IDX_Fechas[[#This Row],[Fecha]]</f>
        <v>56250</v>
      </c>
      <c r="D422" s="5" t="str">
        <f>PROPER(TEXT(IDX_Fechas[[#This Row],[Fecha]],"mmmm"))</f>
        <v>Enero</v>
      </c>
      <c r="E422" s="5" t="str">
        <f>TEXT(IDX_Fechas[[#This Row],[Fecha]],"aaaa")</f>
        <v>2054</v>
      </c>
      <c r="F422" s="5" t="str">
        <f>LEFT(IDX_Fechas[[#This Row],[Mes]],3)&amp;"-"&amp;RIGHT(IDX_Fechas[[#This Row],[Año]],2)</f>
        <v>Ene-54</v>
      </c>
      <c r="G422" s="5" t="str">
        <f>VLOOKUP(IDX_Fechas[[#This Row],[Mes]],TBL_Meses[],2,FALSE)</f>
        <v>January</v>
      </c>
      <c r="H422" s="5" t="str">
        <f>LEFT(IDX_Fechas[[#This Row],[Month]],3)&amp;"-"&amp;RIGHT(IDX_Fechas[[#This Row],[Año]],2)</f>
        <v>Jan-54</v>
      </c>
    </row>
    <row r="423" spans="1:8" x14ac:dyDescent="0.2">
      <c r="A423" s="5" t="str">
        <f>UPPER(LEFT(IDX_Fechas[[#This Row],[Mes]],3))&amp;IDX_Fechas[[#This Row],[Año]]</f>
        <v>FEB2054</v>
      </c>
      <c r="B423" s="3">
        <f t="shared" si="7"/>
        <v>56281</v>
      </c>
      <c r="C423" s="4">
        <f>IDX_Fechas[[#This Row],[Fecha]]</f>
        <v>56281</v>
      </c>
      <c r="D423" s="5" t="str">
        <f>PROPER(TEXT(IDX_Fechas[[#This Row],[Fecha]],"mmmm"))</f>
        <v>Febrero</v>
      </c>
      <c r="E423" s="5" t="str">
        <f>TEXT(IDX_Fechas[[#This Row],[Fecha]],"aaaa")</f>
        <v>2054</v>
      </c>
      <c r="F423" s="5" t="str">
        <f>LEFT(IDX_Fechas[[#This Row],[Mes]],3)&amp;"-"&amp;RIGHT(IDX_Fechas[[#This Row],[Año]],2)</f>
        <v>Feb-54</v>
      </c>
      <c r="G423" s="5" t="str">
        <f>VLOOKUP(IDX_Fechas[[#This Row],[Mes]],TBL_Meses[],2,FALSE)</f>
        <v>February</v>
      </c>
      <c r="H423" s="5" t="str">
        <f>LEFT(IDX_Fechas[[#This Row],[Month]],3)&amp;"-"&amp;RIGHT(IDX_Fechas[[#This Row],[Año]],2)</f>
        <v>Feb-54</v>
      </c>
    </row>
    <row r="424" spans="1:8" x14ac:dyDescent="0.2">
      <c r="A424" s="5" t="str">
        <f>UPPER(LEFT(IDX_Fechas[[#This Row],[Mes]],3))&amp;IDX_Fechas[[#This Row],[Año]]</f>
        <v>MAR2054</v>
      </c>
      <c r="B424" s="3">
        <f t="shared" si="7"/>
        <v>56309</v>
      </c>
      <c r="C424" s="4">
        <f>IDX_Fechas[[#This Row],[Fecha]]</f>
        <v>56309</v>
      </c>
      <c r="D424" s="5" t="str">
        <f>PROPER(TEXT(IDX_Fechas[[#This Row],[Fecha]],"mmmm"))</f>
        <v>Marzo</v>
      </c>
      <c r="E424" s="5" t="str">
        <f>TEXT(IDX_Fechas[[#This Row],[Fecha]],"aaaa")</f>
        <v>2054</v>
      </c>
      <c r="F424" s="5" t="str">
        <f>LEFT(IDX_Fechas[[#This Row],[Mes]],3)&amp;"-"&amp;RIGHT(IDX_Fechas[[#This Row],[Año]],2)</f>
        <v>Mar-54</v>
      </c>
      <c r="G424" s="5" t="str">
        <f>VLOOKUP(IDX_Fechas[[#This Row],[Mes]],TBL_Meses[],2,FALSE)</f>
        <v>March</v>
      </c>
      <c r="H424" s="5" t="str">
        <f>LEFT(IDX_Fechas[[#This Row],[Month]],3)&amp;"-"&amp;RIGHT(IDX_Fechas[[#This Row],[Año]],2)</f>
        <v>Mar-54</v>
      </c>
    </row>
    <row r="425" spans="1:8" x14ac:dyDescent="0.2">
      <c r="A425" s="5" t="str">
        <f>UPPER(LEFT(IDX_Fechas[[#This Row],[Mes]],3))&amp;IDX_Fechas[[#This Row],[Año]]</f>
        <v>ABR2054</v>
      </c>
      <c r="B425" s="3">
        <f t="shared" si="7"/>
        <v>56340</v>
      </c>
      <c r="C425" s="4">
        <f>IDX_Fechas[[#This Row],[Fecha]]</f>
        <v>56340</v>
      </c>
      <c r="D425" s="5" t="str">
        <f>PROPER(TEXT(IDX_Fechas[[#This Row],[Fecha]],"mmmm"))</f>
        <v>Abril</v>
      </c>
      <c r="E425" s="5" t="str">
        <f>TEXT(IDX_Fechas[[#This Row],[Fecha]],"aaaa")</f>
        <v>2054</v>
      </c>
      <c r="F425" s="5" t="str">
        <f>LEFT(IDX_Fechas[[#This Row],[Mes]],3)&amp;"-"&amp;RIGHT(IDX_Fechas[[#This Row],[Año]],2)</f>
        <v>Abr-54</v>
      </c>
      <c r="G425" s="5" t="str">
        <f>VLOOKUP(IDX_Fechas[[#This Row],[Mes]],TBL_Meses[],2,FALSE)</f>
        <v>April</v>
      </c>
      <c r="H425" s="5" t="str">
        <f>LEFT(IDX_Fechas[[#This Row],[Month]],3)&amp;"-"&amp;RIGHT(IDX_Fechas[[#This Row],[Año]],2)</f>
        <v>Apr-54</v>
      </c>
    </row>
    <row r="426" spans="1:8" x14ac:dyDescent="0.2">
      <c r="A426" s="5" t="str">
        <f>UPPER(LEFT(IDX_Fechas[[#This Row],[Mes]],3))&amp;IDX_Fechas[[#This Row],[Año]]</f>
        <v>MAY2054</v>
      </c>
      <c r="B426" s="3">
        <f t="shared" si="7"/>
        <v>56370</v>
      </c>
      <c r="C426" s="4">
        <f>IDX_Fechas[[#This Row],[Fecha]]</f>
        <v>56370</v>
      </c>
      <c r="D426" s="5" t="str">
        <f>PROPER(TEXT(IDX_Fechas[[#This Row],[Fecha]],"mmmm"))</f>
        <v>Mayo</v>
      </c>
      <c r="E426" s="5" t="str">
        <f>TEXT(IDX_Fechas[[#This Row],[Fecha]],"aaaa")</f>
        <v>2054</v>
      </c>
      <c r="F426" s="5" t="str">
        <f>LEFT(IDX_Fechas[[#This Row],[Mes]],3)&amp;"-"&amp;RIGHT(IDX_Fechas[[#This Row],[Año]],2)</f>
        <v>May-54</v>
      </c>
      <c r="G426" s="5" t="str">
        <f>VLOOKUP(IDX_Fechas[[#This Row],[Mes]],TBL_Meses[],2,FALSE)</f>
        <v>May</v>
      </c>
      <c r="H426" s="5" t="str">
        <f>LEFT(IDX_Fechas[[#This Row],[Month]],3)&amp;"-"&amp;RIGHT(IDX_Fechas[[#This Row],[Año]],2)</f>
        <v>May-54</v>
      </c>
    </row>
    <row r="427" spans="1:8" x14ac:dyDescent="0.2">
      <c r="A427" s="5" t="str">
        <f>UPPER(LEFT(IDX_Fechas[[#This Row],[Mes]],3))&amp;IDX_Fechas[[#This Row],[Año]]</f>
        <v>JUN2054</v>
      </c>
      <c r="B427" s="3">
        <f t="shared" si="7"/>
        <v>56401</v>
      </c>
      <c r="C427" s="4">
        <f>IDX_Fechas[[#This Row],[Fecha]]</f>
        <v>56401</v>
      </c>
      <c r="D427" s="5" t="str">
        <f>PROPER(TEXT(IDX_Fechas[[#This Row],[Fecha]],"mmmm"))</f>
        <v>Junio</v>
      </c>
      <c r="E427" s="5" t="str">
        <f>TEXT(IDX_Fechas[[#This Row],[Fecha]],"aaaa")</f>
        <v>2054</v>
      </c>
      <c r="F427" s="5" t="str">
        <f>LEFT(IDX_Fechas[[#This Row],[Mes]],3)&amp;"-"&amp;RIGHT(IDX_Fechas[[#This Row],[Año]],2)</f>
        <v>Jun-54</v>
      </c>
      <c r="G427" s="5" t="str">
        <f>VLOOKUP(IDX_Fechas[[#This Row],[Mes]],TBL_Meses[],2,FALSE)</f>
        <v>June</v>
      </c>
      <c r="H427" s="5" t="str">
        <f>LEFT(IDX_Fechas[[#This Row],[Month]],3)&amp;"-"&amp;RIGHT(IDX_Fechas[[#This Row],[Año]],2)</f>
        <v>Jun-54</v>
      </c>
    </row>
    <row r="428" spans="1:8" x14ac:dyDescent="0.2">
      <c r="A428" s="5" t="str">
        <f>UPPER(LEFT(IDX_Fechas[[#This Row],[Mes]],3))&amp;IDX_Fechas[[#This Row],[Año]]</f>
        <v>JUL2054</v>
      </c>
      <c r="B428" s="3">
        <f t="shared" si="7"/>
        <v>56431</v>
      </c>
      <c r="C428" s="4">
        <f>IDX_Fechas[[#This Row],[Fecha]]</f>
        <v>56431</v>
      </c>
      <c r="D428" s="5" t="str">
        <f>PROPER(TEXT(IDX_Fechas[[#This Row],[Fecha]],"mmmm"))</f>
        <v>Julio</v>
      </c>
      <c r="E428" s="5" t="str">
        <f>TEXT(IDX_Fechas[[#This Row],[Fecha]],"aaaa")</f>
        <v>2054</v>
      </c>
      <c r="F428" s="5" t="str">
        <f>LEFT(IDX_Fechas[[#This Row],[Mes]],3)&amp;"-"&amp;RIGHT(IDX_Fechas[[#This Row],[Año]],2)</f>
        <v>Jul-54</v>
      </c>
      <c r="G428" s="5" t="str">
        <f>VLOOKUP(IDX_Fechas[[#This Row],[Mes]],TBL_Meses[],2,FALSE)</f>
        <v>July</v>
      </c>
      <c r="H428" s="5" t="str">
        <f>LEFT(IDX_Fechas[[#This Row],[Month]],3)&amp;"-"&amp;RIGHT(IDX_Fechas[[#This Row],[Año]],2)</f>
        <v>Jul-54</v>
      </c>
    </row>
    <row r="429" spans="1:8" x14ac:dyDescent="0.2">
      <c r="A429" s="5" t="str">
        <f>UPPER(LEFT(IDX_Fechas[[#This Row],[Mes]],3))&amp;IDX_Fechas[[#This Row],[Año]]</f>
        <v>AGO2054</v>
      </c>
      <c r="B429" s="3">
        <f t="shared" si="7"/>
        <v>56462</v>
      </c>
      <c r="C429" s="4">
        <f>IDX_Fechas[[#This Row],[Fecha]]</f>
        <v>56462</v>
      </c>
      <c r="D429" s="5" t="str">
        <f>PROPER(TEXT(IDX_Fechas[[#This Row],[Fecha]],"mmmm"))</f>
        <v>Agosto</v>
      </c>
      <c r="E429" s="5" t="str">
        <f>TEXT(IDX_Fechas[[#This Row],[Fecha]],"aaaa")</f>
        <v>2054</v>
      </c>
      <c r="F429" s="5" t="str">
        <f>LEFT(IDX_Fechas[[#This Row],[Mes]],3)&amp;"-"&amp;RIGHT(IDX_Fechas[[#This Row],[Año]],2)</f>
        <v>Ago-54</v>
      </c>
      <c r="G429" s="5" t="str">
        <f>VLOOKUP(IDX_Fechas[[#This Row],[Mes]],TBL_Meses[],2,FALSE)</f>
        <v>August</v>
      </c>
      <c r="H429" s="5" t="str">
        <f>LEFT(IDX_Fechas[[#This Row],[Month]],3)&amp;"-"&amp;RIGHT(IDX_Fechas[[#This Row],[Año]],2)</f>
        <v>Aug-54</v>
      </c>
    </row>
    <row r="430" spans="1:8" x14ac:dyDescent="0.2">
      <c r="A430" s="5" t="str">
        <f>UPPER(LEFT(IDX_Fechas[[#This Row],[Mes]],3))&amp;IDX_Fechas[[#This Row],[Año]]</f>
        <v>SEP2054</v>
      </c>
      <c r="B430" s="3">
        <f t="shared" si="7"/>
        <v>56493</v>
      </c>
      <c r="C430" s="4">
        <f>IDX_Fechas[[#This Row],[Fecha]]</f>
        <v>56493</v>
      </c>
      <c r="D430" s="5" t="str">
        <f>PROPER(TEXT(IDX_Fechas[[#This Row],[Fecha]],"mmmm"))</f>
        <v>Septiembre</v>
      </c>
      <c r="E430" s="5" t="str">
        <f>TEXT(IDX_Fechas[[#This Row],[Fecha]],"aaaa")</f>
        <v>2054</v>
      </c>
      <c r="F430" s="5" t="str">
        <f>LEFT(IDX_Fechas[[#This Row],[Mes]],3)&amp;"-"&amp;RIGHT(IDX_Fechas[[#This Row],[Año]],2)</f>
        <v>Sep-54</v>
      </c>
      <c r="G430" s="5" t="str">
        <f>VLOOKUP(IDX_Fechas[[#This Row],[Mes]],TBL_Meses[],2,FALSE)</f>
        <v>September</v>
      </c>
      <c r="H430" s="5" t="str">
        <f>LEFT(IDX_Fechas[[#This Row],[Month]],3)&amp;"-"&amp;RIGHT(IDX_Fechas[[#This Row],[Año]],2)</f>
        <v>Sep-54</v>
      </c>
    </row>
    <row r="431" spans="1:8" x14ac:dyDescent="0.2">
      <c r="A431" s="5" t="str">
        <f>UPPER(LEFT(IDX_Fechas[[#This Row],[Mes]],3))&amp;IDX_Fechas[[#This Row],[Año]]</f>
        <v>OCT2054</v>
      </c>
      <c r="B431" s="3">
        <f t="shared" si="7"/>
        <v>56523</v>
      </c>
      <c r="C431" s="4">
        <f>IDX_Fechas[[#This Row],[Fecha]]</f>
        <v>56523</v>
      </c>
      <c r="D431" s="5" t="str">
        <f>PROPER(TEXT(IDX_Fechas[[#This Row],[Fecha]],"mmmm"))</f>
        <v>Octubre</v>
      </c>
      <c r="E431" s="5" t="str">
        <f>TEXT(IDX_Fechas[[#This Row],[Fecha]],"aaaa")</f>
        <v>2054</v>
      </c>
      <c r="F431" s="5" t="str">
        <f>LEFT(IDX_Fechas[[#This Row],[Mes]],3)&amp;"-"&amp;RIGHT(IDX_Fechas[[#This Row],[Año]],2)</f>
        <v>Oct-54</v>
      </c>
      <c r="G431" s="5" t="str">
        <f>VLOOKUP(IDX_Fechas[[#This Row],[Mes]],TBL_Meses[],2,FALSE)</f>
        <v>October</v>
      </c>
      <c r="H431" s="5" t="str">
        <f>LEFT(IDX_Fechas[[#This Row],[Month]],3)&amp;"-"&amp;RIGHT(IDX_Fechas[[#This Row],[Año]],2)</f>
        <v>Oct-54</v>
      </c>
    </row>
    <row r="432" spans="1:8" x14ac:dyDescent="0.2">
      <c r="A432" s="5" t="str">
        <f>UPPER(LEFT(IDX_Fechas[[#This Row],[Mes]],3))&amp;IDX_Fechas[[#This Row],[Año]]</f>
        <v>NOV2054</v>
      </c>
      <c r="B432" s="3">
        <f t="shared" si="7"/>
        <v>56554</v>
      </c>
      <c r="C432" s="4">
        <f>IDX_Fechas[[#This Row],[Fecha]]</f>
        <v>56554</v>
      </c>
      <c r="D432" s="5" t="str">
        <f>PROPER(TEXT(IDX_Fechas[[#This Row],[Fecha]],"mmmm"))</f>
        <v>Noviembre</v>
      </c>
      <c r="E432" s="5" t="str">
        <f>TEXT(IDX_Fechas[[#This Row],[Fecha]],"aaaa")</f>
        <v>2054</v>
      </c>
      <c r="F432" s="5" t="str">
        <f>LEFT(IDX_Fechas[[#This Row],[Mes]],3)&amp;"-"&amp;RIGHT(IDX_Fechas[[#This Row],[Año]],2)</f>
        <v>Nov-54</v>
      </c>
      <c r="G432" s="5" t="str">
        <f>VLOOKUP(IDX_Fechas[[#This Row],[Mes]],TBL_Meses[],2,FALSE)</f>
        <v>November</v>
      </c>
      <c r="H432" s="5" t="str">
        <f>LEFT(IDX_Fechas[[#This Row],[Month]],3)&amp;"-"&amp;RIGHT(IDX_Fechas[[#This Row],[Año]],2)</f>
        <v>Nov-54</v>
      </c>
    </row>
    <row r="433" spans="1:8" x14ac:dyDescent="0.2">
      <c r="A433" s="5" t="str">
        <f>UPPER(LEFT(IDX_Fechas[[#This Row],[Mes]],3))&amp;IDX_Fechas[[#This Row],[Año]]</f>
        <v>DIC2054</v>
      </c>
      <c r="B433" s="3">
        <f t="shared" si="7"/>
        <v>56584</v>
      </c>
      <c r="C433" s="4">
        <f>IDX_Fechas[[#This Row],[Fecha]]</f>
        <v>56584</v>
      </c>
      <c r="D433" s="5" t="str">
        <f>PROPER(TEXT(IDX_Fechas[[#This Row],[Fecha]],"mmmm"))</f>
        <v>Diciembre</v>
      </c>
      <c r="E433" s="5" t="str">
        <f>TEXT(IDX_Fechas[[#This Row],[Fecha]],"aaaa")</f>
        <v>2054</v>
      </c>
      <c r="F433" s="5" t="str">
        <f>LEFT(IDX_Fechas[[#This Row],[Mes]],3)&amp;"-"&amp;RIGHT(IDX_Fechas[[#This Row],[Año]],2)</f>
        <v>Dic-54</v>
      </c>
      <c r="G433" s="5" t="str">
        <f>VLOOKUP(IDX_Fechas[[#This Row],[Mes]],TBL_Meses[],2,FALSE)</f>
        <v>December</v>
      </c>
      <c r="H433" s="5" t="str">
        <f>LEFT(IDX_Fechas[[#This Row],[Month]],3)&amp;"-"&amp;RIGHT(IDX_Fechas[[#This Row],[Año]],2)</f>
        <v>Dec-54</v>
      </c>
    </row>
    <row r="434" spans="1:8" x14ac:dyDescent="0.2">
      <c r="A434" s="5" t="str">
        <f>UPPER(LEFT(IDX_Fechas[[#This Row],[Mes]],3))&amp;IDX_Fechas[[#This Row],[Año]]</f>
        <v>ENE2055</v>
      </c>
      <c r="B434" s="3">
        <f t="shared" si="7"/>
        <v>56615</v>
      </c>
      <c r="C434" s="4">
        <f>IDX_Fechas[[#This Row],[Fecha]]</f>
        <v>56615</v>
      </c>
      <c r="D434" s="5" t="str">
        <f>PROPER(TEXT(IDX_Fechas[[#This Row],[Fecha]],"mmmm"))</f>
        <v>Enero</v>
      </c>
      <c r="E434" s="5" t="str">
        <f>TEXT(IDX_Fechas[[#This Row],[Fecha]],"aaaa")</f>
        <v>2055</v>
      </c>
      <c r="F434" s="5" t="str">
        <f>LEFT(IDX_Fechas[[#This Row],[Mes]],3)&amp;"-"&amp;RIGHT(IDX_Fechas[[#This Row],[Año]],2)</f>
        <v>Ene-55</v>
      </c>
      <c r="G434" s="5" t="str">
        <f>VLOOKUP(IDX_Fechas[[#This Row],[Mes]],TBL_Meses[],2,FALSE)</f>
        <v>January</v>
      </c>
      <c r="H434" s="5" t="str">
        <f>LEFT(IDX_Fechas[[#This Row],[Month]],3)&amp;"-"&amp;RIGHT(IDX_Fechas[[#This Row],[Año]],2)</f>
        <v>Jan-55</v>
      </c>
    </row>
    <row r="435" spans="1:8" x14ac:dyDescent="0.2">
      <c r="A435" s="5" t="str">
        <f>UPPER(LEFT(IDX_Fechas[[#This Row],[Mes]],3))&amp;IDX_Fechas[[#This Row],[Año]]</f>
        <v>FEB2055</v>
      </c>
      <c r="B435" s="3">
        <f t="shared" si="7"/>
        <v>56646</v>
      </c>
      <c r="C435" s="4">
        <f>IDX_Fechas[[#This Row],[Fecha]]</f>
        <v>56646</v>
      </c>
      <c r="D435" s="5" t="str">
        <f>PROPER(TEXT(IDX_Fechas[[#This Row],[Fecha]],"mmmm"))</f>
        <v>Febrero</v>
      </c>
      <c r="E435" s="5" t="str">
        <f>TEXT(IDX_Fechas[[#This Row],[Fecha]],"aaaa")</f>
        <v>2055</v>
      </c>
      <c r="F435" s="5" t="str">
        <f>LEFT(IDX_Fechas[[#This Row],[Mes]],3)&amp;"-"&amp;RIGHT(IDX_Fechas[[#This Row],[Año]],2)</f>
        <v>Feb-55</v>
      </c>
      <c r="G435" s="5" t="str">
        <f>VLOOKUP(IDX_Fechas[[#This Row],[Mes]],TBL_Meses[],2,FALSE)</f>
        <v>February</v>
      </c>
      <c r="H435" s="5" t="str">
        <f>LEFT(IDX_Fechas[[#This Row],[Month]],3)&amp;"-"&amp;RIGHT(IDX_Fechas[[#This Row],[Año]],2)</f>
        <v>Feb-55</v>
      </c>
    </row>
    <row r="436" spans="1:8" x14ac:dyDescent="0.2">
      <c r="A436" s="5" t="str">
        <f>UPPER(LEFT(IDX_Fechas[[#This Row],[Mes]],3))&amp;IDX_Fechas[[#This Row],[Año]]</f>
        <v>MAR2055</v>
      </c>
      <c r="B436" s="3">
        <f t="shared" si="7"/>
        <v>56674</v>
      </c>
      <c r="C436" s="4">
        <f>IDX_Fechas[[#This Row],[Fecha]]</f>
        <v>56674</v>
      </c>
      <c r="D436" s="5" t="str">
        <f>PROPER(TEXT(IDX_Fechas[[#This Row],[Fecha]],"mmmm"))</f>
        <v>Marzo</v>
      </c>
      <c r="E436" s="5" t="str">
        <f>TEXT(IDX_Fechas[[#This Row],[Fecha]],"aaaa")</f>
        <v>2055</v>
      </c>
      <c r="F436" s="5" t="str">
        <f>LEFT(IDX_Fechas[[#This Row],[Mes]],3)&amp;"-"&amp;RIGHT(IDX_Fechas[[#This Row],[Año]],2)</f>
        <v>Mar-55</v>
      </c>
      <c r="G436" s="5" t="str">
        <f>VLOOKUP(IDX_Fechas[[#This Row],[Mes]],TBL_Meses[],2,FALSE)</f>
        <v>March</v>
      </c>
      <c r="H436" s="5" t="str">
        <f>LEFT(IDX_Fechas[[#This Row],[Month]],3)&amp;"-"&amp;RIGHT(IDX_Fechas[[#This Row],[Año]],2)</f>
        <v>Mar-55</v>
      </c>
    </row>
    <row r="437" spans="1:8" x14ac:dyDescent="0.2">
      <c r="A437" s="5" t="str">
        <f>UPPER(LEFT(IDX_Fechas[[#This Row],[Mes]],3))&amp;IDX_Fechas[[#This Row],[Año]]</f>
        <v>ABR2055</v>
      </c>
      <c r="B437" s="3">
        <f t="shared" si="7"/>
        <v>56705</v>
      </c>
      <c r="C437" s="4">
        <f>IDX_Fechas[[#This Row],[Fecha]]</f>
        <v>56705</v>
      </c>
      <c r="D437" s="5" t="str">
        <f>PROPER(TEXT(IDX_Fechas[[#This Row],[Fecha]],"mmmm"))</f>
        <v>Abril</v>
      </c>
      <c r="E437" s="5" t="str">
        <f>TEXT(IDX_Fechas[[#This Row],[Fecha]],"aaaa")</f>
        <v>2055</v>
      </c>
      <c r="F437" s="5" t="str">
        <f>LEFT(IDX_Fechas[[#This Row],[Mes]],3)&amp;"-"&amp;RIGHT(IDX_Fechas[[#This Row],[Año]],2)</f>
        <v>Abr-55</v>
      </c>
      <c r="G437" s="5" t="str">
        <f>VLOOKUP(IDX_Fechas[[#This Row],[Mes]],TBL_Meses[],2,FALSE)</f>
        <v>April</v>
      </c>
      <c r="H437" s="5" t="str">
        <f>LEFT(IDX_Fechas[[#This Row],[Month]],3)&amp;"-"&amp;RIGHT(IDX_Fechas[[#This Row],[Año]],2)</f>
        <v>Apr-55</v>
      </c>
    </row>
    <row r="438" spans="1:8" x14ac:dyDescent="0.2">
      <c r="A438" s="5" t="str">
        <f>UPPER(LEFT(IDX_Fechas[[#This Row],[Mes]],3))&amp;IDX_Fechas[[#This Row],[Año]]</f>
        <v>MAY2055</v>
      </c>
      <c r="B438" s="3">
        <f t="shared" si="7"/>
        <v>56735</v>
      </c>
      <c r="C438" s="4">
        <f>IDX_Fechas[[#This Row],[Fecha]]</f>
        <v>56735</v>
      </c>
      <c r="D438" s="5" t="str">
        <f>PROPER(TEXT(IDX_Fechas[[#This Row],[Fecha]],"mmmm"))</f>
        <v>Mayo</v>
      </c>
      <c r="E438" s="5" t="str">
        <f>TEXT(IDX_Fechas[[#This Row],[Fecha]],"aaaa")</f>
        <v>2055</v>
      </c>
      <c r="F438" s="5" t="str">
        <f>LEFT(IDX_Fechas[[#This Row],[Mes]],3)&amp;"-"&amp;RIGHT(IDX_Fechas[[#This Row],[Año]],2)</f>
        <v>May-55</v>
      </c>
      <c r="G438" s="5" t="str">
        <f>VLOOKUP(IDX_Fechas[[#This Row],[Mes]],TBL_Meses[],2,FALSE)</f>
        <v>May</v>
      </c>
      <c r="H438" s="5" t="str">
        <f>LEFT(IDX_Fechas[[#This Row],[Month]],3)&amp;"-"&amp;RIGHT(IDX_Fechas[[#This Row],[Año]],2)</f>
        <v>May-55</v>
      </c>
    </row>
    <row r="439" spans="1:8" x14ac:dyDescent="0.2">
      <c r="A439" s="5" t="str">
        <f>UPPER(LEFT(IDX_Fechas[[#This Row],[Mes]],3))&amp;IDX_Fechas[[#This Row],[Año]]</f>
        <v>JUN2055</v>
      </c>
      <c r="B439" s="3">
        <f t="shared" si="7"/>
        <v>56766</v>
      </c>
      <c r="C439" s="4">
        <f>IDX_Fechas[[#This Row],[Fecha]]</f>
        <v>56766</v>
      </c>
      <c r="D439" s="5" t="str">
        <f>PROPER(TEXT(IDX_Fechas[[#This Row],[Fecha]],"mmmm"))</f>
        <v>Junio</v>
      </c>
      <c r="E439" s="5" t="str">
        <f>TEXT(IDX_Fechas[[#This Row],[Fecha]],"aaaa")</f>
        <v>2055</v>
      </c>
      <c r="F439" s="5" t="str">
        <f>LEFT(IDX_Fechas[[#This Row],[Mes]],3)&amp;"-"&amp;RIGHT(IDX_Fechas[[#This Row],[Año]],2)</f>
        <v>Jun-55</v>
      </c>
      <c r="G439" s="5" t="str">
        <f>VLOOKUP(IDX_Fechas[[#This Row],[Mes]],TBL_Meses[],2,FALSE)</f>
        <v>June</v>
      </c>
      <c r="H439" s="5" t="str">
        <f>LEFT(IDX_Fechas[[#This Row],[Month]],3)&amp;"-"&amp;RIGHT(IDX_Fechas[[#This Row],[Año]],2)</f>
        <v>Jun-55</v>
      </c>
    </row>
    <row r="440" spans="1:8" x14ac:dyDescent="0.2">
      <c r="A440" s="5" t="str">
        <f>UPPER(LEFT(IDX_Fechas[[#This Row],[Mes]],3))&amp;IDX_Fechas[[#This Row],[Año]]</f>
        <v>JUL2055</v>
      </c>
      <c r="B440" s="3">
        <f t="shared" si="7"/>
        <v>56796</v>
      </c>
      <c r="C440" s="4">
        <f>IDX_Fechas[[#This Row],[Fecha]]</f>
        <v>56796</v>
      </c>
      <c r="D440" s="5" t="str">
        <f>PROPER(TEXT(IDX_Fechas[[#This Row],[Fecha]],"mmmm"))</f>
        <v>Julio</v>
      </c>
      <c r="E440" s="5" t="str">
        <f>TEXT(IDX_Fechas[[#This Row],[Fecha]],"aaaa")</f>
        <v>2055</v>
      </c>
      <c r="F440" s="5" t="str">
        <f>LEFT(IDX_Fechas[[#This Row],[Mes]],3)&amp;"-"&amp;RIGHT(IDX_Fechas[[#This Row],[Año]],2)</f>
        <v>Jul-55</v>
      </c>
      <c r="G440" s="5" t="str">
        <f>VLOOKUP(IDX_Fechas[[#This Row],[Mes]],TBL_Meses[],2,FALSE)</f>
        <v>July</v>
      </c>
      <c r="H440" s="5" t="str">
        <f>LEFT(IDX_Fechas[[#This Row],[Month]],3)&amp;"-"&amp;RIGHT(IDX_Fechas[[#This Row],[Año]],2)</f>
        <v>Jul-55</v>
      </c>
    </row>
    <row r="441" spans="1:8" x14ac:dyDescent="0.2">
      <c r="A441" s="5" t="str">
        <f>UPPER(LEFT(IDX_Fechas[[#This Row],[Mes]],3))&amp;IDX_Fechas[[#This Row],[Año]]</f>
        <v>AGO2055</v>
      </c>
      <c r="B441" s="3">
        <f t="shared" si="7"/>
        <v>56827</v>
      </c>
      <c r="C441" s="4">
        <f>IDX_Fechas[[#This Row],[Fecha]]</f>
        <v>56827</v>
      </c>
      <c r="D441" s="5" t="str">
        <f>PROPER(TEXT(IDX_Fechas[[#This Row],[Fecha]],"mmmm"))</f>
        <v>Agosto</v>
      </c>
      <c r="E441" s="5" t="str">
        <f>TEXT(IDX_Fechas[[#This Row],[Fecha]],"aaaa")</f>
        <v>2055</v>
      </c>
      <c r="F441" s="5" t="str">
        <f>LEFT(IDX_Fechas[[#This Row],[Mes]],3)&amp;"-"&amp;RIGHT(IDX_Fechas[[#This Row],[Año]],2)</f>
        <v>Ago-55</v>
      </c>
      <c r="G441" s="5" t="str">
        <f>VLOOKUP(IDX_Fechas[[#This Row],[Mes]],TBL_Meses[],2,FALSE)</f>
        <v>August</v>
      </c>
      <c r="H441" s="5" t="str">
        <f>LEFT(IDX_Fechas[[#This Row],[Month]],3)&amp;"-"&amp;RIGHT(IDX_Fechas[[#This Row],[Año]],2)</f>
        <v>Aug-55</v>
      </c>
    </row>
    <row r="442" spans="1:8" x14ac:dyDescent="0.2">
      <c r="A442" s="5" t="str">
        <f>UPPER(LEFT(IDX_Fechas[[#This Row],[Mes]],3))&amp;IDX_Fechas[[#This Row],[Año]]</f>
        <v>SEP2055</v>
      </c>
      <c r="B442" s="3">
        <f t="shared" si="7"/>
        <v>56858</v>
      </c>
      <c r="C442" s="4">
        <f>IDX_Fechas[[#This Row],[Fecha]]</f>
        <v>56858</v>
      </c>
      <c r="D442" s="5" t="str">
        <f>PROPER(TEXT(IDX_Fechas[[#This Row],[Fecha]],"mmmm"))</f>
        <v>Septiembre</v>
      </c>
      <c r="E442" s="5" t="str">
        <f>TEXT(IDX_Fechas[[#This Row],[Fecha]],"aaaa")</f>
        <v>2055</v>
      </c>
      <c r="F442" s="5" t="str">
        <f>LEFT(IDX_Fechas[[#This Row],[Mes]],3)&amp;"-"&amp;RIGHT(IDX_Fechas[[#This Row],[Año]],2)</f>
        <v>Sep-55</v>
      </c>
      <c r="G442" s="5" t="str">
        <f>VLOOKUP(IDX_Fechas[[#This Row],[Mes]],TBL_Meses[],2,FALSE)</f>
        <v>September</v>
      </c>
      <c r="H442" s="5" t="str">
        <f>LEFT(IDX_Fechas[[#This Row],[Month]],3)&amp;"-"&amp;RIGHT(IDX_Fechas[[#This Row],[Año]],2)</f>
        <v>Sep-55</v>
      </c>
    </row>
    <row r="443" spans="1:8" x14ac:dyDescent="0.2">
      <c r="A443" s="5" t="str">
        <f>UPPER(LEFT(IDX_Fechas[[#This Row],[Mes]],3))&amp;IDX_Fechas[[#This Row],[Año]]</f>
        <v>OCT2055</v>
      </c>
      <c r="B443" s="3">
        <f t="shared" si="7"/>
        <v>56888</v>
      </c>
      <c r="C443" s="4">
        <f>IDX_Fechas[[#This Row],[Fecha]]</f>
        <v>56888</v>
      </c>
      <c r="D443" s="5" t="str">
        <f>PROPER(TEXT(IDX_Fechas[[#This Row],[Fecha]],"mmmm"))</f>
        <v>Octubre</v>
      </c>
      <c r="E443" s="5" t="str">
        <f>TEXT(IDX_Fechas[[#This Row],[Fecha]],"aaaa")</f>
        <v>2055</v>
      </c>
      <c r="F443" s="5" t="str">
        <f>LEFT(IDX_Fechas[[#This Row],[Mes]],3)&amp;"-"&amp;RIGHT(IDX_Fechas[[#This Row],[Año]],2)</f>
        <v>Oct-55</v>
      </c>
      <c r="G443" s="5" t="str">
        <f>VLOOKUP(IDX_Fechas[[#This Row],[Mes]],TBL_Meses[],2,FALSE)</f>
        <v>October</v>
      </c>
      <c r="H443" s="5" t="str">
        <f>LEFT(IDX_Fechas[[#This Row],[Month]],3)&amp;"-"&amp;RIGHT(IDX_Fechas[[#This Row],[Año]],2)</f>
        <v>Oct-55</v>
      </c>
    </row>
    <row r="444" spans="1:8" x14ac:dyDescent="0.2">
      <c r="A444" s="5" t="str">
        <f>UPPER(LEFT(IDX_Fechas[[#This Row],[Mes]],3))&amp;IDX_Fechas[[#This Row],[Año]]</f>
        <v>NOV2055</v>
      </c>
      <c r="B444" s="3">
        <f t="shared" si="7"/>
        <v>56919</v>
      </c>
      <c r="C444" s="4">
        <f>IDX_Fechas[[#This Row],[Fecha]]</f>
        <v>56919</v>
      </c>
      <c r="D444" s="5" t="str">
        <f>PROPER(TEXT(IDX_Fechas[[#This Row],[Fecha]],"mmmm"))</f>
        <v>Noviembre</v>
      </c>
      <c r="E444" s="5" t="str">
        <f>TEXT(IDX_Fechas[[#This Row],[Fecha]],"aaaa")</f>
        <v>2055</v>
      </c>
      <c r="F444" s="5" t="str">
        <f>LEFT(IDX_Fechas[[#This Row],[Mes]],3)&amp;"-"&amp;RIGHT(IDX_Fechas[[#This Row],[Año]],2)</f>
        <v>Nov-55</v>
      </c>
      <c r="G444" s="5" t="str">
        <f>VLOOKUP(IDX_Fechas[[#This Row],[Mes]],TBL_Meses[],2,FALSE)</f>
        <v>November</v>
      </c>
      <c r="H444" s="5" t="str">
        <f>LEFT(IDX_Fechas[[#This Row],[Month]],3)&amp;"-"&amp;RIGHT(IDX_Fechas[[#This Row],[Año]],2)</f>
        <v>Nov-55</v>
      </c>
    </row>
    <row r="445" spans="1:8" x14ac:dyDescent="0.2">
      <c r="A445" s="5" t="str">
        <f>UPPER(LEFT(IDX_Fechas[[#This Row],[Mes]],3))&amp;IDX_Fechas[[#This Row],[Año]]</f>
        <v>DIC2055</v>
      </c>
      <c r="B445" s="3">
        <f t="shared" si="7"/>
        <v>56949</v>
      </c>
      <c r="C445" s="4">
        <f>IDX_Fechas[[#This Row],[Fecha]]</f>
        <v>56949</v>
      </c>
      <c r="D445" s="5" t="str">
        <f>PROPER(TEXT(IDX_Fechas[[#This Row],[Fecha]],"mmmm"))</f>
        <v>Diciembre</v>
      </c>
      <c r="E445" s="5" t="str">
        <f>TEXT(IDX_Fechas[[#This Row],[Fecha]],"aaaa")</f>
        <v>2055</v>
      </c>
      <c r="F445" s="5" t="str">
        <f>LEFT(IDX_Fechas[[#This Row],[Mes]],3)&amp;"-"&amp;RIGHT(IDX_Fechas[[#This Row],[Año]],2)</f>
        <v>Dic-55</v>
      </c>
      <c r="G445" s="5" t="str">
        <f>VLOOKUP(IDX_Fechas[[#This Row],[Mes]],TBL_Meses[],2,FALSE)</f>
        <v>December</v>
      </c>
      <c r="H445" s="5" t="str">
        <f>LEFT(IDX_Fechas[[#This Row],[Month]],3)&amp;"-"&amp;RIGHT(IDX_Fechas[[#This Row],[Año]],2)</f>
        <v>Dec-55</v>
      </c>
    </row>
    <row r="446" spans="1:8" x14ac:dyDescent="0.2">
      <c r="A446" s="5" t="str">
        <f>UPPER(LEFT(IDX_Fechas[[#This Row],[Mes]],3))&amp;IDX_Fechas[[#This Row],[Año]]</f>
        <v>ENE2056</v>
      </c>
      <c r="B446" s="3">
        <f t="shared" si="7"/>
        <v>56980</v>
      </c>
      <c r="C446" s="4">
        <f>IDX_Fechas[[#This Row],[Fecha]]</f>
        <v>56980</v>
      </c>
      <c r="D446" s="5" t="str">
        <f>PROPER(TEXT(IDX_Fechas[[#This Row],[Fecha]],"mmmm"))</f>
        <v>Enero</v>
      </c>
      <c r="E446" s="5" t="str">
        <f>TEXT(IDX_Fechas[[#This Row],[Fecha]],"aaaa")</f>
        <v>2056</v>
      </c>
      <c r="F446" s="5" t="str">
        <f>LEFT(IDX_Fechas[[#This Row],[Mes]],3)&amp;"-"&amp;RIGHT(IDX_Fechas[[#This Row],[Año]],2)</f>
        <v>Ene-56</v>
      </c>
      <c r="G446" s="5" t="str">
        <f>VLOOKUP(IDX_Fechas[[#This Row],[Mes]],TBL_Meses[],2,FALSE)</f>
        <v>January</v>
      </c>
      <c r="H446" s="5" t="str">
        <f>LEFT(IDX_Fechas[[#This Row],[Month]],3)&amp;"-"&amp;RIGHT(IDX_Fechas[[#This Row],[Año]],2)</f>
        <v>Jan-56</v>
      </c>
    </row>
    <row r="447" spans="1:8" x14ac:dyDescent="0.2">
      <c r="A447" s="5" t="str">
        <f>UPPER(LEFT(IDX_Fechas[[#This Row],[Mes]],3))&amp;IDX_Fechas[[#This Row],[Año]]</f>
        <v>FEB2056</v>
      </c>
      <c r="B447" s="3">
        <f t="shared" si="7"/>
        <v>57011</v>
      </c>
      <c r="C447" s="4">
        <f>IDX_Fechas[[#This Row],[Fecha]]</f>
        <v>57011</v>
      </c>
      <c r="D447" s="5" t="str">
        <f>PROPER(TEXT(IDX_Fechas[[#This Row],[Fecha]],"mmmm"))</f>
        <v>Febrero</v>
      </c>
      <c r="E447" s="5" t="str">
        <f>TEXT(IDX_Fechas[[#This Row],[Fecha]],"aaaa")</f>
        <v>2056</v>
      </c>
      <c r="F447" s="5" t="str">
        <f>LEFT(IDX_Fechas[[#This Row],[Mes]],3)&amp;"-"&amp;RIGHT(IDX_Fechas[[#This Row],[Año]],2)</f>
        <v>Feb-56</v>
      </c>
      <c r="G447" s="5" t="str">
        <f>VLOOKUP(IDX_Fechas[[#This Row],[Mes]],TBL_Meses[],2,FALSE)</f>
        <v>February</v>
      </c>
      <c r="H447" s="5" t="str">
        <f>LEFT(IDX_Fechas[[#This Row],[Month]],3)&amp;"-"&amp;RIGHT(IDX_Fechas[[#This Row],[Año]],2)</f>
        <v>Feb-56</v>
      </c>
    </row>
    <row r="448" spans="1:8" x14ac:dyDescent="0.2">
      <c r="A448" s="5" t="str">
        <f>UPPER(LEFT(IDX_Fechas[[#This Row],[Mes]],3))&amp;IDX_Fechas[[#This Row],[Año]]</f>
        <v>MAR2056</v>
      </c>
      <c r="B448" s="3">
        <f t="shared" si="7"/>
        <v>57040</v>
      </c>
      <c r="C448" s="4">
        <f>IDX_Fechas[[#This Row],[Fecha]]</f>
        <v>57040</v>
      </c>
      <c r="D448" s="5" t="str">
        <f>PROPER(TEXT(IDX_Fechas[[#This Row],[Fecha]],"mmmm"))</f>
        <v>Marzo</v>
      </c>
      <c r="E448" s="5" t="str">
        <f>TEXT(IDX_Fechas[[#This Row],[Fecha]],"aaaa")</f>
        <v>2056</v>
      </c>
      <c r="F448" s="5" t="str">
        <f>LEFT(IDX_Fechas[[#This Row],[Mes]],3)&amp;"-"&amp;RIGHT(IDX_Fechas[[#This Row],[Año]],2)</f>
        <v>Mar-56</v>
      </c>
      <c r="G448" s="5" t="str">
        <f>VLOOKUP(IDX_Fechas[[#This Row],[Mes]],TBL_Meses[],2,FALSE)</f>
        <v>March</v>
      </c>
      <c r="H448" s="5" t="str">
        <f>LEFT(IDX_Fechas[[#This Row],[Month]],3)&amp;"-"&amp;RIGHT(IDX_Fechas[[#This Row],[Año]],2)</f>
        <v>Mar-56</v>
      </c>
    </row>
    <row r="449" spans="1:8" x14ac:dyDescent="0.2">
      <c r="A449" s="5" t="str">
        <f>UPPER(LEFT(IDX_Fechas[[#This Row],[Mes]],3))&amp;IDX_Fechas[[#This Row],[Año]]</f>
        <v>ABR2056</v>
      </c>
      <c r="B449" s="3">
        <f t="shared" si="7"/>
        <v>57071</v>
      </c>
      <c r="C449" s="4">
        <f>IDX_Fechas[[#This Row],[Fecha]]</f>
        <v>57071</v>
      </c>
      <c r="D449" s="5" t="str">
        <f>PROPER(TEXT(IDX_Fechas[[#This Row],[Fecha]],"mmmm"))</f>
        <v>Abril</v>
      </c>
      <c r="E449" s="5" t="str">
        <f>TEXT(IDX_Fechas[[#This Row],[Fecha]],"aaaa")</f>
        <v>2056</v>
      </c>
      <c r="F449" s="5" t="str">
        <f>LEFT(IDX_Fechas[[#This Row],[Mes]],3)&amp;"-"&amp;RIGHT(IDX_Fechas[[#This Row],[Año]],2)</f>
        <v>Abr-56</v>
      </c>
      <c r="G449" s="5" t="str">
        <f>VLOOKUP(IDX_Fechas[[#This Row],[Mes]],TBL_Meses[],2,FALSE)</f>
        <v>April</v>
      </c>
      <c r="H449" s="5" t="str">
        <f>LEFT(IDX_Fechas[[#This Row],[Month]],3)&amp;"-"&amp;RIGHT(IDX_Fechas[[#This Row],[Año]],2)</f>
        <v>Apr-56</v>
      </c>
    </row>
    <row r="450" spans="1:8" x14ac:dyDescent="0.2">
      <c r="A450" s="5" t="str">
        <f>UPPER(LEFT(IDX_Fechas[[#This Row],[Mes]],3))&amp;IDX_Fechas[[#This Row],[Año]]</f>
        <v>MAY2056</v>
      </c>
      <c r="B450" s="3">
        <f t="shared" si="7"/>
        <v>57101</v>
      </c>
      <c r="C450" s="4">
        <f>IDX_Fechas[[#This Row],[Fecha]]</f>
        <v>57101</v>
      </c>
      <c r="D450" s="5" t="str">
        <f>PROPER(TEXT(IDX_Fechas[[#This Row],[Fecha]],"mmmm"))</f>
        <v>Mayo</v>
      </c>
      <c r="E450" s="5" t="str">
        <f>TEXT(IDX_Fechas[[#This Row],[Fecha]],"aaaa")</f>
        <v>2056</v>
      </c>
      <c r="F450" s="5" t="str">
        <f>LEFT(IDX_Fechas[[#This Row],[Mes]],3)&amp;"-"&amp;RIGHT(IDX_Fechas[[#This Row],[Año]],2)</f>
        <v>May-56</v>
      </c>
      <c r="G450" s="5" t="str">
        <f>VLOOKUP(IDX_Fechas[[#This Row],[Mes]],TBL_Meses[],2,FALSE)</f>
        <v>May</v>
      </c>
      <c r="H450" s="5" t="str">
        <f>LEFT(IDX_Fechas[[#This Row],[Month]],3)&amp;"-"&amp;RIGHT(IDX_Fechas[[#This Row],[Año]],2)</f>
        <v>May-56</v>
      </c>
    </row>
    <row r="451" spans="1:8" x14ac:dyDescent="0.2">
      <c r="A451" s="5" t="str">
        <f>UPPER(LEFT(IDX_Fechas[[#This Row],[Mes]],3))&amp;IDX_Fechas[[#This Row],[Año]]</f>
        <v>JUN2056</v>
      </c>
      <c r="B451" s="3">
        <f t="shared" si="7"/>
        <v>57132</v>
      </c>
      <c r="C451" s="4">
        <f>IDX_Fechas[[#This Row],[Fecha]]</f>
        <v>57132</v>
      </c>
      <c r="D451" s="5" t="str">
        <f>PROPER(TEXT(IDX_Fechas[[#This Row],[Fecha]],"mmmm"))</f>
        <v>Junio</v>
      </c>
      <c r="E451" s="5" t="str">
        <f>TEXT(IDX_Fechas[[#This Row],[Fecha]],"aaaa")</f>
        <v>2056</v>
      </c>
      <c r="F451" s="5" t="str">
        <f>LEFT(IDX_Fechas[[#This Row],[Mes]],3)&amp;"-"&amp;RIGHT(IDX_Fechas[[#This Row],[Año]],2)</f>
        <v>Jun-56</v>
      </c>
      <c r="G451" s="5" t="str">
        <f>VLOOKUP(IDX_Fechas[[#This Row],[Mes]],TBL_Meses[],2,FALSE)</f>
        <v>June</v>
      </c>
      <c r="H451" s="5" t="str">
        <f>LEFT(IDX_Fechas[[#This Row],[Month]],3)&amp;"-"&amp;RIGHT(IDX_Fechas[[#This Row],[Año]],2)</f>
        <v>Jun-56</v>
      </c>
    </row>
    <row r="452" spans="1:8" x14ac:dyDescent="0.2">
      <c r="A452" s="5" t="str">
        <f>UPPER(LEFT(IDX_Fechas[[#This Row],[Mes]],3))&amp;IDX_Fechas[[#This Row],[Año]]</f>
        <v>JUL2056</v>
      </c>
      <c r="B452" s="3">
        <f t="shared" si="7"/>
        <v>57162</v>
      </c>
      <c r="C452" s="4">
        <f>IDX_Fechas[[#This Row],[Fecha]]</f>
        <v>57162</v>
      </c>
      <c r="D452" s="5" t="str">
        <f>PROPER(TEXT(IDX_Fechas[[#This Row],[Fecha]],"mmmm"))</f>
        <v>Julio</v>
      </c>
      <c r="E452" s="5" t="str">
        <f>TEXT(IDX_Fechas[[#This Row],[Fecha]],"aaaa")</f>
        <v>2056</v>
      </c>
      <c r="F452" s="5" t="str">
        <f>LEFT(IDX_Fechas[[#This Row],[Mes]],3)&amp;"-"&amp;RIGHT(IDX_Fechas[[#This Row],[Año]],2)</f>
        <v>Jul-56</v>
      </c>
      <c r="G452" s="5" t="str">
        <f>VLOOKUP(IDX_Fechas[[#This Row],[Mes]],TBL_Meses[],2,FALSE)</f>
        <v>July</v>
      </c>
      <c r="H452" s="5" t="str">
        <f>LEFT(IDX_Fechas[[#This Row],[Month]],3)&amp;"-"&amp;RIGHT(IDX_Fechas[[#This Row],[Año]],2)</f>
        <v>Jul-56</v>
      </c>
    </row>
    <row r="453" spans="1:8" x14ac:dyDescent="0.2">
      <c r="A453" s="5" t="str">
        <f>UPPER(LEFT(IDX_Fechas[[#This Row],[Mes]],3))&amp;IDX_Fechas[[#This Row],[Año]]</f>
        <v>AGO2056</v>
      </c>
      <c r="B453" s="3">
        <f t="shared" si="7"/>
        <v>57193</v>
      </c>
      <c r="C453" s="4">
        <f>IDX_Fechas[[#This Row],[Fecha]]</f>
        <v>57193</v>
      </c>
      <c r="D453" s="5" t="str">
        <f>PROPER(TEXT(IDX_Fechas[[#This Row],[Fecha]],"mmmm"))</f>
        <v>Agosto</v>
      </c>
      <c r="E453" s="5" t="str">
        <f>TEXT(IDX_Fechas[[#This Row],[Fecha]],"aaaa")</f>
        <v>2056</v>
      </c>
      <c r="F453" s="5" t="str">
        <f>LEFT(IDX_Fechas[[#This Row],[Mes]],3)&amp;"-"&amp;RIGHT(IDX_Fechas[[#This Row],[Año]],2)</f>
        <v>Ago-56</v>
      </c>
      <c r="G453" s="5" t="str">
        <f>VLOOKUP(IDX_Fechas[[#This Row],[Mes]],TBL_Meses[],2,FALSE)</f>
        <v>August</v>
      </c>
      <c r="H453" s="5" t="str">
        <f>LEFT(IDX_Fechas[[#This Row],[Month]],3)&amp;"-"&amp;RIGHT(IDX_Fechas[[#This Row],[Año]],2)</f>
        <v>Aug-56</v>
      </c>
    </row>
    <row r="454" spans="1:8" x14ac:dyDescent="0.2">
      <c r="A454" s="5" t="str">
        <f>UPPER(LEFT(IDX_Fechas[[#This Row],[Mes]],3))&amp;IDX_Fechas[[#This Row],[Año]]</f>
        <v>SEP2056</v>
      </c>
      <c r="B454" s="3">
        <f t="shared" si="7"/>
        <v>57224</v>
      </c>
      <c r="C454" s="4">
        <f>IDX_Fechas[[#This Row],[Fecha]]</f>
        <v>57224</v>
      </c>
      <c r="D454" s="5" t="str">
        <f>PROPER(TEXT(IDX_Fechas[[#This Row],[Fecha]],"mmmm"))</f>
        <v>Septiembre</v>
      </c>
      <c r="E454" s="5" t="str">
        <f>TEXT(IDX_Fechas[[#This Row],[Fecha]],"aaaa")</f>
        <v>2056</v>
      </c>
      <c r="F454" s="5" t="str">
        <f>LEFT(IDX_Fechas[[#This Row],[Mes]],3)&amp;"-"&amp;RIGHT(IDX_Fechas[[#This Row],[Año]],2)</f>
        <v>Sep-56</v>
      </c>
      <c r="G454" s="5" t="str">
        <f>VLOOKUP(IDX_Fechas[[#This Row],[Mes]],TBL_Meses[],2,FALSE)</f>
        <v>September</v>
      </c>
      <c r="H454" s="5" t="str">
        <f>LEFT(IDX_Fechas[[#This Row],[Month]],3)&amp;"-"&amp;RIGHT(IDX_Fechas[[#This Row],[Año]],2)</f>
        <v>Sep-56</v>
      </c>
    </row>
    <row r="455" spans="1:8" x14ac:dyDescent="0.2">
      <c r="A455" s="5" t="str">
        <f>UPPER(LEFT(IDX_Fechas[[#This Row],[Mes]],3))&amp;IDX_Fechas[[#This Row],[Año]]</f>
        <v>OCT2056</v>
      </c>
      <c r="B455" s="3">
        <f t="shared" ref="B455:B518" si="8">IF(ROW()=2,43466,EDATE(B454,1))</f>
        <v>57254</v>
      </c>
      <c r="C455" s="4">
        <f>IDX_Fechas[[#This Row],[Fecha]]</f>
        <v>57254</v>
      </c>
      <c r="D455" s="5" t="str">
        <f>PROPER(TEXT(IDX_Fechas[[#This Row],[Fecha]],"mmmm"))</f>
        <v>Octubre</v>
      </c>
      <c r="E455" s="5" t="str">
        <f>TEXT(IDX_Fechas[[#This Row],[Fecha]],"aaaa")</f>
        <v>2056</v>
      </c>
      <c r="F455" s="5" t="str">
        <f>LEFT(IDX_Fechas[[#This Row],[Mes]],3)&amp;"-"&amp;RIGHT(IDX_Fechas[[#This Row],[Año]],2)</f>
        <v>Oct-56</v>
      </c>
      <c r="G455" s="5" t="str">
        <f>VLOOKUP(IDX_Fechas[[#This Row],[Mes]],TBL_Meses[],2,FALSE)</f>
        <v>October</v>
      </c>
      <c r="H455" s="5" t="str">
        <f>LEFT(IDX_Fechas[[#This Row],[Month]],3)&amp;"-"&amp;RIGHT(IDX_Fechas[[#This Row],[Año]],2)</f>
        <v>Oct-56</v>
      </c>
    </row>
    <row r="456" spans="1:8" x14ac:dyDescent="0.2">
      <c r="A456" s="5" t="str">
        <f>UPPER(LEFT(IDX_Fechas[[#This Row],[Mes]],3))&amp;IDX_Fechas[[#This Row],[Año]]</f>
        <v>NOV2056</v>
      </c>
      <c r="B456" s="3">
        <f t="shared" si="8"/>
        <v>57285</v>
      </c>
      <c r="C456" s="4">
        <f>IDX_Fechas[[#This Row],[Fecha]]</f>
        <v>57285</v>
      </c>
      <c r="D456" s="5" t="str">
        <f>PROPER(TEXT(IDX_Fechas[[#This Row],[Fecha]],"mmmm"))</f>
        <v>Noviembre</v>
      </c>
      <c r="E456" s="5" t="str">
        <f>TEXT(IDX_Fechas[[#This Row],[Fecha]],"aaaa")</f>
        <v>2056</v>
      </c>
      <c r="F456" s="5" t="str">
        <f>LEFT(IDX_Fechas[[#This Row],[Mes]],3)&amp;"-"&amp;RIGHT(IDX_Fechas[[#This Row],[Año]],2)</f>
        <v>Nov-56</v>
      </c>
      <c r="G456" s="5" t="str">
        <f>VLOOKUP(IDX_Fechas[[#This Row],[Mes]],TBL_Meses[],2,FALSE)</f>
        <v>November</v>
      </c>
      <c r="H456" s="5" t="str">
        <f>LEFT(IDX_Fechas[[#This Row],[Month]],3)&amp;"-"&amp;RIGHT(IDX_Fechas[[#This Row],[Año]],2)</f>
        <v>Nov-56</v>
      </c>
    </row>
    <row r="457" spans="1:8" x14ac:dyDescent="0.2">
      <c r="A457" s="5" t="str">
        <f>UPPER(LEFT(IDX_Fechas[[#This Row],[Mes]],3))&amp;IDX_Fechas[[#This Row],[Año]]</f>
        <v>DIC2056</v>
      </c>
      <c r="B457" s="3">
        <f t="shared" si="8"/>
        <v>57315</v>
      </c>
      <c r="C457" s="4">
        <f>IDX_Fechas[[#This Row],[Fecha]]</f>
        <v>57315</v>
      </c>
      <c r="D457" s="5" t="str">
        <f>PROPER(TEXT(IDX_Fechas[[#This Row],[Fecha]],"mmmm"))</f>
        <v>Diciembre</v>
      </c>
      <c r="E457" s="5" t="str">
        <f>TEXT(IDX_Fechas[[#This Row],[Fecha]],"aaaa")</f>
        <v>2056</v>
      </c>
      <c r="F457" s="5" t="str">
        <f>LEFT(IDX_Fechas[[#This Row],[Mes]],3)&amp;"-"&amp;RIGHT(IDX_Fechas[[#This Row],[Año]],2)</f>
        <v>Dic-56</v>
      </c>
      <c r="G457" s="5" t="str">
        <f>VLOOKUP(IDX_Fechas[[#This Row],[Mes]],TBL_Meses[],2,FALSE)</f>
        <v>December</v>
      </c>
      <c r="H457" s="5" t="str">
        <f>LEFT(IDX_Fechas[[#This Row],[Month]],3)&amp;"-"&amp;RIGHT(IDX_Fechas[[#This Row],[Año]],2)</f>
        <v>Dec-56</v>
      </c>
    </row>
    <row r="458" spans="1:8" x14ac:dyDescent="0.2">
      <c r="A458" s="5" t="str">
        <f>UPPER(LEFT(IDX_Fechas[[#This Row],[Mes]],3))&amp;IDX_Fechas[[#This Row],[Año]]</f>
        <v>ENE2057</v>
      </c>
      <c r="B458" s="3">
        <f t="shared" si="8"/>
        <v>57346</v>
      </c>
      <c r="C458" s="4">
        <f>IDX_Fechas[[#This Row],[Fecha]]</f>
        <v>57346</v>
      </c>
      <c r="D458" s="5" t="str">
        <f>PROPER(TEXT(IDX_Fechas[[#This Row],[Fecha]],"mmmm"))</f>
        <v>Enero</v>
      </c>
      <c r="E458" s="5" t="str">
        <f>TEXT(IDX_Fechas[[#This Row],[Fecha]],"aaaa")</f>
        <v>2057</v>
      </c>
      <c r="F458" s="5" t="str">
        <f>LEFT(IDX_Fechas[[#This Row],[Mes]],3)&amp;"-"&amp;RIGHT(IDX_Fechas[[#This Row],[Año]],2)</f>
        <v>Ene-57</v>
      </c>
      <c r="G458" s="5" t="str">
        <f>VLOOKUP(IDX_Fechas[[#This Row],[Mes]],TBL_Meses[],2,FALSE)</f>
        <v>January</v>
      </c>
      <c r="H458" s="5" t="str">
        <f>LEFT(IDX_Fechas[[#This Row],[Month]],3)&amp;"-"&amp;RIGHT(IDX_Fechas[[#This Row],[Año]],2)</f>
        <v>Jan-57</v>
      </c>
    </row>
    <row r="459" spans="1:8" x14ac:dyDescent="0.2">
      <c r="A459" s="5" t="str">
        <f>UPPER(LEFT(IDX_Fechas[[#This Row],[Mes]],3))&amp;IDX_Fechas[[#This Row],[Año]]</f>
        <v>FEB2057</v>
      </c>
      <c r="B459" s="3">
        <f t="shared" si="8"/>
        <v>57377</v>
      </c>
      <c r="C459" s="4">
        <f>IDX_Fechas[[#This Row],[Fecha]]</f>
        <v>57377</v>
      </c>
      <c r="D459" s="5" t="str">
        <f>PROPER(TEXT(IDX_Fechas[[#This Row],[Fecha]],"mmmm"))</f>
        <v>Febrero</v>
      </c>
      <c r="E459" s="5" t="str">
        <f>TEXT(IDX_Fechas[[#This Row],[Fecha]],"aaaa")</f>
        <v>2057</v>
      </c>
      <c r="F459" s="5" t="str">
        <f>LEFT(IDX_Fechas[[#This Row],[Mes]],3)&amp;"-"&amp;RIGHT(IDX_Fechas[[#This Row],[Año]],2)</f>
        <v>Feb-57</v>
      </c>
      <c r="G459" s="5" t="str">
        <f>VLOOKUP(IDX_Fechas[[#This Row],[Mes]],TBL_Meses[],2,FALSE)</f>
        <v>February</v>
      </c>
      <c r="H459" s="5" t="str">
        <f>LEFT(IDX_Fechas[[#This Row],[Month]],3)&amp;"-"&amp;RIGHT(IDX_Fechas[[#This Row],[Año]],2)</f>
        <v>Feb-57</v>
      </c>
    </row>
    <row r="460" spans="1:8" x14ac:dyDescent="0.2">
      <c r="A460" s="5" t="str">
        <f>UPPER(LEFT(IDX_Fechas[[#This Row],[Mes]],3))&amp;IDX_Fechas[[#This Row],[Año]]</f>
        <v>MAR2057</v>
      </c>
      <c r="B460" s="3">
        <f t="shared" si="8"/>
        <v>57405</v>
      </c>
      <c r="C460" s="4">
        <f>IDX_Fechas[[#This Row],[Fecha]]</f>
        <v>57405</v>
      </c>
      <c r="D460" s="5" t="str">
        <f>PROPER(TEXT(IDX_Fechas[[#This Row],[Fecha]],"mmmm"))</f>
        <v>Marzo</v>
      </c>
      <c r="E460" s="5" t="str">
        <f>TEXT(IDX_Fechas[[#This Row],[Fecha]],"aaaa")</f>
        <v>2057</v>
      </c>
      <c r="F460" s="5" t="str">
        <f>LEFT(IDX_Fechas[[#This Row],[Mes]],3)&amp;"-"&amp;RIGHT(IDX_Fechas[[#This Row],[Año]],2)</f>
        <v>Mar-57</v>
      </c>
      <c r="G460" s="5" t="str">
        <f>VLOOKUP(IDX_Fechas[[#This Row],[Mes]],TBL_Meses[],2,FALSE)</f>
        <v>March</v>
      </c>
      <c r="H460" s="5" t="str">
        <f>LEFT(IDX_Fechas[[#This Row],[Month]],3)&amp;"-"&amp;RIGHT(IDX_Fechas[[#This Row],[Año]],2)</f>
        <v>Mar-57</v>
      </c>
    </row>
    <row r="461" spans="1:8" x14ac:dyDescent="0.2">
      <c r="A461" s="5" t="str">
        <f>UPPER(LEFT(IDX_Fechas[[#This Row],[Mes]],3))&amp;IDX_Fechas[[#This Row],[Año]]</f>
        <v>ABR2057</v>
      </c>
      <c r="B461" s="3">
        <f t="shared" si="8"/>
        <v>57436</v>
      </c>
      <c r="C461" s="4">
        <f>IDX_Fechas[[#This Row],[Fecha]]</f>
        <v>57436</v>
      </c>
      <c r="D461" s="5" t="str">
        <f>PROPER(TEXT(IDX_Fechas[[#This Row],[Fecha]],"mmmm"))</f>
        <v>Abril</v>
      </c>
      <c r="E461" s="5" t="str">
        <f>TEXT(IDX_Fechas[[#This Row],[Fecha]],"aaaa")</f>
        <v>2057</v>
      </c>
      <c r="F461" s="5" t="str">
        <f>LEFT(IDX_Fechas[[#This Row],[Mes]],3)&amp;"-"&amp;RIGHT(IDX_Fechas[[#This Row],[Año]],2)</f>
        <v>Abr-57</v>
      </c>
      <c r="G461" s="5" t="str">
        <f>VLOOKUP(IDX_Fechas[[#This Row],[Mes]],TBL_Meses[],2,FALSE)</f>
        <v>April</v>
      </c>
      <c r="H461" s="5" t="str">
        <f>LEFT(IDX_Fechas[[#This Row],[Month]],3)&amp;"-"&amp;RIGHT(IDX_Fechas[[#This Row],[Año]],2)</f>
        <v>Apr-57</v>
      </c>
    </row>
    <row r="462" spans="1:8" x14ac:dyDescent="0.2">
      <c r="A462" s="5" t="str">
        <f>UPPER(LEFT(IDX_Fechas[[#This Row],[Mes]],3))&amp;IDX_Fechas[[#This Row],[Año]]</f>
        <v>MAY2057</v>
      </c>
      <c r="B462" s="3">
        <f t="shared" si="8"/>
        <v>57466</v>
      </c>
      <c r="C462" s="4">
        <f>IDX_Fechas[[#This Row],[Fecha]]</f>
        <v>57466</v>
      </c>
      <c r="D462" s="5" t="str">
        <f>PROPER(TEXT(IDX_Fechas[[#This Row],[Fecha]],"mmmm"))</f>
        <v>Mayo</v>
      </c>
      <c r="E462" s="5" t="str">
        <f>TEXT(IDX_Fechas[[#This Row],[Fecha]],"aaaa")</f>
        <v>2057</v>
      </c>
      <c r="F462" s="5" t="str">
        <f>LEFT(IDX_Fechas[[#This Row],[Mes]],3)&amp;"-"&amp;RIGHT(IDX_Fechas[[#This Row],[Año]],2)</f>
        <v>May-57</v>
      </c>
      <c r="G462" s="5" t="str">
        <f>VLOOKUP(IDX_Fechas[[#This Row],[Mes]],TBL_Meses[],2,FALSE)</f>
        <v>May</v>
      </c>
      <c r="H462" s="5" t="str">
        <f>LEFT(IDX_Fechas[[#This Row],[Month]],3)&amp;"-"&amp;RIGHT(IDX_Fechas[[#This Row],[Año]],2)</f>
        <v>May-57</v>
      </c>
    </row>
    <row r="463" spans="1:8" x14ac:dyDescent="0.2">
      <c r="A463" s="5" t="str">
        <f>UPPER(LEFT(IDX_Fechas[[#This Row],[Mes]],3))&amp;IDX_Fechas[[#This Row],[Año]]</f>
        <v>JUN2057</v>
      </c>
      <c r="B463" s="3">
        <f t="shared" si="8"/>
        <v>57497</v>
      </c>
      <c r="C463" s="4">
        <f>IDX_Fechas[[#This Row],[Fecha]]</f>
        <v>57497</v>
      </c>
      <c r="D463" s="5" t="str">
        <f>PROPER(TEXT(IDX_Fechas[[#This Row],[Fecha]],"mmmm"))</f>
        <v>Junio</v>
      </c>
      <c r="E463" s="5" t="str">
        <f>TEXT(IDX_Fechas[[#This Row],[Fecha]],"aaaa")</f>
        <v>2057</v>
      </c>
      <c r="F463" s="5" t="str">
        <f>LEFT(IDX_Fechas[[#This Row],[Mes]],3)&amp;"-"&amp;RIGHT(IDX_Fechas[[#This Row],[Año]],2)</f>
        <v>Jun-57</v>
      </c>
      <c r="G463" s="5" t="str">
        <f>VLOOKUP(IDX_Fechas[[#This Row],[Mes]],TBL_Meses[],2,FALSE)</f>
        <v>June</v>
      </c>
      <c r="H463" s="5" t="str">
        <f>LEFT(IDX_Fechas[[#This Row],[Month]],3)&amp;"-"&amp;RIGHT(IDX_Fechas[[#This Row],[Año]],2)</f>
        <v>Jun-57</v>
      </c>
    </row>
    <row r="464" spans="1:8" x14ac:dyDescent="0.2">
      <c r="A464" s="5" t="str">
        <f>UPPER(LEFT(IDX_Fechas[[#This Row],[Mes]],3))&amp;IDX_Fechas[[#This Row],[Año]]</f>
        <v>JUL2057</v>
      </c>
      <c r="B464" s="3">
        <f t="shared" si="8"/>
        <v>57527</v>
      </c>
      <c r="C464" s="4">
        <f>IDX_Fechas[[#This Row],[Fecha]]</f>
        <v>57527</v>
      </c>
      <c r="D464" s="5" t="str">
        <f>PROPER(TEXT(IDX_Fechas[[#This Row],[Fecha]],"mmmm"))</f>
        <v>Julio</v>
      </c>
      <c r="E464" s="5" t="str">
        <f>TEXT(IDX_Fechas[[#This Row],[Fecha]],"aaaa")</f>
        <v>2057</v>
      </c>
      <c r="F464" s="5" t="str">
        <f>LEFT(IDX_Fechas[[#This Row],[Mes]],3)&amp;"-"&amp;RIGHT(IDX_Fechas[[#This Row],[Año]],2)</f>
        <v>Jul-57</v>
      </c>
      <c r="G464" s="5" t="str">
        <f>VLOOKUP(IDX_Fechas[[#This Row],[Mes]],TBL_Meses[],2,FALSE)</f>
        <v>July</v>
      </c>
      <c r="H464" s="5" t="str">
        <f>LEFT(IDX_Fechas[[#This Row],[Month]],3)&amp;"-"&amp;RIGHT(IDX_Fechas[[#This Row],[Año]],2)</f>
        <v>Jul-57</v>
      </c>
    </row>
    <row r="465" spans="1:8" x14ac:dyDescent="0.2">
      <c r="A465" s="5" t="str">
        <f>UPPER(LEFT(IDX_Fechas[[#This Row],[Mes]],3))&amp;IDX_Fechas[[#This Row],[Año]]</f>
        <v>AGO2057</v>
      </c>
      <c r="B465" s="3">
        <f t="shared" si="8"/>
        <v>57558</v>
      </c>
      <c r="C465" s="4">
        <f>IDX_Fechas[[#This Row],[Fecha]]</f>
        <v>57558</v>
      </c>
      <c r="D465" s="5" t="str">
        <f>PROPER(TEXT(IDX_Fechas[[#This Row],[Fecha]],"mmmm"))</f>
        <v>Agosto</v>
      </c>
      <c r="E465" s="5" t="str">
        <f>TEXT(IDX_Fechas[[#This Row],[Fecha]],"aaaa")</f>
        <v>2057</v>
      </c>
      <c r="F465" s="5" t="str">
        <f>LEFT(IDX_Fechas[[#This Row],[Mes]],3)&amp;"-"&amp;RIGHT(IDX_Fechas[[#This Row],[Año]],2)</f>
        <v>Ago-57</v>
      </c>
      <c r="G465" s="5" t="str">
        <f>VLOOKUP(IDX_Fechas[[#This Row],[Mes]],TBL_Meses[],2,FALSE)</f>
        <v>August</v>
      </c>
      <c r="H465" s="5" t="str">
        <f>LEFT(IDX_Fechas[[#This Row],[Month]],3)&amp;"-"&amp;RIGHT(IDX_Fechas[[#This Row],[Año]],2)</f>
        <v>Aug-57</v>
      </c>
    </row>
    <row r="466" spans="1:8" x14ac:dyDescent="0.2">
      <c r="A466" s="5" t="str">
        <f>UPPER(LEFT(IDX_Fechas[[#This Row],[Mes]],3))&amp;IDX_Fechas[[#This Row],[Año]]</f>
        <v>SEP2057</v>
      </c>
      <c r="B466" s="3">
        <f t="shared" si="8"/>
        <v>57589</v>
      </c>
      <c r="C466" s="4">
        <f>IDX_Fechas[[#This Row],[Fecha]]</f>
        <v>57589</v>
      </c>
      <c r="D466" s="5" t="str">
        <f>PROPER(TEXT(IDX_Fechas[[#This Row],[Fecha]],"mmmm"))</f>
        <v>Septiembre</v>
      </c>
      <c r="E466" s="5" t="str">
        <f>TEXT(IDX_Fechas[[#This Row],[Fecha]],"aaaa")</f>
        <v>2057</v>
      </c>
      <c r="F466" s="5" t="str">
        <f>LEFT(IDX_Fechas[[#This Row],[Mes]],3)&amp;"-"&amp;RIGHT(IDX_Fechas[[#This Row],[Año]],2)</f>
        <v>Sep-57</v>
      </c>
      <c r="G466" s="5" t="str">
        <f>VLOOKUP(IDX_Fechas[[#This Row],[Mes]],TBL_Meses[],2,FALSE)</f>
        <v>September</v>
      </c>
      <c r="H466" s="5" t="str">
        <f>LEFT(IDX_Fechas[[#This Row],[Month]],3)&amp;"-"&amp;RIGHT(IDX_Fechas[[#This Row],[Año]],2)</f>
        <v>Sep-57</v>
      </c>
    </row>
    <row r="467" spans="1:8" x14ac:dyDescent="0.2">
      <c r="A467" s="5" t="str">
        <f>UPPER(LEFT(IDX_Fechas[[#This Row],[Mes]],3))&amp;IDX_Fechas[[#This Row],[Año]]</f>
        <v>OCT2057</v>
      </c>
      <c r="B467" s="3">
        <f t="shared" si="8"/>
        <v>57619</v>
      </c>
      <c r="C467" s="4">
        <f>IDX_Fechas[[#This Row],[Fecha]]</f>
        <v>57619</v>
      </c>
      <c r="D467" s="5" t="str">
        <f>PROPER(TEXT(IDX_Fechas[[#This Row],[Fecha]],"mmmm"))</f>
        <v>Octubre</v>
      </c>
      <c r="E467" s="5" t="str">
        <f>TEXT(IDX_Fechas[[#This Row],[Fecha]],"aaaa")</f>
        <v>2057</v>
      </c>
      <c r="F467" s="5" t="str">
        <f>LEFT(IDX_Fechas[[#This Row],[Mes]],3)&amp;"-"&amp;RIGHT(IDX_Fechas[[#This Row],[Año]],2)</f>
        <v>Oct-57</v>
      </c>
      <c r="G467" s="5" t="str">
        <f>VLOOKUP(IDX_Fechas[[#This Row],[Mes]],TBL_Meses[],2,FALSE)</f>
        <v>October</v>
      </c>
      <c r="H467" s="5" t="str">
        <f>LEFT(IDX_Fechas[[#This Row],[Month]],3)&amp;"-"&amp;RIGHT(IDX_Fechas[[#This Row],[Año]],2)</f>
        <v>Oct-57</v>
      </c>
    </row>
    <row r="468" spans="1:8" x14ac:dyDescent="0.2">
      <c r="A468" s="5" t="str">
        <f>UPPER(LEFT(IDX_Fechas[[#This Row],[Mes]],3))&amp;IDX_Fechas[[#This Row],[Año]]</f>
        <v>NOV2057</v>
      </c>
      <c r="B468" s="3">
        <f t="shared" si="8"/>
        <v>57650</v>
      </c>
      <c r="C468" s="4">
        <f>IDX_Fechas[[#This Row],[Fecha]]</f>
        <v>57650</v>
      </c>
      <c r="D468" s="5" t="str">
        <f>PROPER(TEXT(IDX_Fechas[[#This Row],[Fecha]],"mmmm"))</f>
        <v>Noviembre</v>
      </c>
      <c r="E468" s="5" t="str">
        <f>TEXT(IDX_Fechas[[#This Row],[Fecha]],"aaaa")</f>
        <v>2057</v>
      </c>
      <c r="F468" s="5" t="str">
        <f>LEFT(IDX_Fechas[[#This Row],[Mes]],3)&amp;"-"&amp;RIGHT(IDX_Fechas[[#This Row],[Año]],2)</f>
        <v>Nov-57</v>
      </c>
      <c r="G468" s="5" t="str">
        <f>VLOOKUP(IDX_Fechas[[#This Row],[Mes]],TBL_Meses[],2,FALSE)</f>
        <v>November</v>
      </c>
      <c r="H468" s="5" t="str">
        <f>LEFT(IDX_Fechas[[#This Row],[Month]],3)&amp;"-"&amp;RIGHT(IDX_Fechas[[#This Row],[Año]],2)</f>
        <v>Nov-57</v>
      </c>
    </row>
    <row r="469" spans="1:8" x14ac:dyDescent="0.2">
      <c r="A469" s="5" t="str">
        <f>UPPER(LEFT(IDX_Fechas[[#This Row],[Mes]],3))&amp;IDX_Fechas[[#This Row],[Año]]</f>
        <v>DIC2057</v>
      </c>
      <c r="B469" s="3">
        <f t="shared" si="8"/>
        <v>57680</v>
      </c>
      <c r="C469" s="4">
        <f>IDX_Fechas[[#This Row],[Fecha]]</f>
        <v>57680</v>
      </c>
      <c r="D469" s="5" t="str">
        <f>PROPER(TEXT(IDX_Fechas[[#This Row],[Fecha]],"mmmm"))</f>
        <v>Diciembre</v>
      </c>
      <c r="E469" s="5" t="str">
        <f>TEXT(IDX_Fechas[[#This Row],[Fecha]],"aaaa")</f>
        <v>2057</v>
      </c>
      <c r="F469" s="5" t="str">
        <f>LEFT(IDX_Fechas[[#This Row],[Mes]],3)&amp;"-"&amp;RIGHT(IDX_Fechas[[#This Row],[Año]],2)</f>
        <v>Dic-57</v>
      </c>
      <c r="G469" s="5" t="str">
        <f>VLOOKUP(IDX_Fechas[[#This Row],[Mes]],TBL_Meses[],2,FALSE)</f>
        <v>December</v>
      </c>
      <c r="H469" s="5" t="str">
        <f>LEFT(IDX_Fechas[[#This Row],[Month]],3)&amp;"-"&amp;RIGHT(IDX_Fechas[[#This Row],[Año]],2)</f>
        <v>Dec-57</v>
      </c>
    </row>
    <row r="470" spans="1:8" x14ac:dyDescent="0.2">
      <c r="A470" s="5" t="str">
        <f>UPPER(LEFT(IDX_Fechas[[#This Row],[Mes]],3))&amp;IDX_Fechas[[#This Row],[Año]]</f>
        <v>ENE2058</v>
      </c>
      <c r="B470" s="3">
        <f t="shared" si="8"/>
        <v>57711</v>
      </c>
      <c r="C470" s="4">
        <f>IDX_Fechas[[#This Row],[Fecha]]</f>
        <v>57711</v>
      </c>
      <c r="D470" s="5" t="str">
        <f>PROPER(TEXT(IDX_Fechas[[#This Row],[Fecha]],"mmmm"))</f>
        <v>Enero</v>
      </c>
      <c r="E470" s="5" t="str">
        <f>TEXT(IDX_Fechas[[#This Row],[Fecha]],"aaaa")</f>
        <v>2058</v>
      </c>
      <c r="F470" s="5" t="str">
        <f>LEFT(IDX_Fechas[[#This Row],[Mes]],3)&amp;"-"&amp;RIGHT(IDX_Fechas[[#This Row],[Año]],2)</f>
        <v>Ene-58</v>
      </c>
      <c r="G470" s="5" t="str">
        <f>VLOOKUP(IDX_Fechas[[#This Row],[Mes]],TBL_Meses[],2,FALSE)</f>
        <v>January</v>
      </c>
      <c r="H470" s="5" t="str">
        <f>LEFT(IDX_Fechas[[#This Row],[Month]],3)&amp;"-"&amp;RIGHT(IDX_Fechas[[#This Row],[Año]],2)</f>
        <v>Jan-58</v>
      </c>
    </row>
    <row r="471" spans="1:8" x14ac:dyDescent="0.2">
      <c r="A471" s="5" t="str">
        <f>UPPER(LEFT(IDX_Fechas[[#This Row],[Mes]],3))&amp;IDX_Fechas[[#This Row],[Año]]</f>
        <v>FEB2058</v>
      </c>
      <c r="B471" s="3">
        <f t="shared" si="8"/>
        <v>57742</v>
      </c>
      <c r="C471" s="4">
        <f>IDX_Fechas[[#This Row],[Fecha]]</f>
        <v>57742</v>
      </c>
      <c r="D471" s="5" t="str">
        <f>PROPER(TEXT(IDX_Fechas[[#This Row],[Fecha]],"mmmm"))</f>
        <v>Febrero</v>
      </c>
      <c r="E471" s="5" t="str">
        <f>TEXT(IDX_Fechas[[#This Row],[Fecha]],"aaaa")</f>
        <v>2058</v>
      </c>
      <c r="F471" s="5" t="str">
        <f>LEFT(IDX_Fechas[[#This Row],[Mes]],3)&amp;"-"&amp;RIGHT(IDX_Fechas[[#This Row],[Año]],2)</f>
        <v>Feb-58</v>
      </c>
      <c r="G471" s="5" t="str">
        <f>VLOOKUP(IDX_Fechas[[#This Row],[Mes]],TBL_Meses[],2,FALSE)</f>
        <v>February</v>
      </c>
      <c r="H471" s="5" t="str">
        <f>LEFT(IDX_Fechas[[#This Row],[Month]],3)&amp;"-"&amp;RIGHT(IDX_Fechas[[#This Row],[Año]],2)</f>
        <v>Feb-58</v>
      </c>
    </row>
    <row r="472" spans="1:8" x14ac:dyDescent="0.2">
      <c r="A472" s="5" t="str">
        <f>UPPER(LEFT(IDX_Fechas[[#This Row],[Mes]],3))&amp;IDX_Fechas[[#This Row],[Año]]</f>
        <v>MAR2058</v>
      </c>
      <c r="B472" s="3">
        <f t="shared" si="8"/>
        <v>57770</v>
      </c>
      <c r="C472" s="4">
        <f>IDX_Fechas[[#This Row],[Fecha]]</f>
        <v>57770</v>
      </c>
      <c r="D472" s="5" t="str">
        <f>PROPER(TEXT(IDX_Fechas[[#This Row],[Fecha]],"mmmm"))</f>
        <v>Marzo</v>
      </c>
      <c r="E472" s="5" t="str">
        <f>TEXT(IDX_Fechas[[#This Row],[Fecha]],"aaaa")</f>
        <v>2058</v>
      </c>
      <c r="F472" s="5" t="str">
        <f>LEFT(IDX_Fechas[[#This Row],[Mes]],3)&amp;"-"&amp;RIGHT(IDX_Fechas[[#This Row],[Año]],2)</f>
        <v>Mar-58</v>
      </c>
      <c r="G472" s="5" t="str">
        <f>VLOOKUP(IDX_Fechas[[#This Row],[Mes]],TBL_Meses[],2,FALSE)</f>
        <v>March</v>
      </c>
      <c r="H472" s="5" t="str">
        <f>LEFT(IDX_Fechas[[#This Row],[Month]],3)&amp;"-"&amp;RIGHT(IDX_Fechas[[#This Row],[Año]],2)</f>
        <v>Mar-58</v>
      </c>
    </row>
    <row r="473" spans="1:8" x14ac:dyDescent="0.2">
      <c r="A473" s="5" t="str">
        <f>UPPER(LEFT(IDX_Fechas[[#This Row],[Mes]],3))&amp;IDX_Fechas[[#This Row],[Año]]</f>
        <v>ABR2058</v>
      </c>
      <c r="B473" s="3">
        <f t="shared" si="8"/>
        <v>57801</v>
      </c>
      <c r="C473" s="4">
        <f>IDX_Fechas[[#This Row],[Fecha]]</f>
        <v>57801</v>
      </c>
      <c r="D473" s="5" t="str">
        <f>PROPER(TEXT(IDX_Fechas[[#This Row],[Fecha]],"mmmm"))</f>
        <v>Abril</v>
      </c>
      <c r="E473" s="5" t="str">
        <f>TEXT(IDX_Fechas[[#This Row],[Fecha]],"aaaa")</f>
        <v>2058</v>
      </c>
      <c r="F473" s="5" t="str">
        <f>LEFT(IDX_Fechas[[#This Row],[Mes]],3)&amp;"-"&amp;RIGHT(IDX_Fechas[[#This Row],[Año]],2)</f>
        <v>Abr-58</v>
      </c>
      <c r="G473" s="5" t="str">
        <f>VLOOKUP(IDX_Fechas[[#This Row],[Mes]],TBL_Meses[],2,FALSE)</f>
        <v>April</v>
      </c>
      <c r="H473" s="5" t="str">
        <f>LEFT(IDX_Fechas[[#This Row],[Month]],3)&amp;"-"&amp;RIGHT(IDX_Fechas[[#This Row],[Año]],2)</f>
        <v>Apr-58</v>
      </c>
    </row>
    <row r="474" spans="1:8" x14ac:dyDescent="0.2">
      <c r="A474" s="5" t="str">
        <f>UPPER(LEFT(IDX_Fechas[[#This Row],[Mes]],3))&amp;IDX_Fechas[[#This Row],[Año]]</f>
        <v>MAY2058</v>
      </c>
      <c r="B474" s="3">
        <f t="shared" si="8"/>
        <v>57831</v>
      </c>
      <c r="C474" s="4">
        <f>IDX_Fechas[[#This Row],[Fecha]]</f>
        <v>57831</v>
      </c>
      <c r="D474" s="5" t="str">
        <f>PROPER(TEXT(IDX_Fechas[[#This Row],[Fecha]],"mmmm"))</f>
        <v>Mayo</v>
      </c>
      <c r="E474" s="5" t="str">
        <f>TEXT(IDX_Fechas[[#This Row],[Fecha]],"aaaa")</f>
        <v>2058</v>
      </c>
      <c r="F474" s="5" t="str">
        <f>LEFT(IDX_Fechas[[#This Row],[Mes]],3)&amp;"-"&amp;RIGHT(IDX_Fechas[[#This Row],[Año]],2)</f>
        <v>May-58</v>
      </c>
      <c r="G474" s="5" t="str">
        <f>VLOOKUP(IDX_Fechas[[#This Row],[Mes]],TBL_Meses[],2,FALSE)</f>
        <v>May</v>
      </c>
      <c r="H474" s="5" t="str">
        <f>LEFT(IDX_Fechas[[#This Row],[Month]],3)&amp;"-"&amp;RIGHT(IDX_Fechas[[#This Row],[Año]],2)</f>
        <v>May-58</v>
      </c>
    </row>
    <row r="475" spans="1:8" x14ac:dyDescent="0.2">
      <c r="A475" s="5" t="str">
        <f>UPPER(LEFT(IDX_Fechas[[#This Row],[Mes]],3))&amp;IDX_Fechas[[#This Row],[Año]]</f>
        <v>JUN2058</v>
      </c>
      <c r="B475" s="3">
        <f t="shared" si="8"/>
        <v>57862</v>
      </c>
      <c r="C475" s="4">
        <f>IDX_Fechas[[#This Row],[Fecha]]</f>
        <v>57862</v>
      </c>
      <c r="D475" s="5" t="str">
        <f>PROPER(TEXT(IDX_Fechas[[#This Row],[Fecha]],"mmmm"))</f>
        <v>Junio</v>
      </c>
      <c r="E475" s="5" t="str">
        <f>TEXT(IDX_Fechas[[#This Row],[Fecha]],"aaaa")</f>
        <v>2058</v>
      </c>
      <c r="F475" s="5" t="str">
        <f>LEFT(IDX_Fechas[[#This Row],[Mes]],3)&amp;"-"&amp;RIGHT(IDX_Fechas[[#This Row],[Año]],2)</f>
        <v>Jun-58</v>
      </c>
      <c r="G475" s="5" t="str">
        <f>VLOOKUP(IDX_Fechas[[#This Row],[Mes]],TBL_Meses[],2,FALSE)</f>
        <v>June</v>
      </c>
      <c r="H475" s="5" t="str">
        <f>LEFT(IDX_Fechas[[#This Row],[Month]],3)&amp;"-"&amp;RIGHT(IDX_Fechas[[#This Row],[Año]],2)</f>
        <v>Jun-58</v>
      </c>
    </row>
    <row r="476" spans="1:8" x14ac:dyDescent="0.2">
      <c r="A476" s="5" t="str">
        <f>UPPER(LEFT(IDX_Fechas[[#This Row],[Mes]],3))&amp;IDX_Fechas[[#This Row],[Año]]</f>
        <v>JUL2058</v>
      </c>
      <c r="B476" s="3">
        <f t="shared" si="8"/>
        <v>57892</v>
      </c>
      <c r="C476" s="4">
        <f>IDX_Fechas[[#This Row],[Fecha]]</f>
        <v>57892</v>
      </c>
      <c r="D476" s="5" t="str">
        <f>PROPER(TEXT(IDX_Fechas[[#This Row],[Fecha]],"mmmm"))</f>
        <v>Julio</v>
      </c>
      <c r="E476" s="5" t="str">
        <f>TEXT(IDX_Fechas[[#This Row],[Fecha]],"aaaa")</f>
        <v>2058</v>
      </c>
      <c r="F476" s="5" t="str">
        <f>LEFT(IDX_Fechas[[#This Row],[Mes]],3)&amp;"-"&amp;RIGHT(IDX_Fechas[[#This Row],[Año]],2)</f>
        <v>Jul-58</v>
      </c>
      <c r="G476" s="5" t="str">
        <f>VLOOKUP(IDX_Fechas[[#This Row],[Mes]],TBL_Meses[],2,FALSE)</f>
        <v>July</v>
      </c>
      <c r="H476" s="5" t="str">
        <f>LEFT(IDX_Fechas[[#This Row],[Month]],3)&amp;"-"&amp;RIGHT(IDX_Fechas[[#This Row],[Año]],2)</f>
        <v>Jul-58</v>
      </c>
    </row>
    <row r="477" spans="1:8" x14ac:dyDescent="0.2">
      <c r="A477" s="5" t="str">
        <f>UPPER(LEFT(IDX_Fechas[[#This Row],[Mes]],3))&amp;IDX_Fechas[[#This Row],[Año]]</f>
        <v>AGO2058</v>
      </c>
      <c r="B477" s="3">
        <f t="shared" si="8"/>
        <v>57923</v>
      </c>
      <c r="C477" s="4">
        <f>IDX_Fechas[[#This Row],[Fecha]]</f>
        <v>57923</v>
      </c>
      <c r="D477" s="5" t="str">
        <f>PROPER(TEXT(IDX_Fechas[[#This Row],[Fecha]],"mmmm"))</f>
        <v>Agosto</v>
      </c>
      <c r="E477" s="5" t="str">
        <f>TEXT(IDX_Fechas[[#This Row],[Fecha]],"aaaa")</f>
        <v>2058</v>
      </c>
      <c r="F477" s="5" t="str">
        <f>LEFT(IDX_Fechas[[#This Row],[Mes]],3)&amp;"-"&amp;RIGHT(IDX_Fechas[[#This Row],[Año]],2)</f>
        <v>Ago-58</v>
      </c>
      <c r="G477" s="5" t="str">
        <f>VLOOKUP(IDX_Fechas[[#This Row],[Mes]],TBL_Meses[],2,FALSE)</f>
        <v>August</v>
      </c>
      <c r="H477" s="5" t="str">
        <f>LEFT(IDX_Fechas[[#This Row],[Month]],3)&amp;"-"&amp;RIGHT(IDX_Fechas[[#This Row],[Año]],2)</f>
        <v>Aug-58</v>
      </c>
    </row>
    <row r="478" spans="1:8" x14ac:dyDescent="0.2">
      <c r="A478" s="5" t="str">
        <f>UPPER(LEFT(IDX_Fechas[[#This Row],[Mes]],3))&amp;IDX_Fechas[[#This Row],[Año]]</f>
        <v>SEP2058</v>
      </c>
      <c r="B478" s="3">
        <f t="shared" si="8"/>
        <v>57954</v>
      </c>
      <c r="C478" s="4">
        <f>IDX_Fechas[[#This Row],[Fecha]]</f>
        <v>57954</v>
      </c>
      <c r="D478" s="5" t="str">
        <f>PROPER(TEXT(IDX_Fechas[[#This Row],[Fecha]],"mmmm"))</f>
        <v>Septiembre</v>
      </c>
      <c r="E478" s="5" t="str">
        <f>TEXT(IDX_Fechas[[#This Row],[Fecha]],"aaaa")</f>
        <v>2058</v>
      </c>
      <c r="F478" s="5" t="str">
        <f>LEFT(IDX_Fechas[[#This Row],[Mes]],3)&amp;"-"&amp;RIGHT(IDX_Fechas[[#This Row],[Año]],2)</f>
        <v>Sep-58</v>
      </c>
      <c r="G478" s="5" t="str">
        <f>VLOOKUP(IDX_Fechas[[#This Row],[Mes]],TBL_Meses[],2,FALSE)</f>
        <v>September</v>
      </c>
      <c r="H478" s="5" t="str">
        <f>LEFT(IDX_Fechas[[#This Row],[Month]],3)&amp;"-"&amp;RIGHT(IDX_Fechas[[#This Row],[Año]],2)</f>
        <v>Sep-58</v>
      </c>
    </row>
    <row r="479" spans="1:8" x14ac:dyDescent="0.2">
      <c r="A479" s="5" t="str">
        <f>UPPER(LEFT(IDX_Fechas[[#This Row],[Mes]],3))&amp;IDX_Fechas[[#This Row],[Año]]</f>
        <v>OCT2058</v>
      </c>
      <c r="B479" s="3">
        <f t="shared" si="8"/>
        <v>57984</v>
      </c>
      <c r="C479" s="4">
        <f>IDX_Fechas[[#This Row],[Fecha]]</f>
        <v>57984</v>
      </c>
      <c r="D479" s="5" t="str">
        <f>PROPER(TEXT(IDX_Fechas[[#This Row],[Fecha]],"mmmm"))</f>
        <v>Octubre</v>
      </c>
      <c r="E479" s="5" t="str">
        <f>TEXT(IDX_Fechas[[#This Row],[Fecha]],"aaaa")</f>
        <v>2058</v>
      </c>
      <c r="F479" s="5" t="str">
        <f>LEFT(IDX_Fechas[[#This Row],[Mes]],3)&amp;"-"&amp;RIGHT(IDX_Fechas[[#This Row],[Año]],2)</f>
        <v>Oct-58</v>
      </c>
      <c r="G479" s="5" t="str">
        <f>VLOOKUP(IDX_Fechas[[#This Row],[Mes]],TBL_Meses[],2,FALSE)</f>
        <v>October</v>
      </c>
      <c r="H479" s="5" t="str">
        <f>LEFT(IDX_Fechas[[#This Row],[Month]],3)&amp;"-"&amp;RIGHT(IDX_Fechas[[#This Row],[Año]],2)</f>
        <v>Oct-58</v>
      </c>
    </row>
    <row r="480" spans="1:8" x14ac:dyDescent="0.2">
      <c r="A480" s="5" t="str">
        <f>UPPER(LEFT(IDX_Fechas[[#This Row],[Mes]],3))&amp;IDX_Fechas[[#This Row],[Año]]</f>
        <v>NOV2058</v>
      </c>
      <c r="B480" s="3">
        <f t="shared" si="8"/>
        <v>58015</v>
      </c>
      <c r="C480" s="4">
        <f>IDX_Fechas[[#This Row],[Fecha]]</f>
        <v>58015</v>
      </c>
      <c r="D480" s="5" t="str">
        <f>PROPER(TEXT(IDX_Fechas[[#This Row],[Fecha]],"mmmm"))</f>
        <v>Noviembre</v>
      </c>
      <c r="E480" s="5" t="str">
        <f>TEXT(IDX_Fechas[[#This Row],[Fecha]],"aaaa")</f>
        <v>2058</v>
      </c>
      <c r="F480" s="5" t="str">
        <f>LEFT(IDX_Fechas[[#This Row],[Mes]],3)&amp;"-"&amp;RIGHT(IDX_Fechas[[#This Row],[Año]],2)</f>
        <v>Nov-58</v>
      </c>
      <c r="G480" s="5" t="str">
        <f>VLOOKUP(IDX_Fechas[[#This Row],[Mes]],TBL_Meses[],2,FALSE)</f>
        <v>November</v>
      </c>
      <c r="H480" s="5" t="str">
        <f>LEFT(IDX_Fechas[[#This Row],[Month]],3)&amp;"-"&amp;RIGHT(IDX_Fechas[[#This Row],[Año]],2)</f>
        <v>Nov-58</v>
      </c>
    </row>
    <row r="481" spans="1:8" x14ac:dyDescent="0.2">
      <c r="A481" s="5" t="str">
        <f>UPPER(LEFT(IDX_Fechas[[#This Row],[Mes]],3))&amp;IDX_Fechas[[#This Row],[Año]]</f>
        <v>DIC2058</v>
      </c>
      <c r="B481" s="3">
        <f t="shared" si="8"/>
        <v>58045</v>
      </c>
      <c r="C481" s="4">
        <f>IDX_Fechas[[#This Row],[Fecha]]</f>
        <v>58045</v>
      </c>
      <c r="D481" s="5" t="str">
        <f>PROPER(TEXT(IDX_Fechas[[#This Row],[Fecha]],"mmmm"))</f>
        <v>Diciembre</v>
      </c>
      <c r="E481" s="5" t="str">
        <f>TEXT(IDX_Fechas[[#This Row],[Fecha]],"aaaa")</f>
        <v>2058</v>
      </c>
      <c r="F481" s="5" t="str">
        <f>LEFT(IDX_Fechas[[#This Row],[Mes]],3)&amp;"-"&amp;RIGHT(IDX_Fechas[[#This Row],[Año]],2)</f>
        <v>Dic-58</v>
      </c>
      <c r="G481" s="5" t="str">
        <f>VLOOKUP(IDX_Fechas[[#This Row],[Mes]],TBL_Meses[],2,FALSE)</f>
        <v>December</v>
      </c>
      <c r="H481" s="5" t="str">
        <f>LEFT(IDX_Fechas[[#This Row],[Month]],3)&amp;"-"&amp;RIGHT(IDX_Fechas[[#This Row],[Año]],2)</f>
        <v>Dec-58</v>
      </c>
    </row>
    <row r="482" spans="1:8" x14ac:dyDescent="0.2">
      <c r="A482" s="5" t="str">
        <f>UPPER(LEFT(IDX_Fechas[[#This Row],[Mes]],3))&amp;IDX_Fechas[[#This Row],[Año]]</f>
        <v>ENE2059</v>
      </c>
      <c r="B482" s="3">
        <f t="shared" si="8"/>
        <v>58076</v>
      </c>
      <c r="C482" s="4">
        <f>IDX_Fechas[[#This Row],[Fecha]]</f>
        <v>58076</v>
      </c>
      <c r="D482" s="5" t="str">
        <f>PROPER(TEXT(IDX_Fechas[[#This Row],[Fecha]],"mmmm"))</f>
        <v>Enero</v>
      </c>
      <c r="E482" s="5" t="str">
        <f>TEXT(IDX_Fechas[[#This Row],[Fecha]],"aaaa")</f>
        <v>2059</v>
      </c>
      <c r="F482" s="5" t="str">
        <f>LEFT(IDX_Fechas[[#This Row],[Mes]],3)&amp;"-"&amp;RIGHT(IDX_Fechas[[#This Row],[Año]],2)</f>
        <v>Ene-59</v>
      </c>
      <c r="G482" s="5" t="str">
        <f>VLOOKUP(IDX_Fechas[[#This Row],[Mes]],TBL_Meses[],2,FALSE)</f>
        <v>January</v>
      </c>
      <c r="H482" s="5" t="str">
        <f>LEFT(IDX_Fechas[[#This Row],[Month]],3)&amp;"-"&amp;RIGHT(IDX_Fechas[[#This Row],[Año]],2)</f>
        <v>Jan-59</v>
      </c>
    </row>
    <row r="483" spans="1:8" x14ac:dyDescent="0.2">
      <c r="A483" s="5" t="str">
        <f>UPPER(LEFT(IDX_Fechas[[#This Row],[Mes]],3))&amp;IDX_Fechas[[#This Row],[Año]]</f>
        <v>FEB2059</v>
      </c>
      <c r="B483" s="3">
        <f t="shared" si="8"/>
        <v>58107</v>
      </c>
      <c r="C483" s="4">
        <f>IDX_Fechas[[#This Row],[Fecha]]</f>
        <v>58107</v>
      </c>
      <c r="D483" s="5" t="str">
        <f>PROPER(TEXT(IDX_Fechas[[#This Row],[Fecha]],"mmmm"))</f>
        <v>Febrero</v>
      </c>
      <c r="E483" s="5" t="str">
        <f>TEXT(IDX_Fechas[[#This Row],[Fecha]],"aaaa")</f>
        <v>2059</v>
      </c>
      <c r="F483" s="5" t="str">
        <f>LEFT(IDX_Fechas[[#This Row],[Mes]],3)&amp;"-"&amp;RIGHT(IDX_Fechas[[#This Row],[Año]],2)</f>
        <v>Feb-59</v>
      </c>
      <c r="G483" s="5" t="str">
        <f>VLOOKUP(IDX_Fechas[[#This Row],[Mes]],TBL_Meses[],2,FALSE)</f>
        <v>February</v>
      </c>
      <c r="H483" s="5" t="str">
        <f>LEFT(IDX_Fechas[[#This Row],[Month]],3)&amp;"-"&amp;RIGHT(IDX_Fechas[[#This Row],[Año]],2)</f>
        <v>Feb-59</v>
      </c>
    </row>
    <row r="484" spans="1:8" x14ac:dyDescent="0.2">
      <c r="A484" s="5" t="str">
        <f>UPPER(LEFT(IDX_Fechas[[#This Row],[Mes]],3))&amp;IDX_Fechas[[#This Row],[Año]]</f>
        <v>MAR2059</v>
      </c>
      <c r="B484" s="3">
        <f t="shared" si="8"/>
        <v>58135</v>
      </c>
      <c r="C484" s="4">
        <f>IDX_Fechas[[#This Row],[Fecha]]</f>
        <v>58135</v>
      </c>
      <c r="D484" s="5" t="str">
        <f>PROPER(TEXT(IDX_Fechas[[#This Row],[Fecha]],"mmmm"))</f>
        <v>Marzo</v>
      </c>
      <c r="E484" s="5" t="str">
        <f>TEXT(IDX_Fechas[[#This Row],[Fecha]],"aaaa")</f>
        <v>2059</v>
      </c>
      <c r="F484" s="5" t="str">
        <f>LEFT(IDX_Fechas[[#This Row],[Mes]],3)&amp;"-"&amp;RIGHT(IDX_Fechas[[#This Row],[Año]],2)</f>
        <v>Mar-59</v>
      </c>
      <c r="G484" s="5" t="str">
        <f>VLOOKUP(IDX_Fechas[[#This Row],[Mes]],TBL_Meses[],2,FALSE)</f>
        <v>March</v>
      </c>
      <c r="H484" s="5" t="str">
        <f>LEFT(IDX_Fechas[[#This Row],[Month]],3)&amp;"-"&amp;RIGHT(IDX_Fechas[[#This Row],[Año]],2)</f>
        <v>Mar-59</v>
      </c>
    </row>
    <row r="485" spans="1:8" x14ac:dyDescent="0.2">
      <c r="A485" s="5" t="str">
        <f>UPPER(LEFT(IDX_Fechas[[#This Row],[Mes]],3))&amp;IDX_Fechas[[#This Row],[Año]]</f>
        <v>ABR2059</v>
      </c>
      <c r="B485" s="3">
        <f t="shared" si="8"/>
        <v>58166</v>
      </c>
      <c r="C485" s="4">
        <f>IDX_Fechas[[#This Row],[Fecha]]</f>
        <v>58166</v>
      </c>
      <c r="D485" s="5" t="str">
        <f>PROPER(TEXT(IDX_Fechas[[#This Row],[Fecha]],"mmmm"))</f>
        <v>Abril</v>
      </c>
      <c r="E485" s="5" t="str">
        <f>TEXT(IDX_Fechas[[#This Row],[Fecha]],"aaaa")</f>
        <v>2059</v>
      </c>
      <c r="F485" s="5" t="str">
        <f>LEFT(IDX_Fechas[[#This Row],[Mes]],3)&amp;"-"&amp;RIGHT(IDX_Fechas[[#This Row],[Año]],2)</f>
        <v>Abr-59</v>
      </c>
      <c r="G485" s="5" t="str">
        <f>VLOOKUP(IDX_Fechas[[#This Row],[Mes]],TBL_Meses[],2,FALSE)</f>
        <v>April</v>
      </c>
      <c r="H485" s="5" t="str">
        <f>LEFT(IDX_Fechas[[#This Row],[Month]],3)&amp;"-"&amp;RIGHT(IDX_Fechas[[#This Row],[Año]],2)</f>
        <v>Apr-59</v>
      </c>
    </row>
    <row r="486" spans="1:8" x14ac:dyDescent="0.2">
      <c r="A486" s="5" t="str">
        <f>UPPER(LEFT(IDX_Fechas[[#This Row],[Mes]],3))&amp;IDX_Fechas[[#This Row],[Año]]</f>
        <v>MAY2059</v>
      </c>
      <c r="B486" s="3">
        <f t="shared" si="8"/>
        <v>58196</v>
      </c>
      <c r="C486" s="4">
        <f>IDX_Fechas[[#This Row],[Fecha]]</f>
        <v>58196</v>
      </c>
      <c r="D486" s="5" t="str">
        <f>PROPER(TEXT(IDX_Fechas[[#This Row],[Fecha]],"mmmm"))</f>
        <v>Mayo</v>
      </c>
      <c r="E486" s="5" t="str">
        <f>TEXT(IDX_Fechas[[#This Row],[Fecha]],"aaaa")</f>
        <v>2059</v>
      </c>
      <c r="F486" s="5" t="str">
        <f>LEFT(IDX_Fechas[[#This Row],[Mes]],3)&amp;"-"&amp;RIGHT(IDX_Fechas[[#This Row],[Año]],2)</f>
        <v>May-59</v>
      </c>
      <c r="G486" s="5" t="str">
        <f>VLOOKUP(IDX_Fechas[[#This Row],[Mes]],TBL_Meses[],2,FALSE)</f>
        <v>May</v>
      </c>
      <c r="H486" s="5" t="str">
        <f>LEFT(IDX_Fechas[[#This Row],[Month]],3)&amp;"-"&amp;RIGHT(IDX_Fechas[[#This Row],[Año]],2)</f>
        <v>May-59</v>
      </c>
    </row>
    <row r="487" spans="1:8" x14ac:dyDescent="0.2">
      <c r="A487" s="5" t="str">
        <f>UPPER(LEFT(IDX_Fechas[[#This Row],[Mes]],3))&amp;IDX_Fechas[[#This Row],[Año]]</f>
        <v>JUN2059</v>
      </c>
      <c r="B487" s="3">
        <f t="shared" si="8"/>
        <v>58227</v>
      </c>
      <c r="C487" s="4">
        <f>IDX_Fechas[[#This Row],[Fecha]]</f>
        <v>58227</v>
      </c>
      <c r="D487" s="5" t="str">
        <f>PROPER(TEXT(IDX_Fechas[[#This Row],[Fecha]],"mmmm"))</f>
        <v>Junio</v>
      </c>
      <c r="E487" s="5" t="str">
        <f>TEXT(IDX_Fechas[[#This Row],[Fecha]],"aaaa")</f>
        <v>2059</v>
      </c>
      <c r="F487" s="5" t="str">
        <f>LEFT(IDX_Fechas[[#This Row],[Mes]],3)&amp;"-"&amp;RIGHT(IDX_Fechas[[#This Row],[Año]],2)</f>
        <v>Jun-59</v>
      </c>
      <c r="G487" s="5" t="str">
        <f>VLOOKUP(IDX_Fechas[[#This Row],[Mes]],TBL_Meses[],2,FALSE)</f>
        <v>June</v>
      </c>
      <c r="H487" s="5" t="str">
        <f>LEFT(IDX_Fechas[[#This Row],[Month]],3)&amp;"-"&amp;RIGHT(IDX_Fechas[[#This Row],[Año]],2)</f>
        <v>Jun-59</v>
      </c>
    </row>
    <row r="488" spans="1:8" x14ac:dyDescent="0.2">
      <c r="A488" s="5" t="str">
        <f>UPPER(LEFT(IDX_Fechas[[#This Row],[Mes]],3))&amp;IDX_Fechas[[#This Row],[Año]]</f>
        <v>JUL2059</v>
      </c>
      <c r="B488" s="3">
        <f t="shared" si="8"/>
        <v>58257</v>
      </c>
      <c r="C488" s="4">
        <f>IDX_Fechas[[#This Row],[Fecha]]</f>
        <v>58257</v>
      </c>
      <c r="D488" s="5" t="str">
        <f>PROPER(TEXT(IDX_Fechas[[#This Row],[Fecha]],"mmmm"))</f>
        <v>Julio</v>
      </c>
      <c r="E488" s="5" t="str">
        <f>TEXT(IDX_Fechas[[#This Row],[Fecha]],"aaaa")</f>
        <v>2059</v>
      </c>
      <c r="F488" s="5" t="str">
        <f>LEFT(IDX_Fechas[[#This Row],[Mes]],3)&amp;"-"&amp;RIGHT(IDX_Fechas[[#This Row],[Año]],2)</f>
        <v>Jul-59</v>
      </c>
      <c r="G488" s="5" t="str">
        <f>VLOOKUP(IDX_Fechas[[#This Row],[Mes]],TBL_Meses[],2,FALSE)</f>
        <v>July</v>
      </c>
      <c r="H488" s="5" t="str">
        <f>LEFT(IDX_Fechas[[#This Row],[Month]],3)&amp;"-"&amp;RIGHT(IDX_Fechas[[#This Row],[Año]],2)</f>
        <v>Jul-59</v>
      </c>
    </row>
    <row r="489" spans="1:8" x14ac:dyDescent="0.2">
      <c r="A489" s="5" t="str">
        <f>UPPER(LEFT(IDX_Fechas[[#This Row],[Mes]],3))&amp;IDX_Fechas[[#This Row],[Año]]</f>
        <v>AGO2059</v>
      </c>
      <c r="B489" s="3">
        <f t="shared" si="8"/>
        <v>58288</v>
      </c>
      <c r="C489" s="4">
        <f>IDX_Fechas[[#This Row],[Fecha]]</f>
        <v>58288</v>
      </c>
      <c r="D489" s="5" t="str">
        <f>PROPER(TEXT(IDX_Fechas[[#This Row],[Fecha]],"mmmm"))</f>
        <v>Agosto</v>
      </c>
      <c r="E489" s="5" t="str">
        <f>TEXT(IDX_Fechas[[#This Row],[Fecha]],"aaaa")</f>
        <v>2059</v>
      </c>
      <c r="F489" s="5" t="str">
        <f>LEFT(IDX_Fechas[[#This Row],[Mes]],3)&amp;"-"&amp;RIGHT(IDX_Fechas[[#This Row],[Año]],2)</f>
        <v>Ago-59</v>
      </c>
      <c r="G489" s="5" t="str">
        <f>VLOOKUP(IDX_Fechas[[#This Row],[Mes]],TBL_Meses[],2,FALSE)</f>
        <v>August</v>
      </c>
      <c r="H489" s="5" t="str">
        <f>LEFT(IDX_Fechas[[#This Row],[Month]],3)&amp;"-"&amp;RIGHT(IDX_Fechas[[#This Row],[Año]],2)</f>
        <v>Aug-59</v>
      </c>
    </row>
    <row r="490" spans="1:8" x14ac:dyDescent="0.2">
      <c r="A490" s="5" t="str">
        <f>UPPER(LEFT(IDX_Fechas[[#This Row],[Mes]],3))&amp;IDX_Fechas[[#This Row],[Año]]</f>
        <v>SEP2059</v>
      </c>
      <c r="B490" s="3">
        <f t="shared" si="8"/>
        <v>58319</v>
      </c>
      <c r="C490" s="4">
        <f>IDX_Fechas[[#This Row],[Fecha]]</f>
        <v>58319</v>
      </c>
      <c r="D490" s="5" t="str">
        <f>PROPER(TEXT(IDX_Fechas[[#This Row],[Fecha]],"mmmm"))</f>
        <v>Septiembre</v>
      </c>
      <c r="E490" s="5" t="str">
        <f>TEXT(IDX_Fechas[[#This Row],[Fecha]],"aaaa")</f>
        <v>2059</v>
      </c>
      <c r="F490" s="5" t="str">
        <f>LEFT(IDX_Fechas[[#This Row],[Mes]],3)&amp;"-"&amp;RIGHT(IDX_Fechas[[#This Row],[Año]],2)</f>
        <v>Sep-59</v>
      </c>
      <c r="G490" s="5" t="str">
        <f>VLOOKUP(IDX_Fechas[[#This Row],[Mes]],TBL_Meses[],2,FALSE)</f>
        <v>September</v>
      </c>
      <c r="H490" s="5" t="str">
        <f>LEFT(IDX_Fechas[[#This Row],[Month]],3)&amp;"-"&amp;RIGHT(IDX_Fechas[[#This Row],[Año]],2)</f>
        <v>Sep-59</v>
      </c>
    </row>
    <row r="491" spans="1:8" x14ac:dyDescent="0.2">
      <c r="A491" s="5" t="str">
        <f>UPPER(LEFT(IDX_Fechas[[#This Row],[Mes]],3))&amp;IDX_Fechas[[#This Row],[Año]]</f>
        <v>OCT2059</v>
      </c>
      <c r="B491" s="3">
        <f t="shared" si="8"/>
        <v>58349</v>
      </c>
      <c r="C491" s="4">
        <f>IDX_Fechas[[#This Row],[Fecha]]</f>
        <v>58349</v>
      </c>
      <c r="D491" s="5" t="str">
        <f>PROPER(TEXT(IDX_Fechas[[#This Row],[Fecha]],"mmmm"))</f>
        <v>Octubre</v>
      </c>
      <c r="E491" s="5" t="str">
        <f>TEXT(IDX_Fechas[[#This Row],[Fecha]],"aaaa")</f>
        <v>2059</v>
      </c>
      <c r="F491" s="5" t="str">
        <f>LEFT(IDX_Fechas[[#This Row],[Mes]],3)&amp;"-"&amp;RIGHT(IDX_Fechas[[#This Row],[Año]],2)</f>
        <v>Oct-59</v>
      </c>
      <c r="G491" s="5" t="str">
        <f>VLOOKUP(IDX_Fechas[[#This Row],[Mes]],TBL_Meses[],2,FALSE)</f>
        <v>October</v>
      </c>
      <c r="H491" s="5" t="str">
        <f>LEFT(IDX_Fechas[[#This Row],[Month]],3)&amp;"-"&amp;RIGHT(IDX_Fechas[[#This Row],[Año]],2)</f>
        <v>Oct-59</v>
      </c>
    </row>
    <row r="492" spans="1:8" x14ac:dyDescent="0.2">
      <c r="A492" s="5" t="str">
        <f>UPPER(LEFT(IDX_Fechas[[#This Row],[Mes]],3))&amp;IDX_Fechas[[#This Row],[Año]]</f>
        <v>NOV2059</v>
      </c>
      <c r="B492" s="3">
        <f t="shared" si="8"/>
        <v>58380</v>
      </c>
      <c r="C492" s="4">
        <f>IDX_Fechas[[#This Row],[Fecha]]</f>
        <v>58380</v>
      </c>
      <c r="D492" s="5" t="str">
        <f>PROPER(TEXT(IDX_Fechas[[#This Row],[Fecha]],"mmmm"))</f>
        <v>Noviembre</v>
      </c>
      <c r="E492" s="5" t="str">
        <f>TEXT(IDX_Fechas[[#This Row],[Fecha]],"aaaa")</f>
        <v>2059</v>
      </c>
      <c r="F492" s="5" t="str">
        <f>LEFT(IDX_Fechas[[#This Row],[Mes]],3)&amp;"-"&amp;RIGHT(IDX_Fechas[[#This Row],[Año]],2)</f>
        <v>Nov-59</v>
      </c>
      <c r="G492" s="5" t="str">
        <f>VLOOKUP(IDX_Fechas[[#This Row],[Mes]],TBL_Meses[],2,FALSE)</f>
        <v>November</v>
      </c>
      <c r="H492" s="5" t="str">
        <f>LEFT(IDX_Fechas[[#This Row],[Month]],3)&amp;"-"&amp;RIGHT(IDX_Fechas[[#This Row],[Año]],2)</f>
        <v>Nov-59</v>
      </c>
    </row>
    <row r="493" spans="1:8" x14ac:dyDescent="0.2">
      <c r="A493" s="5" t="str">
        <f>UPPER(LEFT(IDX_Fechas[[#This Row],[Mes]],3))&amp;IDX_Fechas[[#This Row],[Año]]</f>
        <v>DIC2059</v>
      </c>
      <c r="B493" s="3">
        <f t="shared" si="8"/>
        <v>58410</v>
      </c>
      <c r="C493" s="4">
        <f>IDX_Fechas[[#This Row],[Fecha]]</f>
        <v>58410</v>
      </c>
      <c r="D493" s="5" t="str">
        <f>PROPER(TEXT(IDX_Fechas[[#This Row],[Fecha]],"mmmm"))</f>
        <v>Diciembre</v>
      </c>
      <c r="E493" s="5" t="str">
        <f>TEXT(IDX_Fechas[[#This Row],[Fecha]],"aaaa")</f>
        <v>2059</v>
      </c>
      <c r="F493" s="5" t="str">
        <f>LEFT(IDX_Fechas[[#This Row],[Mes]],3)&amp;"-"&amp;RIGHT(IDX_Fechas[[#This Row],[Año]],2)</f>
        <v>Dic-59</v>
      </c>
      <c r="G493" s="5" t="str">
        <f>VLOOKUP(IDX_Fechas[[#This Row],[Mes]],TBL_Meses[],2,FALSE)</f>
        <v>December</v>
      </c>
      <c r="H493" s="5" t="str">
        <f>LEFT(IDX_Fechas[[#This Row],[Month]],3)&amp;"-"&amp;RIGHT(IDX_Fechas[[#This Row],[Año]],2)</f>
        <v>Dec-59</v>
      </c>
    </row>
    <row r="494" spans="1:8" x14ac:dyDescent="0.2">
      <c r="A494" s="5" t="str">
        <f>UPPER(LEFT(IDX_Fechas[[#This Row],[Mes]],3))&amp;IDX_Fechas[[#This Row],[Año]]</f>
        <v>ENE2060</v>
      </c>
      <c r="B494" s="3">
        <f t="shared" si="8"/>
        <v>58441</v>
      </c>
      <c r="C494" s="4">
        <f>IDX_Fechas[[#This Row],[Fecha]]</f>
        <v>58441</v>
      </c>
      <c r="D494" s="5" t="str">
        <f>PROPER(TEXT(IDX_Fechas[[#This Row],[Fecha]],"mmmm"))</f>
        <v>Enero</v>
      </c>
      <c r="E494" s="5" t="str">
        <f>TEXT(IDX_Fechas[[#This Row],[Fecha]],"aaaa")</f>
        <v>2060</v>
      </c>
      <c r="F494" s="5" t="str">
        <f>LEFT(IDX_Fechas[[#This Row],[Mes]],3)&amp;"-"&amp;RIGHT(IDX_Fechas[[#This Row],[Año]],2)</f>
        <v>Ene-60</v>
      </c>
      <c r="G494" s="5" t="str">
        <f>VLOOKUP(IDX_Fechas[[#This Row],[Mes]],TBL_Meses[],2,FALSE)</f>
        <v>January</v>
      </c>
      <c r="H494" s="5" t="str">
        <f>LEFT(IDX_Fechas[[#This Row],[Month]],3)&amp;"-"&amp;RIGHT(IDX_Fechas[[#This Row],[Año]],2)</f>
        <v>Jan-60</v>
      </c>
    </row>
    <row r="495" spans="1:8" x14ac:dyDescent="0.2">
      <c r="A495" s="5" t="str">
        <f>UPPER(LEFT(IDX_Fechas[[#This Row],[Mes]],3))&amp;IDX_Fechas[[#This Row],[Año]]</f>
        <v>FEB2060</v>
      </c>
      <c r="B495" s="3">
        <f t="shared" si="8"/>
        <v>58472</v>
      </c>
      <c r="C495" s="4">
        <f>IDX_Fechas[[#This Row],[Fecha]]</f>
        <v>58472</v>
      </c>
      <c r="D495" s="5" t="str">
        <f>PROPER(TEXT(IDX_Fechas[[#This Row],[Fecha]],"mmmm"))</f>
        <v>Febrero</v>
      </c>
      <c r="E495" s="5" t="str">
        <f>TEXT(IDX_Fechas[[#This Row],[Fecha]],"aaaa")</f>
        <v>2060</v>
      </c>
      <c r="F495" s="5" t="str">
        <f>LEFT(IDX_Fechas[[#This Row],[Mes]],3)&amp;"-"&amp;RIGHT(IDX_Fechas[[#This Row],[Año]],2)</f>
        <v>Feb-60</v>
      </c>
      <c r="G495" s="5" t="str">
        <f>VLOOKUP(IDX_Fechas[[#This Row],[Mes]],TBL_Meses[],2,FALSE)</f>
        <v>February</v>
      </c>
      <c r="H495" s="5" t="str">
        <f>LEFT(IDX_Fechas[[#This Row],[Month]],3)&amp;"-"&amp;RIGHT(IDX_Fechas[[#This Row],[Año]],2)</f>
        <v>Feb-60</v>
      </c>
    </row>
    <row r="496" spans="1:8" x14ac:dyDescent="0.2">
      <c r="A496" s="5" t="str">
        <f>UPPER(LEFT(IDX_Fechas[[#This Row],[Mes]],3))&amp;IDX_Fechas[[#This Row],[Año]]</f>
        <v>MAR2060</v>
      </c>
      <c r="B496" s="3">
        <f t="shared" si="8"/>
        <v>58501</v>
      </c>
      <c r="C496" s="4">
        <f>IDX_Fechas[[#This Row],[Fecha]]</f>
        <v>58501</v>
      </c>
      <c r="D496" s="5" t="str">
        <f>PROPER(TEXT(IDX_Fechas[[#This Row],[Fecha]],"mmmm"))</f>
        <v>Marzo</v>
      </c>
      <c r="E496" s="5" t="str">
        <f>TEXT(IDX_Fechas[[#This Row],[Fecha]],"aaaa")</f>
        <v>2060</v>
      </c>
      <c r="F496" s="5" t="str">
        <f>LEFT(IDX_Fechas[[#This Row],[Mes]],3)&amp;"-"&amp;RIGHT(IDX_Fechas[[#This Row],[Año]],2)</f>
        <v>Mar-60</v>
      </c>
      <c r="G496" s="5" t="str">
        <f>VLOOKUP(IDX_Fechas[[#This Row],[Mes]],TBL_Meses[],2,FALSE)</f>
        <v>March</v>
      </c>
      <c r="H496" s="5" t="str">
        <f>LEFT(IDX_Fechas[[#This Row],[Month]],3)&amp;"-"&amp;RIGHT(IDX_Fechas[[#This Row],[Año]],2)</f>
        <v>Mar-60</v>
      </c>
    </row>
    <row r="497" spans="1:8" x14ac:dyDescent="0.2">
      <c r="A497" s="5" t="str">
        <f>UPPER(LEFT(IDX_Fechas[[#This Row],[Mes]],3))&amp;IDX_Fechas[[#This Row],[Año]]</f>
        <v>ABR2060</v>
      </c>
      <c r="B497" s="3">
        <f t="shared" si="8"/>
        <v>58532</v>
      </c>
      <c r="C497" s="4">
        <f>IDX_Fechas[[#This Row],[Fecha]]</f>
        <v>58532</v>
      </c>
      <c r="D497" s="5" t="str">
        <f>PROPER(TEXT(IDX_Fechas[[#This Row],[Fecha]],"mmmm"))</f>
        <v>Abril</v>
      </c>
      <c r="E497" s="5" t="str">
        <f>TEXT(IDX_Fechas[[#This Row],[Fecha]],"aaaa")</f>
        <v>2060</v>
      </c>
      <c r="F497" s="5" t="str">
        <f>LEFT(IDX_Fechas[[#This Row],[Mes]],3)&amp;"-"&amp;RIGHT(IDX_Fechas[[#This Row],[Año]],2)</f>
        <v>Abr-60</v>
      </c>
      <c r="G497" s="5" t="str">
        <f>VLOOKUP(IDX_Fechas[[#This Row],[Mes]],TBL_Meses[],2,FALSE)</f>
        <v>April</v>
      </c>
      <c r="H497" s="5" t="str">
        <f>LEFT(IDX_Fechas[[#This Row],[Month]],3)&amp;"-"&amp;RIGHT(IDX_Fechas[[#This Row],[Año]],2)</f>
        <v>Apr-60</v>
      </c>
    </row>
    <row r="498" spans="1:8" x14ac:dyDescent="0.2">
      <c r="A498" s="5" t="str">
        <f>UPPER(LEFT(IDX_Fechas[[#This Row],[Mes]],3))&amp;IDX_Fechas[[#This Row],[Año]]</f>
        <v>MAY2060</v>
      </c>
      <c r="B498" s="3">
        <f t="shared" si="8"/>
        <v>58562</v>
      </c>
      <c r="C498" s="4">
        <f>IDX_Fechas[[#This Row],[Fecha]]</f>
        <v>58562</v>
      </c>
      <c r="D498" s="5" t="str">
        <f>PROPER(TEXT(IDX_Fechas[[#This Row],[Fecha]],"mmmm"))</f>
        <v>Mayo</v>
      </c>
      <c r="E498" s="5" t="str">
        <f>TEXT(IDX_Fechas[[#This Row],[Fecha]],"aaaa")</f>
        <v>2060</v>
      </c>
      <c r="F498" s="5" t="str">
        <f>LEFT(IDX_Fechas[[#This Row],[Mes]],3)&amp;"-"&amp;RIGHT(IDX_Fechas[[#This Row],[Año]],2)</f>
        <v>May-60</v>
      </c>
      <c r="G498" s="5" t="str">
        <f>VLOOKUP(IDX_Fechas[[#This Row],[Mes]],TBL_Meses[],2,FALSE)</f>
        <v>May</v>
      </c>
      <c r="H498" s="5" t="str">
        <f>LEFT(IDX_Fechas[[#This Row],[Month]],3)&amp;"-"&amp;RIGHT(IDX_Fechas[[#This Row],[Año]],2)</f>
        <v>May-60</v>
      </c>
    </row>
    <row r="499" spans="1:8" x14ac:dyDescent="0.2">
      <c r="A499" s="5" t="str">
        <f>UPPER(LEFT(IDX_Fechas[[#This Row],[Mes]],3))&amp;IDX_Fechas[[#This Row],[Año]]</f>
        <v>JUN2060</v>
      </c>
      <c r="B499" s="3">
        <f t="shared" si="8"/>
        <v>58593</v>
      </c>
      <c r="C499" s="4">
        <f>IDX_Fechas[[#This Row],[Fecha]]</f>
        <v>58593</v>
      </c>
      <c r="D499" s="5" t="str">
        <f>PROPER(TEXT(IDX_Fechas[[#This Row],[Fecha]],"mmmm"))</f>
        <v>Junio</v>
      </c>
      <c r="E499" s="5" t="str">
        <f>TEXT(IDX_Fechas[[#This Row],[Fecha]],"aaaa")</f>
        <v>2060</v>
      </c>
      <c r="F499" s="5" t="str">
        <f>LEFT(IDX_Fechas[[#This Row],[Mes]],3)&amp;"-"&amp;RIGHT(IDX_Fechas[[#This Row],[Año]],2)</f>
        <v>Jun-60</v>
      </c>
      <c r="G499" s="5" t="str">
        <f>VLOOKUP(IDX_Fechas[[#This Row],[Mes]],TBL_Meses[],2,FALSE)</f>
        <v>June</v>
      </c>
      <c r="H499" s="5" t="str">
        <f>LEFT(IDX_Fechas[[#This Row],[Month]],3)&amp;"-"&amp;RIGHT(IDX_Fechas[[#This Row],[Año]],2)</f>
        <v>Jun-60</v>
      </c>
    </row>
    <row r="500" spans="1:8" x14ac:dyDescent="0.2">
      <c r="A500" s="5" t="str">
        <f>UPPER(LEFT(IDX_Fechas[[#This Row],[Mes]],3))&amp;IDX_Fechas[[#This Row],[Año]]</f>
        <v>JUL2060</v>
      </c>
      <c r="B500" s="3">
        <f t="shared" si="8"/>
        <v>58623</v>
      </c>
      <c r="C500" s="4">
        <f>IDX_Fechas[[#This Row],[Fecha]]</f>
        <v>58623</v>
      </c>
      <c r="D500" s="5" t="str">
        <f>PROPER(TEXT(IDX_Fechas[[#This Row],[Fecha]],"mmmm"))</f>
        <v>Julio</v>
      </c>
      <c r="E500" s="5" t="str">
        <f>TEXT(IDX_Fechas[[#This Row],[Fecha]],"aaaa")</f>
        <v>2060</v>
      </c>
      <c r="F500" s="5" t="str">
        <f>LEFT(IDX_Fechas[[#This Row],[Mes]],3)&amp;"-"&amp;RIGHT(IDX_Fechas[[#This Row],[Año]],2)</f>
        <v>Jul-60</v>
      </c>
      <c r="G500" s="5" t="str">
        <f>VLOOKUP(IDX_Fechas[[#This Row],[Mes]],TBL_Meses[],2,FALSE)</f>
        <v>July</v>
      </c>
      <c r="H500" s="5" t="str">
        <f>LEFT(IDX_Fechas[[#This Row],[Month]],3)&amp;"-"&amp;RIGHT(IDX_Fechas[[#This Row],[Año]],2)</f>
        <v>Jul-60</v>
      </c>
    </row>
    <row r="501" spans="1:8" x14ac:dyDescent="0.2">
      <c r="A501" s="5" t="str">
        <f>UPPER(LEFT(IDX_Fechas[[#This Row],[Mes]],3))&amp;IDX_Fechas[[#This Row],[Año]]</f>
        <v>AGO2060</v>
      </c>
      <c r="B501" s="3">
        <f t="shared" si="8"/>
        <v>58654</v>
      </c>
      <c r="C501" s="4">
        <f>IDX_Fechas[[#This Row],[Fecha]]</f>
        <v>58654</v>
      </c>
      <c r="D501" s="5" t="str">
        <f>PROPER(TEXT(IDX_Fechas[[#This Row],[Fecha]],"mmmm"))</f>
        <v>Agosto</v>
      </c>
      <c r="E501" s="5" t="str">
        <f>TEXT(IDX_Fechas[[#This Row],[Fecha]],"aaaa")</f>
        <v>2060</v>
      </c>
      <c r="F501" s="5" t="str">
        <f>LEFT(IDX_Fechas[[#This Row],[Mes]],3)&amp;"-"&amp;RIGHT(IDX_Fechas[[#This Row],[Año]],2)</f>
        <v>Ago-60</v>
      </c>
      <c r="G501" s="5" t="str">
        <f>VLOOKUP(IDX_Fechas[[#This Row],[Mes]],TBL_Meses[],2,FALSE)</f>
        <v>August</v>
      </c>
      <c r="H501" s="5" t="str">
        <f>LEFT(IDX_Fechas[[#This Row],[Month]],3)&amp;"-"&amp;RIGHT(IDX_Fechas[[#This Row],[Año]],2)</f>
        <v>Aug-60</v>
      </c>
    </row>
    <row r="502" spans="1:8" x14ac:dyDescent="0.2">
      <c r="A502" s="5" t="str">
        <f>UPPER(LEFT(IDX_Fechas[[#This Row],[Mes]],3))&amp;IDX_Fechas[[#This Row],[Año]]</f>
        <v>SEP2060</v>
      </c>
      <c r="B502" s="3">
        <f t="shared" si="8"/>
        <v>58685</v>
      </c>
      <c r="C502" s="4">
        <f>IDX_Fechas[[#This Row],[Fecha]]</f>
        <v>58685</v>
      </c>
      <c r="D502" s="5" t="str">
        <f>PROPER(TEXT(IDX_Fechas[[#This Row],[Fecha]],"mmmm"))</f>
        <v>Septiembre</v>
      </c>
      <c r="E502" s="5" t="str">
        <f>TEXT(IDX_Fechas[[#This Row],[Fecha]],"aaaa")</f>
        <v>2060</v>
      </c>
      <c r="F502" s="5" t="str">
        <f>LEFT(IDX_Fechas[[#This Row],[Mes]],3)&amp;"-"&amp;RIGHT(IDX_Fechas[[#This Row],[Año]],2)</f>
        <v>Sep-60</v>
      </c>
      <c r="G502" s="5" t="str">
        <f>VLOOKUP(IDX_Fechas[[#This Row],[Mes]],TBL_Meses[],2,FALSE)</f>
        <v>September</v>
      </c>
      <c r="H502" s="5" t="str">
        <f>LEFT(IDX_Fechas[[#This Row],[Month]],3)&amp;"-"&amp;RIGHT(IDX_Fechas[[#This Row],[Año]],2)</f>
        <v>Sep-60</v>
      </c>
    </row>
    <row r="503" spans="1:8" x14ac:dyDescent="0.2">
      <c r="A503" s="5" t="str">
        <f>UPPER(LEFT(IDX_Fechas[[#This Row],[Mes]],3))&amp;IDX_Fechas[[#This Row],[Año]]</f>
        <v>OCT2060</v>
      </c>
      <c r="B503" s="3">
        <f t="shared" si="8"/>
        <v>58715</v>
      </c>
      <c r="C503" s="4">
        <f>IDX_Fechas[[#This Row],[Fecha]]</f>
        <v>58715</v>
      </c>
      <c r="D503" s="5" t="str">
        <f>PROPER(TEXT(IDX_Fechas[[#This Row],[Fecha]],"mmmm"))</f>
        <v>Octubre</v>
      </c>
      <c r="E503" s="5" t="str">
        <f>TEXT(IDX_Fechas[[#This Row],[Fecha]],"aaaa")</f>
        <v>2060</v>
      </c>
      <c r="F503" s="5" t="str">
        <f>LEFT(IDX_Fechas[[#This Row],[Mes]],3)&amp;"-"&amp;RIGHT(IDX_Fechas[[#This Row],[Año]],2)</f>
        <v>Oct-60</v>
      </c>
      <c r="G503" s="5" t="str">
        <f>VLOOKUP(IDX_Fechas[[#This Row],[Mes]],TBL_Meses[],2,FALSE)</f>
        <v>October</v>
      </c>
      <c r="H503" s="5" t="str">
        <f>LEFT(IDX_Fechas[[#This Row],[Month]],3)&amp;"-"&amp;RIGHT(IDX_Fechas[[#This Row],[Año]],2)</f>
        <v>Oct-60</v>
      </c>
    </row>
    <row r="504" spans="1:8" x14ac:dyDescent="0.2">
      <c r="A504" s="5" t="str">
        <f>UPPER(LEFT(IDX_Fechas[[#This Row],[Mes]],3))&amp;IDX_Fechas[[#This Row],[Año]]</f>
        <v>NOV2060</v>
      </c>
      <c r="B504" s="3">
        <f t="shared" si="8"/>
        <v>58746</v>
      </c>
      <c r="C504" s="4">
        <f>IDX_Fechas[[#This Row],[Fecha]]</f>
        <v>58746</v>
      </c>
      <c r="D504" s="5" t="str">
        <f>PROPER(TEXT(IDX_Fechas[[#This Row],[Fecha]],"mmmm"))</f>
        <v>Noviembre</v>
      </c>
      <c r="E504" s="5" t="str">
        <f>TEXT(IDX_Fechas[[#This Row],[Fecha]],"aaaa")</f>
        <v>2060</v>
      </c>
      <c r="F504" s="5" t="str">
        <f>LEFT(IDX_Fechas[[#This Row],[Mes]],3)&amp;"-"&amp;RIGHT(IDX_Fechas[[#This Row],[Año]],2)</f>
        <v>Nov-60</v>
      </c>
      <c r="G504" s="5" t="str">
        <f>VLOOKUP(IDX_Fechas[[#This Row],[Mes]],TBL_Meses[],2,FALSE)</f>
        <v>November</v>
      </c>
      <c r="H504" s="5" t="str">
        <f>LEFT(IDX_Fechas[[#This Row],[Month]],3)&amp;"-"&amp;RIGHT(IDX_Fechas[[#This Row],[Año]],2)</f>
        <v>Nov-60</v>
      </c>
    </row>
    <row r="505" spans="1:8" x14ac:dyDescent="0.2">
      <c r="A505" s="5" t="str">
        <f>UPPER(LEFT(IDX_Fechas[[#This Row],[Mes]],3))&amp;IDX_Fechas[[#This Row],[Año]]</f>
        <v>DIC2060</v>
      </c>
      <c r="B505" s="3">
        <f t="shared" si="8"/>
        <v>58776</v>
      </c>
      <c r="C505" s="4">
        <f>IDX_Fechas[[#This Row],[Fecha]]</f>
        <v>58776</v>
      </c>
      <c r="D505" s="5" t="str">
        <f>PROPER(TEXT(IDX_Fechas[[#This Row],[Fecha]],"mmmm"))</f>
        <v>Diciembre</v>
      </c>
      <c r="E505" s="5" t="str">
        <f>TEXT(IDX_Fechas[[#This Row],[Fecha]],"aaaa")</f>
        <v>2060</v>
      </c>
      <c r="F505" s="5" t="str">
        <f>LEFT(IDX_Fechas[[#This Row],[Mes]],3)&amp;"-"&amp;RIGHT(IDX_Fechas[[#This Row],[Año]],2)</f>
        <v>Dic-60</v>
      </c>
      <c r="G505" s="5" t="str">
        <f>VLOOKUP(IDX_Fechas[[#This Row],[Mes]],TBL_Meses[],2,FALSE)</f>
        <v>December</v>
      </c>
      <c r="H505" s="5" t="str">
        <f>LEFT(IDX_Fechas[[#This Row],[Month]],3)&amp;"-"&amp;RIGHT(IDX_Fechas[[#This Row],[Año]],2)</f>
        <v>Dec-60</v>
      </c>
    </row>
    <row r="506" spans="1:8" x14ac:dyDescent="0.2">
      <c r="A506" s="5" t="str">
        <f>UPPER(LEFT(IDX_Fechas[[#This Row],[Mes]],3))&amp;IDX_Fechas[[#This Row],[Año]]</f>
        <v>ENE2061</v>
      </c>
      <c r="B506" s="3">
        <f t="shared" si="8"/>
        <v>58807</v>
      </c>
      <c r="C506" s="4">
        <f>IDX_Fechas[[#This Row],[Fecha]]</f>
        <v>58807</v>
      </c>
      <c r="D506" s="5" t="str">
        <f>PROPER(TEXT(IDX_Fechas[[#This Row],[Fecha]],"mmmm"))</f>
        <v>Enero</v>
      </c>
      <c r="E506" s="5" t="str">
        <f>TEXT(IDX_Fechas[[#This Row],[Fecha]],"aaaa")</f>
        <v>2061</v>
      </c>
      <c r="F506" s="5" t="str">
        <f>LEFT(IDX_Fechas[[#This Row],[Mes]],3)&amp;"-"&amp;RIGHT(IDX_Fechas[[#This Row],[Año]],2)</f>
        <v>Ene-61</v>
      </c>
      <c r="G506" s="5" t="str">
        <f>VLOOKUP(IDX_Fechas[[#This Row],[Mes]],TBL_Meses[],2,FALSE)</f>
        <v>January</v>
      </c>
      <c r="H506" s="5" t="str">
        <f>LEFT(IDX_Fechas[[#This Row],[Month]],3)&amp;"-"&amp;RIGHT(IDX_Fechas[[#This Row],[Año]],2)</f>
        <v>Jan-61</v>
      </c>
    </row>
    <row r="507" spans="1:8" x14ac:dyDescent="0.2">
      <c r="A507" s="5" t="str">
        <f>UPPER(LEFT(IDX_Fechas[[#This Row],[Mes]],3))&amp;IDX_Fechas[[#This Row],[Año]]</f>
        <v>FEB2061</v>
      </c>
      <c r="B507" s="3">
        <f t="shared" si="8"/>
        <v>58838</v>
      </c>
      <c r="C507" s="4">
        <f>IDX_Fechas[[#This Row],[Fecha]]</f>
        <v>58838</v>
      </c>
      <c r="D507" s="5" t="str">
        <f>PROPER(TEXT(IDX_Fechas[[#This Row],[Fecha]],"mmmm"))</f>
        <v>Febrero</v>
      </c>
      <c r="E507" s="5" t="str">
        <f>TEXT(IDX_Fechas[[#This Row],[Fecha]],"aaaa")</f>
        <v>2061</v>
      </c>
      <c r="F507" s="5" t="str">
        <f>LEFT(IDX_Fechas[[#This Row],[Mes]],3)&amp;"-"&amp;RIGHT(IDX_Fechas[[#This Row],[Año]],2)</f>
        <v>Feb-61</v>
      </c>
      <c r="G507" s="5" t="str">
        <f>VLOOKUP(IDX_Fechas[[#This Row],[Mes]],TBL_Meses[],2,FALSE)</f>
        <v>February</v>
      </c>
      <c r="H507" s="5" t="str">
        <f>LEFT(IDX_Fechas[[#This Row],[Month]],3)&amp;"-"&amp;RIGHT(IDX_Fechas[[#This Row],[Año]],2)</f>
        <v>Feb-61</v>
      </c>
    </row>
    <row r="508" spans="1:8" x14ac:dyDescent="0.2">
      <c r="A508" s="5" t="str">
        <f>UPPER(LEFT(IDX_Fechas[[#This Row],[Mes]],3))&amp;IDX_Fechas[[#This Row],[Año]]</f>
        <v>MAR2061</v>
      </c>
      <c r="B508" s="3">
        <f t="shared" si="8"/>
        <v>58866</v>
      </c>
      <c r="C508" s="4">
        <f>IDX_Fechas[[#This Row],[Fecha]]</f>
        <v>58866</v>
      </c>
      <c r="D508" s="5" t="str">
        <f>PROPER(TEXT(IDX_Fechas[[#This Row],[Fecha]],"mmmm"))</f>
        <v>Marzo</v>
      </c>
      <c r="E508" s="5" t="str">
        <f>TEXT(IDX_Fechas[[#This Row],[Fecha]],"aaaa")</f>
        <v>2061</v>
      </c>
      <c r="F508" s="5" t="str">
        <f>LEFT(IDX_Fechas[[#This Row],[Mes]],3)&amp;"-"&amp;RIGHT(IDX_Fechas[[#This Row],[Año]],2)</f>
        <v>Mar-61</v>
      </c>
      <c r="G508" s="5" t="str">
        <f>VLOOKUP(IDX_Fechas[[#This Row],[Mes]],TBL_Meses[],2,FALSE)</f>
        <v>March</v>
      </c>
      <c r="H508" s="5" t="str">
        <f>LEFT(IDX_Fechas[[#This Row],[Month]],3)&amp;"-"&amp;RIGHT(IDX_Fechas[[#This Row],[Año]],2)</f>
        <v>Mar-61</v>
      </c>
    </row>
    <row r="509" spans="1:8" x14ac:dyDescent="0.2">
      <c r="A509" s="5" t="str">
        <f>UPPER(LEFT(IDX_Fechas[[#This Row],[Mes]],3))&amp;IDX_Fechas[[#This Row],[Año]]</f>
        <v>ABR2061</v>
      </c>
      <c r="B509" s="3">
        <f t="shared" si="8"/>
        <v>58897</v>
      </c>
      <c r="C509" s="4">
        <f>IDX_Fechas[[#This Row],[Fecha]]</f>
        <v>58897</v>
      </c>
      <c r="D509" s="5" t="str">
        <f>PROPER(TEXT(IDX_Fechas[[#This Row],[Fecha]],"mmmm"))</f>
        <v>Abril</v>
      </c>
      <c r="E509" s="5" t="str">
        <f>TEXT(IDX_Fechas[[#This Row],[Fecha]],"aaaa")</f>
        <v>2061</v>
      </c>
      <c r="F509" s="5" t="str">
        <f>LEFT(IDX_Fechas[[#This Row],[Mes]],3)&amp;"-"&amp;RIGHT(IDX_Fechas[[#This Row],[Año]],2)</f>
        <v>Abr-61</v>
      </c>
      <c r="G509" s="5" t="str">
        <f>VLOOKUP(IDX_Fechas[[#This Row],[Mes]],TBL_Meses[],2,FALSE)</f>
        <v>April</v>
      </c>
      <c r="H509" s="5" t="str">
        <f>LEFT(IDX_Fechas[[#This Row],[Month]],3)&amp;"-"&amp;RIGHT(IDX_Fechas[[#This Row],[Año]],2)</f>
        <v>Apr-61</v>
      </c>
    </row>
    <row r="510" spans="1:8" x14ac:dyDescent="0.2">
      <c r="A510" s="5" t="str">
        <f>UPPER(LEFT(IDX_Fechas[[#This Row],[Mes]],3))&amp;IDX_Fechas[[#This Row],[Año]]</f>
        <v>MAY2061</v>
      </c>
      <c r="B510" s="3">
        <f t="shared" si="8"/>
        <v>58927</v>
      </c>
      <c r="C510" s="4">
        <f>IDX_Fechas[[#This Row],[Fecha]]</f>
        <v>58927</v>
      </c>
      <c r="D510" s="5" t="str">
        <f>PROPER(TEXT(IDX_Fechas[[#This Row],[Fecha]],"mmmm"))</f>
        <v>Mayo</v>
      </c>
      <c r="E510" s="5" t="str">
        <f>TEXT(IDX_Fechas[[#This Row],[Fecha]],"aaaa")</f>
        <v>2061</v>
      </c>
      <c r="F510" s="5" t="str">
        <f>LEFT(IDX_Fechas[[#This Row],[Mes]],3)&amp;"-"&amp;RIGHT(IDX_Fechas[[#This Row],[Año]],2)</f>
        <v>May-61</v>
      </c>
      <c r="G510" s="5" t="str">
        <f>VLOOKUP(IDX_Fechas[[#This Row],[Mes]],TBL_Meses[],2,FALSE)</f>
        <v>May</v>
      </c>
      <c r="H510" s="5" t="str">
        <f>LEFT(IDX_Fechas[[#This Row],[Month]],3)&amp;"-"&amp;RIGHT(IDX_Fechas[[#This Row],[Año]],2)</f>
        <v>May-61</v>
      </c>
    </row>
    <row r="511" spans="1:8" x14ac:dyDescent="0.2">
      <c r="A511" s="5" t="str">
        <f>UPPER(LEFT(IDX_Fechas[[#This Row],[Mes]],3))&amp;IDX_Fechas[[#This Row],[Año]]</f>
        <v>JUN2061</v>
      </c>
      <c r="B511" s="3">
        <f t="shared" si="8"/>
        <v>58958</v>
      </c>
      <c r="C511" s="4">
        <f>IDX_Fechas[[#This Row],[Fecha]]</f>
        <v>58958</v>
      </c>
      <c r="D511" s="5" t="str">
        <f>PROPER(TEXT(IDX_Fechas[[#This Row],[Fecha]],"mmmm"))</f>
        <v>Junio</v>
      </c>
      <c r="E511" s="5" t="str">
        <f>TEXT(IDX_Fechas[[#This Row],[Fecha]],"aaaa")</f>
        <v>2061</v>
      </c>
      <c r="F511" s="5" t="str">
        <f>LEFT(IDX_Fechas[[#This Row],[Mes]],3)&amp;"-"&amp;RIGHT(IDX_Fechas[[#This Row],[Año]],2)</f>
        <v>Jun-61</v>
      </c>
      <c r="G511" s="5" t="str">
        <f>VLOOKUP(IDX_Fechas[[#This Row],[Mes]],TBL_Meses[],2,FALSE)</f>
        <v>June</v>
      </c>
      <c r="H511" s="5" t="str">
        <f>LEFT(IDX_Fechas[[#This Row],[Month]],3)&amp;"-"&amp;RIGHT(IDX_Fechas[[#This Row],[Año]],2)</f>
        <v>Jun-61</v>
      </c>
    </row>
    <row r="512" spans="1:8" x14ac:dyDescent="0.2">
      <c r="A512" s="5" t="str">
        <f>UPPER(LEFT(IDX_Fechas[[#This Row],[Mes]],3))&amp;IDX_Fechas[[#This Row],[Año]]</f>
        <v>JUL2061</v>
      </c>
      <c r="B512" s="3">
        <f t="shared" si="8"/>
        <v>58988</v>
      </c>
      <c r="C512" s="4">
        <f>IDX_Fechas[[#This Row],[Fecha]]</f>
        <v>58988</v>
      </c>
      <c r="D512" s="5" t="str">
        <f>PROPER(TEXT(IDX_Fechas[[#This Row],[Fecha]],"mmmm"))</f>
        <v>Julio</v>
      </c>
      <c r="E512" s="5" t="str">
        <f>TEXT(IDX_Fechas[[#This Row],[Fecha]],"aaaa")</f>
        <v>2061</v>
      </c>
      <c r="F512" s="5" t="str">
        <f>LEFT(IDX_Fechas[[#This Row],[Mes]],3)&amp;"-"&amp;RIGHT(IDX_Fechas[[#This Row],[Año]],2)</f>
        <v>Jul-61</v>
      </c>
      <c r="G512" s="5" t="str">
        <f>VLOOKUP(IDX_Fechas[[#This Row],[Mes]],TBL_Meses[],2,FALSE)</f>
        <v>July</v>
      </c>
      <c r="H512" s="5" t="str">
        <f>LEFT(IDX_Fechas[[#This Row],[Month]],3)&amp;"-"&amp;RIGHT(IDX_Fechas[[#This Row],[Año]],2)</f>
        <v>Jul-61</v>
      </c>
    </row>
    <row r="513" spans="1:8" x14ac:dyDescent="0.2">
      <c r="A513" s="5" t="str">
        <f>UPPER(LEFT(IDX_Fechas[[#This Row],[Mes]],3))&amp;IDX_Fechas[[#This Row],[Año]]</f>
        <v>AGO2061</v>
      </c>
      <c r="B513" s="3">
        <f t="shared" si="8"/>
        <v>59019</v>
      </c>
      <c r="C513" s="4">
        <f>IDX_Fechas[[#This Row],[Fecha]]</f>
        <v>59019</v>
      </c>
      <c r="D513" s="5" t="str">
        <f>PROPER(TEXT(IDX_Fechas[[#This Row],[Fecha]],"mmmm"))</f>
        <v>Agosto</v>
      </c>
      <c r="E513" s="5" t="str">
        <f>TEXT(IDX_Fechas[[#This Row],[Fecha]],"aaaa")</f>
        <v>2061</v>
      </c>
      <c r="F513" s="5" t="str">
        <f>LEFT(IDX_Fechas[[#This Row],[Mes]],3)&amp;"-"&amp;RIGHT(IDX_Fechas[[#This Row],[Año]],2)</f>
        <v>Ago-61</v>
      </c>
      <c r="G513" s="5" t="str">
        <f>VLOOKUP(IDX_Fechas[[#This Row],[Mes]],TBL_Meses[],2,FALSE)</f>
        <v>August</v>
      </c>
      <c r="H513" s="5" t="str">
        <f>LEFT(IDX_Fechas[[#This Row],[Month]],3)&amp;"-"&amp;RIGHT(IDX_Fechas[[#This Row],[Año]],2)</f>
        <v>Aug-61</v>
      </c>
    </row>
    <row r="514" spans="1:8" x14ac:dyDescent="0.2">
      <c r="A514" s="5" t="str">
        <f>UPPER(LEFT(IDX_Fechas[[#This Row],[Mes]],3))&amp;IDX_Fechas[[#This Row],[Año]]</f>
        <v>SEP2061</v>
      </c>
      <c r="B514" s="3">
        <f t="shared" si="8"/>
        <v>59050</v>
      </c>
      <c r="C514" s="4">
        <f>IDX_Fechas[[#This Row],[Fecha]]</f>
        <v>59050</v>
      </c>
      <c r="D514" s="5" t="str">
        <f>PROPER(TEXT(IDX_Fechas[[#This Row],[Fecha]],"mmmm"))</f>
        <v>Septiembre</v>
      </c>
      <c r="E514" s="5" t="str">
        <f>TEXT(IDX_Fechas[[#This Row],[Fecha]],"aaaa")</f>
        <v>2061</v>
      </c>
      <c r="F514" s="5" t="str">
        <f>LEFT(IDX_Fechas[[#This Row],[Mes]],3)&amp;"-"&amp;RIGHT(IDX_Fechas[[#This Row],[Año]],2)</f>
        <v>Sep-61</v>
      </c>
      <c r="G514" s="5" t="str">
        <f>VLOOKUP(IDX_Fechas[[#This Row],[Mes]],TBL_Meses[],2,FALSE)</f>
        <v>September</v>
      </c>
      <c r="H514" s="5" t="str">
        <f>LEFT(IDX_Fechas[[#This Row],[Month]],3)&amp;"-"&amp;RIGHT(IDX_Fechas[[#This Row],[Año]],2)</f>
        <v>Sep-61</v>
      </c>
    </row>
    <row r="515" spans="1:8" x14ac:dyDescent="0.2">
      <c r="A515" s="5" t="str">
        <f>UPPER(LEFT(IDX_Fechas[[#This Row],[Mes]],3))&amp;IDX_Fechas[[#This Row],[Año]]</f>
        <v>OCT2061</v>
      </c>
      <c r="B515" s="3">
        <f t="shared" si="8"/>
        <v>59080</v>
      </c>
      <c r="C515" s="4">
        <f>IDX_Fechas[[#This Row],[Fecha]]</f>
        <v>59080</v>
      </c>
      <c r="D515" s="5" t="str">
        <f>PROPER(TEXT(IDX_Fechas[[#This Row],[Fecha]],"mmmm"))</f>
        <v>Octubre</v>
      </c>
      <c r="E515" s="5" t="str">
        <f>TEXT(IDX_Fechas[[#This Row],[Fecha]],"aaaa")</f>
        <v>2061</v>
      </c>
      <c r="F515" s="5" t="str">
        <f>LEFT(IDX_Fechas[[#This Row],[Mes]],3)&amp;"-"&amp;RIGHT(IDX_Fechas[[#This Row],[Año]],2)</f>
        <v>Oct-61</v>
      </c>
      <c r="G515" s="5" t="str">
        <f>VLOOKUP(IDX_Fechas[[#This Row],[Mes]],TBL_Meses[],2,FALSE)</f>
        <v>October</v>
      </c>
      <c r="H515" s="5" t="str">
        <f>LEFT(IDX_Fechas[[#This Row],[Month]],3)&amp;"-"&amp;RIGHT(IDX_Fechas[[#This Row],[Año]],2)</f>
        <v>Oct-61</v>
      </c>
    </row>
    <row r="516" spans="1:8" x14ac:dyDescent="0.2">
      <c r="A516" s="5" t="str">
        <f>UPPER(LEFT(IDX_Fechas[[#This Row],[Mes]],3))&amp;IDX_Fechas[[#This Row],[Año]]</f>
        <v>NOV2061</v>
      </c>
      <c r="B516" s="3">
        <f t="shared" si="8"/>
        <v>59111</v>
      </c>
      <c r="C516" s="4">
        <f>IDX_Fechas[[#This Row],[Fecha]]</f>
        <v>59111</v>
      </c>
      <c r="D516" s="5" t="str">
        <f>PROPER(TEXT(IDX_Fechas[[#This Row],[Fecha]],"mmmm"))</f>
        <v>Noviembre</v>
      </c>
      <c r="E516" s="5" t="str">
        <f>TEXT(IDX_Fechas[[#This Row],[Fecha]],"aaaa")</f>
        <v>2061</v>
      </c>
      <c r="F516" s="5" t="str">
        <f>LEFT(IDX_Fechas[[#This Row],[Mes]],3)&amp;"-"&amp;RIGHT(IDX_Fechas[[#This Row],[Año]],2)</f>
        <v>Nov-61</v>
      </c>
      <c r="G516" s="5" t="str">
        <f>VLOOKUP(IDX_Fechas[[#This Row],[Mes]],TBL_Meses[],2,FALSE)</f>
        <v>November</v>
      </c>
      <c r="H516" s="5" t="str">
        <f>LEFT(IDX_Fechas[[#This Row],[Month]],3)&amp;"-"&amp;RIGHT(IDX_Fechas[[#This Row],[Año]],2)</f>
        <v>Nov-61</v>
      </c>
    </row>
    <row r="517" spans="1:8" x14ac:dyDescent="0.2">
      <c r="A517" s="5" t="str">
        <f>UPPER(LEFT(IDX_Fechas[[#This Row],[Mes]],3))&amp;IDX_Fechas[[#This Row],[Año]]</f>
        <v>DIC2061</v>
      </c>
      <c r="B517" s="3">
        <f t="shared" si="8"/>
        <v>59141</v>
      </c>
      <c r="C517" s="4">
        <f>IDX_Fechas[[#This Row],[Fecha]]</f>
        <v>59141</v>
      </c>
      <c r="D517" s="5" t="str">
        <f>PROPER(TEXT(IDX_Fechas[[#This Row],[Fecha]],"mmmm"))</f>
        <v>Diciembre</v>
      </c>
      <c r="E517" s="5" t="str">
        <f>TEXT(IDX_Fechas[[#This Row],[Fecha]],"aaaa")</f>
        <v>2061</v>
      </c>
      <c r="F517" s="5" t="str">
        <f>LEFT(IDX_Fechas[[#This Row],[Mes]],3)&amp;"-"&amp;RIGHT(IDX_Fechas[[#This Row],[Año]],2)</f>
        <v>Dic-61</v>
      </c>
      <c r="G517" s="5" t="str">
        <f>VLOOKUP(IDX_Fechas[[#This Row],[Mes]],TBL_Meses[],2,FALSE)</f>
        <v>December</v>
      </c>
      <c r="H517" s="5" t="str">
        <f>LEFT(IDX_Fechas[[#This Row],[Month]],3)&amp;"-"&amp;RIGHT(IDX_Fechas[[#This Row],[Año]],2)</f>
        <v>Dec-61</v>
      </c>
    </row>
    <row r="518" spans="1:8" x14ac:dyDescent="0.2">
      <c r="A518" s="5" t="str">
        <f>UPPER(LEFT(IDX_Fechas[[#This Row],[Mes]],3))&amp;IDX_Fechas[[#This Row],[Año]]</f>
        <v>ENE2062</v>
      </c>
      <c r="B518" s="3">
        <f t="shared" si="8"/>
        <v>59172</v>
      </c>
      <c r="C518" s="4">
        <f>IDX_Fechas[[#This Row],[Fecha]]</f>
        <v>59172</v>
      </c>
      <c r="D518" s="5" t="str">
        <f>PROPER(TEXT(IDX_Fechas[[#This Row],[Fecha]],"mmmm"))</f>
        <v>Enero</v>
      </c>
      <c r="E518" s="5" t="str">
        <f>TEXT(IDX_Fechas[[#This Row],[Fecha]],"aaaa")</f>
        <v>2062</v>
      </c>
      <c r="F518" s="5" t="str">
        <f>LEFT(IDX_Fechas[[#This Row],[Mes]],3)&amp;"-"&amp;RIGHT(IDX_Fechas[[#This Row],[Año]],2)</f>
        <v>Ene-62</v>
      </c>
      <c r="G518" s="5" t="str">
        <f>VLOOKUP(IDX_Fechas[[#This Row],[Mes]],TBL_Meses[],2,FALSE)</f>
        <v>January</v>
      </c>
      <c r="H518" s="5" t="str">
        <f>LEFT(IDX_Fechas[[#This Row],[Month]],3)&amp;"-"&amp;RIGHT(IDX_Fechas[[#This Row],[Año]],2)</f>
        <v>Jan-62</v>
      </c>
    </row>
    <row r="519" spans="1:8" x14ac:dyDescent="0.2">
      <c r="A519" s="5" t="str">
        <f>UPPER(LEFT(IDX_Fechas[[#This Row],[Mes]],3))&amp;IDX_Fechas[[#This Row],[Año]]</f>
        <v>FEB2062</v>
      </c>
      <c r="B519" s="3">
        <f t="shared" ref="B519:B546" si="9">IF(ROW()=2,43466,EDATE(B518,1))</f>
        <v>59203</v>
      </c>
      <c r="C519" s="4">
        <f>IDX_Fechas[[#This Row],[Fecha]]</f>
        <v>59203</v>
      </c>
      <c r="D519" s="5" t="str">
        <f>PROPER(TEXT(IDX_Fechas[[#This Row],[Fecha]],"mmmm"))</f>
        <v>Febrero</v>
      </c>
      <c r="E519" s="5" t="str">
        <f>TEXT(IDX_Fechas[[#This Row],[Fecha]],"aaaa")</f>
        <v>2062</v>
      </c>
      <c r="F519" s="5" t="str">
        <f>LEFT(IDX_Fechas[[#This Row],[Mes]],3)&amp;"-"&amp;RIGHT(IDX_Fechas[[#This Row],[Año]],2)</f>
        <v>Feb-62</v>
      </c>
      <c r="G519" s="5" t="str">
        <f>VLOOKUP(IDX_Fechas[[#This Row],[Mes]],TBL_Meses[],2,FALSE)</f>
        <v>February</v>
      </c>
      <c r="H519" s="5" t="str">
        <f>LEFT(IDX_Fechas[[#This Row],[Month]],3)&amp;"-"&amp;RIGHT(IDX_Fechas[[#This Row],[Año]],2)</f>
        <v>Feb-62</v>
      </c>
    </row>
    <row r="520" spans="1:8" x14ac:dyDescent="0.2">
      <c r="A520" s="5" t="str">
        <f>UPPER(LEFT(IDX_Fechas[[#This Row],[Mes]],3))&amp;IDX_Fechas[[#This Row],[Año]]</f>
        <v>MAR2062</v>
      </c>
      <c r="B520" s="3">
        <f t="shared" si="9"/>
        <v>59231</v>
      </c>
      <c r="C520" s="4">
        <f>IDX_Fechas[[#This Row],[Fecha]]</f>
        <v>59231</v>
      </c>
      <c r="D520" s="5" t="str">
        <f>PROPER(TEXT(IDX_Fechas[[#This Row],[Fecha]],"mmmm"))</f>
        <v>Marzo</v>
      </c>
      <c r="E520" s="5" t="str">
        <f>TEXT(IDX_Fechas[[#This Row],[Fecha]],"aaaa")</f>
        <v>2062</v>
      </c>
      <c r="F520" s="5" t="str">
        <f>LEFT(IDX_Fechas[[#This Row],[Mes]],3)&amp;"-"&amp;RIGHT(IDX_Fechas[[#This Row],[Año]],2)</f>
        <v>Mar-62</v>
      </c>
      <c r="G520" s="5" t="str">
        <f>VLOOKUP(IDX_Fechas[[#This Row],[Mes]],TBL_Meses[],2,FALSE)</f>
        <v>March</v>
      </c>
      <c r="H520" s="5" t="str">
        <f>LEFT(IDX_Fechas[[#This Row],[Month]],3)&amp;"-"&amp;RIGHT(IDX_Fechas[[#This Row],[Año]],2)</f>
        <v>Mar-62</v>
      </c>
    </row>
    <row r="521" spans="1:8" x14ac:dyDescent="0.2">
      <c r="A521" s="5" t="str">
        <f>UPPER(LEFT(IDX_Fechas[[#This Row],[Mes]],3))&amp;IDX_Fechas[[#This Row],[Año]]</f>
        <v>ABR2062</v>
      </c>
      <c r="B521" s="3">
        <f t="shared" si="9"/>
        <v>59262</v>
      </c>
      <c r="C521" s="4">
        <f>IDX_Fechas[[#This Row],[Fecha]]</f>
        <v>59262</v>
      </c>
      <c r="D521" s="5" t="str">
        <f>PROPER(TEXT(IDX_Fechas[[#This Row],[Fecha]],"mmmm"))</f>
        <v>Abril</v>
      </c>
      <c r="E521" s="5" t="str">
        <f>TEXT(IDX_Fechas[[#This Row],[Fecha]],"aaaa")</f>
        <v>2062</v>
      </c>
      <c r="F521" s="5" t="str">
        <f>LEFT(IDX_Fechas[[#This Row],[Mes]],3)&amp;"-"&amp;RIGHT(IDX_Fechas[[#This Row],[Año]],2)</f>
        <v>Abr-62</v>
      </c>
      <c r="G521" s="5" t="str">
        <f>VLOOKUP(IDX_Fechas[[#This Row],[Mes]],TBL_Meses[],2,FALSE)</f>
        <v>April</v>
      </c>
      <c r="H521" s="5" t="str">
        <f>LEFT(IDX_Fechas[[#This Row],[Month]],3)&amp;"-"&amp;RIGHT(IDX_Fechas[[#This Row],[Año]],2)</f>
        <v>Apr-62</v>
      </c>
    </row>
    <row r="522" spans="1:8" x14ac:dyDescent="0.2">
      <c r="A522" s="5" t="str">
        <f>UPPER(LEFT(IDX_Fechas[[#This Row],[Mes]],3))&amp;IDX_Fechas[[#This Row],[Año]]</f>
        <v>MAY2062</v>
      </c>
      <c r="B522" s="3">
        <f t="shared" si="9"/>
        <v>59292</v>
      </c>
      <c r="C522" s="4">
        <f>IDX_Fechas[[#This Row],[Fecha]]</f>
        <v>59292</v>
      </c>
      <c r="D522" s="5" t="str">
        <f>PROPER(TEXT(IDX_Fechas[[#This Row],[Fecha]],"mmmm"))</f>
        <v>Mayo</v>
      </c>
      <c r="E522" s="5" t="str">
        <f>TEXT(IDX_Fechas[[#This Row],[Fecha]],"aaaa")</f>
        <v>2062</v>
      </c>
      <c r="F522" s="5" t="str">
        <f>LEFT(IDX_Fechas[[#This Row],[Mes]],3)&amp;"-"&amp;RIGHT(IDX_Fechas[[#This Row],[Año]],2)</f>
        <v>May-62</v>
      </c>
      <c r="G522" s="5" t="str">
        <f>VLOOKUP(IDX_Fechas[[#This Row],[Mes]],TBL_Meses[],2,FALSE)</f>
        <v>May</v>
      </c>
      <c r="H522" s="5" t="str">
        <f>LEFT(IDX_Fechas[[#This Row],[Month]],3)&amp;"-"&amp;RIGHT(IDX_Fechas[[#This Row],[Año]],2)</f>
        <v>May-62</v>
      </c>
    </row>
    <row r="523" spans="1:8" x14ac:dyDescent="0.2">
      <c r="A523" s="5" t="str">
        <f>UPPER(LEFT(IDX_Fechas[[#This Row],[Mes]],3))&amp;IDX_Fechas[[#This Row],[Año]]</f>
        <v>JUN2062</v>
      </c>
      <c r="B523" s="3">
        <f t="shared" si="9"/>
        <v>59323</v>
      </c>
      <c r="C523" s="4">
        <f>IDX_Fechas[[#This Row],[Fecha]]</f>
        <v>59323</v>
      </c>
      <c r="D523" s="5" t="str">
        <f>PROPER(TEXT(IDX_Fechas[[#This Row],[Fecha]],"mmmm"))</f>
        <v>Junio</v>
      </c>
      <c r="E523" s="5" t="str">
        <f>TEXT(IDX_Fechas[[#This Row],[Fecha]],"aaaa")</f>
        <v>2062</v>
      </c>
      <c r="F523" s="5" t="str">
        <f>LEFT(IDX_Fechas[[#This Row],[Mes]],3)&amp;"-"&amp;RIGHT(IDX_Fechas[[#This Row],[Año]],2)</f>
        <v>Jun-62</v>
      </c>
      <c r="G523" s="5" t="str">
        <f>VLOOKUP(IDX_Fechas[[#This Row],[Mes]],TBL_Meses[],2,FALSE)</f>
        <v>June</v>
      </c>
      <c r="H523" s="5" t="str">
        <f>LEFT(IDX_Fechas[[#This Row],[Month]],3)&amp;"-"&amp;RIGHT(IDX_Fechas[[#This Row],[Año]],2)</f>
        <v>Jun-62</v>
      </c>
    </row>
    <row r="524" spans="1:8" x14ac:dyDescent="0.2">
      <c r="A524" s="5" t="str">
        <f>UPPER(LEFT(IDX_Fechas[[#This Row],[Mes]],3))&amp;IDX_Fechas[[#This Row],[Año]]</f>
        <v>JUL2062</v>
      </c>
      <c r="B524" s="3">
        <f t="shared" si="9"/>
        <v>59353</v>
      </c>
      <c r="C524" s="4">
        <f>IDX_Fechas[[#This Row],[Fecha]]</f>
        <v>59353</v>
      </c>
      <c r="D524" s="5" t="str">
        <f>PROPER(TEXT(IDX_Fechas[[#This Row],[Fecha]],"mmmm"))</f>
        <v>Julio</v>
      </c>
      <c r="E524" s="5" t="str">
        <f>TEXT(IDX_Fechas[[#This Row],[Fecha]],"aaaa")</f>
        <v>2062</v>
      </c>
      <c r="F524" s="5" t="str">
        <f>LEFT(IDX_Fechas[[#This Row],[Mes]],3)&amp;"-"&amp;RIGHT(IDX_Fechas[[#This Row],[Año]],2)</f>
        <v>Jul-62</v>
      </c>
      <c r="G524" s="5" t="str">
        <f>VLOOKUP(IDX_Fechas[[#This Row],[Mes]],TBL_Meses[],2,FALSE)</f>
        <v>July</v>
      </c>
      <c r="H524" s="5" t="str">
        <f>LEFT(IDX_Fechas[[#This Row],[Month]],3)&amp;"-"&amp;RIGHT(IDX_Fechas[[#This Row],[Año]],2)</f>
        <v>Jul-62</v>
      </c>
    </row>
    <row r="525" spans="1:8" x14ac:dyDescent="0.2">
      <c r="A525" s="5" t="str">
        <f>UPPER(LEFT(IDX_Fechas[[#This Row],[Mes]],3))&amp;IDX_Fechas[[#This Row],[Año]]</f>
        <v>AGO2062</v>
      </c>
      <c r="B525" s="3">
        <f t="shared" si="9"/>
        <v>59384</v>
      </c>
      <c r="C525" s="4">
        <f>IDX_Fechas[[#This Row],[Fecha]]</f>
        <v>59384</v>
      </c>
      <c r="D525" s="5" t="str">
        <f>PROPER(TEXT(IDX_Fechas[[#This Row],[Fecha]],"mmmm"))</f>
        <v>Agosto</v>
      </c>
      <c r="E525" s="5" t="str">
        <f>TEXT(IDX_Fechas[[#This Row],[Fecha]],"aaaa")</f>
        <v>2062</v>
      </c>
      <c r="F525" s="5" t="str">
        <f>LEFT(IDX_Fechas[[#This Row],[Mes]],3)&amp;"-"&amp;RIGHT(IDX_Fechas[[#This Row],[Año]],2)</f>
        <v>Ago-62</v>
      </c>
      <c r="G525" s="5" t="str">
        <f>VLOOKUP(IDX_Fechas[[#This Row],[Mes]],TBL_Meses[],2,FALSE)</f>
        <v>August</v>
      </c>
      <c r="H525" s="5" t="str">
        <f>LEFT(IDX_Fechas[[#This Row],[Month]],3)&amp;"-"&amp;RIGHT(IDX_Fechas[[#This Row],[Año]],2)</f>
        <v>Aug-62</v>
      </c>
    </row>
    <row r="526" spans="1:8" x14ac:dyDescent="0.2">
      <c r="A526" s="5" t="str">
        <f>UPPER(LEFT(IDX_Fechas[[#This Row],[Mes]],3))&amp;IDX_Fechas[[#This Row],[Año]]</f>
        <v>SEP2062</v>
      </c>
      <c r="B526" s="3">
        <f t="shared" si="9"/>
        <v>59415</v>
      </c>
      <c r="C526" s="4">
        <f>IDX_Fechas[[#This Row],[Fecha]]</f>
        <v>59415</v>
      </c>
      <c r="D526" s="5" t="str">
        <f>PROPER(TEXT(IDX_Fechas[[#This Row],[Fecha]],"mmmm"))</f>
        <v>Septiembre</v>
      </c>
      <c r="E526" s="5" t="str">
        <f>TEXT(IDX_Fechas[[#This Row],[Fecha]],"aaaa")</f>
        <v>2062</v>
      </c>
      <c r="F526" s="5" t="str">
        <f>LEFT(IDX_Fechas[[#This Row],[Mes]],3)&amp;"-"&amp;RIGHT(IDX_Fechas[[#This Row],[Año]],2)</f>
        <v>Sep-62</v>
      </c>
      <c r="G526" s="5" t="str">
        <f>VLOOKUP(IDX_Fechas[[#This Row],[Mes]],TBL_Meses[],2,FALSE)</f>
        <v>September</v>
      </c>
      <c r="H526" s="5" t="str">
        <f>LEFT(IDX_Fechas[[#This Row],[Month]],3)&amp;"-"&amp;RIGHT(IDX_Fechas[[#This Row],[Año]],2)</f>
        <v>Sep-62</v>
      </c>
    </row>
    <row r="527" spans="1:8" x14ac:dyDescent="0.2">
      <c r="A527" s="5" t="str">
        <f>UPPER(LEFT(IDX_Fechas[[#This Row],[Mes]],3))&amp;IDX_Fechas[[#This Row],[Año]]</f>
        <v>OCT2062</v>
      </c>
      <c r="B527" s="3">
        <f t="shared" si="9"/>
        <v>59445</v>
      </c>
      <c r="C527" s="4">
        <f>IDX_Fechas[[#This Row],[Fecha]]</f>
        <v>59445</v>
      </c>
      <c r="D527" s="5" t="str">
        <f>PROPER(TEXT(IDX_Fechas[[#This Row],[Fecha]],"mmmm"))</f>
        <v>Octubre</v>
      </c>
      <c r="E527" s="5" t="str">
        <f>TEXT(IDX_Fechas[[#This Row],[Fecha]],"aaaa")</f>
        <v>2062</v>
      </c>
      <c r="F527" s="5" t="str">
        <f>LEFT(IDX_Fechas[[#This Row],[Mes]],3)&amp;"-"&amp;RIGHT(IDX_Fechas[[#This Row],[Año]],2)</f>
        <v>Oct-62</v>
      </c>
      <c r="G527" s="5" t="str">
        <f>VLOOKUP(IDX_Fechas[[#This Row],[Mes]],TBL_Meses[],2,FALSE)</f>
        <v>October</v>
      </c>
      <c r="H527" s="5" t="str">
        <f>LEFT(IDX_Fechas[[#This Row],[Month]],3)&amp;"-"&amp;RIGHT(IDX_Fechas[[#This Row],[Año]],2)</f>
        <v>Oct-62</v>
      </c>
    </row>
    <row r="528" spans="1:8" x14ac:dyDescent="0.2">
      <c r="A528" s="5" t="str">
        <f>UPPER(LEFT(IDX_Fechas[[#This Row],[Mes]],3))&amp;IDX_Fechas[[#This Row],[Año]]</f>
        <v>NOV2062</v>
      </c>
      <c r="B528" s="3">
        <f t="shared" si="9"/>
        <v>59476</v>
      </c>
      <c r="C528" s="4">
        <f>IDX_Fechas[[#This Row],[Fecha]]</f>
        <v>59476</v>
      </c>
      <c r="D528" s="5" t="str">
        <f>PROPER(TEXT(IDX_Fechas[[#This Row],[Fecha]],"mmmm"))</f>
        <v>Noviembre</v>
      </c>
      <c r="E528" s="5" t="str">
        <f>TEXT(IDX_Fechas[[#This Row],[Fecha]],"aaaa")</f>
        <v>2062</v>
      </c>
      <c r="F528" s="5" t="str">
        <f>LEFT(IDX_Fechas[[#This Row],[Mes]],3)&amp;"-"&amp;RIGHT(IDX_Fechas[[#This Row],[Año]],2)</f>
        <v>Nov-62</v>
      </c>
      <c r="G528" s="5" t="str">
        <f>VLOOKUP(IDX_Fechas[[#This Row],[Mes]],TBL_Meses[],2,FALSE)</f>
        <v>November</v>
      </c>
      <c r="H528" s="5" t="str">
        <f>LEFT(IDX_Fechas[[#This Row],[Month]],3)&amp;"-"&amp;RIGHT(IDX_Fechas[[#This Row],[Año]],2)</f>
        <v>Nov-62</v>
      </c>
    </row>
    <row r="529" spans="1:8" x14ac:dyDescent="0.2">
      <c r="A529" s="5" t="str">
        <f>UPPER(LEFT(IDX_Fechas[[#This Row],[Mes]],3))&amp;IDX_Fechas[[#This Row],[Año]]</f>
        <v>DIC2062</v>
      </c>
      <c r="B529" s="3">
        <f t="shared" si="9"/>
        <v>59506</v>
      </c>
      <c r="C529" s="4">
        <f>IDX_Fechas[[#This Row],[Fecha]]</f>
        <v>59506</v>
      </c>
      <c r="D529" s="5" t="str">
        <f>PROPER(TEXT(IDX_Fechas[[#This Row],[Fecha]],"mmmm"))</f>
        <v>Diciembre</v>
      </c>
      <c r="E529" s="5" t="str">
        <f>TEXT(IDX_Fechas[[#This Row],[Fecha]],"aaaa")</f>
        <v>2062</v>
      </c>
      <c r="F529" s="5" t="str">
        <f>LEFT(IDX_Fechas[[#This Row],[Mes]],3)&amp;"-"&amp;RIGHT(IDX_Fechas[[#This Row],[Año]],2)</f>
        <v>Dic-62</v>
      </c>
      <c r="G529" s="5" t="str">
        <f>VLOOKUP(IDX_Fechas[[#This Row],[Mes]],TBL_Meses[],2,FALSE)</f>
        <v>December</v>
      </c>
      <c r="H529" s="5" t="str">
        <f>LEFT(IDX_Fechas[[#This Row],[Month]],3)&amp;"-"&amp;RIGHT(IDX_Fechas[[#This Row],[Año]],2)</f>
        <v>Dec-62</v>
      </c>
    </row>
    <row r="530" spans="1:8" x14ac:dyDescent="0.2">
      <c r="A530" s="5" t="str">
        <f>UPPER(LEFT(IDX_Fechas[[#This Row],[Mes]],3))&amp;IDX_Fechas[[#This Row],[Año]]</f>
        <v>ENE2063</v>
      </c>
      <c r="B530" s="3">
        <f t="shared" si="9"/>
        <v>59537</v>
      </c>
      <c r="C530" s="4">
        <f>IDX_Fechas[[#This Row],[Fecha]]</f>
        <v>59537</v>
      </c>
      <c r="D530" s="5" t="str">
        <f>PROPER(TEXT(IDX_Fechas[[#This Row],[Fecha]],"mmmm"))</f>
        <v>Enero</v>
      </c>
      <c r="E530" s="5" t="str">
        <f>TEXT(IDX_Fechas[[#This Row],[Fecha]],"aaaa")</f>
        <v>2063</v>
      </c>
      <c r="F530" s="5" t="str">
        <f>LEFT(IDX_Fechas[[#This Row],[Mes]],3)&amp;"-"&amp;RIGHT(IDX_Fechas[[#This Row],[Año]],2)</f>
        <v>Ene-63</v>
      </c>
      <c r="G530" s="5" t="str">
        <f>VLOOKUP(IDX_Fechas[[#This Row],[Mes]],TBL_Meses[],2,FALSE)</f>
        <v>January</v>
      </c>
      <c r="H530" s="5" t="str">
        <f>LEFT(IDX_Fechas[[#This Row],[Month]],3)&amp;"-"&amp;RIGHT(IDX_Fechas[[#This Row],[Año]],2)</f>
        <v>Jan-63</v>
      </c>
    </row>
    <row r="531" spans="1:8" x14ac:dyDescent="0.2">
      <c r="A531" s="5" t="str">
        <f>UPPER(LEFT(IDX_Fechas[[#This Row],[Mes]],3))&amp;IDX_Fechas[[#This Row],[Año]]</f>
        <v>FEB2063</v>
      </c>
      <c r="B531" s="3">
        <f t="shared" si="9"/>
        <v>59568</v>
      </c>
      <c r="C531" s="4">
        <f>IDX_Fechas[[#This Row],[Fecha]]</f>
        <v>59568</v>
      </c>
      <c r="D531" s="5" t="str">
        <f>PROPER(TEXT(IDX_Fechas[[#This Row],[Fecha]],"mmmm"))</f>
        <v>Febrero</v>
      </c>
      <c r="E531" s="5" t="str">
        <f>TEXT(IDX_Fechas[[#This Row],[Fecha]],"aaaa")</f>
        <v>2063</v>
      </c>
      <c r="F531" s="5" t="str">
        <f>LEFT(IDX_Fechas[[#This Row],[Mes]],3)&amp;"-"&amp;RIGHT(IDX_Fechas[[#This Row],[Año]],2)</f>
        <v>Feb-63</v>
      </c>
      <c r="G531" s="5" t="str">
        <f>VLOOKUP(IDX_Fechas[[#This Row],[Mes]],TBL_Meses[],2,FALSE)</f>
        <v>February</v>
      </c>
      <c r="H531" s="5" t="str">
        <f>LEFT(IDX_Fechas[[#This Row],[Month]],3)&amp;"-"&amp;RIGHT(IDX_Fechas[[#This Row],[Año]],2)</f>
        <v>Feb-63</v>
      </c>
    </row>
    <row r="532" spans="1:8" x14ac:dyDescent="0.2">
      <c r="A532" s="5" t="str">
        <f>UPPER(LEFT(IDX_Fechas[[#This Row],[Mes]],3))&amp;IDX_Fechas[[#This Row],[Año]]</f>
        <v>MAR2063</v>
      </c>
      <c r="B532" s="3">
        <f t="shared" si="9"/>
        <v>59596</v>
      </c>
      <c r="C532" s="4">
        <f>IDX_Fechas[[#This Row],[Fecha]]</f>
        <v>59596</v>
      </c>
      <c r="D532" s="5" t="str">
        <f>PROPER(TEXT(IDX_Fechas[[#This Row],[Fecha]],"mmmm"))</f>
        <v>Marzo</v>
      </c>
      <c r="E532" s="5" t="str">
        <f>TEXT(IDX_Fechas[[#This Row],[Fecha]],"aaaa")</f>
        <v>2063</v>
      </c>
      <c r="F532" s="5" t="str">
        <f>LEFT(IDX_Fechas[[#This Row],[Mes]],3)&amp;"-"&amp;RIGHT(IDX_Fechas[[#This Row],[Año]],2)</f>
        <v>Mar-63</v>
      </c>
      <c r="G532" s="5" t="str">
        <f>VLOOKUP(IDX_Fechas[[#This Row],[Mes]],TBL_Meses[],2,FALSE)</f>
        <v>March</v>
      </c>
      <c r="H532" s="5" t="str">
        <f>LEFT(IDX_Fechas[[#This Row],[Month]],3)&amp;"-"&amp;RIGHT(IDX_Fechas[[#This Row],[Año]],2)</f>
        <v>Mar-63</v>
      </c>
    </row>
    <row r="533" spans="1:8" x14ac:dyDescent="0.2">
      <c r="A533" s="5" t="str">
        <f>UPPER(LEFT(IDX_Fechas[[#This Row],[Mes]],3))&amp;IDX_Fechas[[#This Row],[Año]]</f>
        <v>ABR2063</v>
      </c>
      <c r="B533" s="3">
        <f t="shared" si="9"/>
        <v>59627</v>
      </c>
      <c r="C533" s="4">
        <f>IDX_Fechas[[#This Row],[Fecha]]</f>
        <v>59627</v>
      </c>
      <c r="D533" s="5" t="str">
        <f>PROPER(TEXT(IDX_Fechas[[#This Row],[Fecha]],"mmmm"))</f>
        <v>Abril</v>
      </c>
      <c r="E533" s="5" t="str">
        <f>TEXT(IDX_Fechas[[#This Row],[Fecha]],"aaaa")</f>
        <v>2063</v>
      </c>
      <c r="F533" s="5" t="str">
        <f>LEFT(IDX_Fechas[[#This Row],[Mes]],3)&amp;"-"&amp;RIGHT(IDX_Fechas[[#This Row],[Año]],2)</f>
        <v>Abr-63</v>
      </c>
      <c r="G533" s="5" t="str">
        <f>VLOOKUP(IDX_Fechas[[#This Row],[Mes]],TBL_Meses[],2,FALSE)</f>
        <v>April</v>
      </c>
      <c r="H533" s="5" t="str">
        <f>LEFT(IDX_Fechas[[#This Row],[Month]],3)&amp;"-"&amp;RIGHT(IDX_Fechas[[#This Row],[Año]],2)</f>
        <v>Apr-63</v>
      </c>
    </row>
    <row r="534" spans="1:8" x14ac:dyDescent="0.2">
      <c r="A534" s="5" t="str">
        <f>UPPER(LEFT(IDX_Fechas[[#This Row],[Mes]],3))&amp;IDX_Fechas[[#This Row],[Año]]</f>
        <v>MAY2063</v>
      </c>
      <c r="B534" s="3">
        <f t="shared" si="9"/>
        <v>59657</v>
      </c>
      <c r="C534" s="4">
        <f>IDX_Fechas[[#This Row],[Fecha]]</f>
        <v>59657</v>
      </c>
      <c r="D534" s="5" t="str">
        <f>PROPER(TEXT(IDX_Fechas[[#This Row],[Fecha]],"mmmm"))</f>
        <v>Mayo</v>
      </c>
      <c r="E534" s="5" t="str">
        <f>TEXT(IDX_Fechas[[#This Row],[Fecha]],"aaaa")</f>
        <v>2063</v>
      </c>
      <c r="F534" s="5" t="str">
        <f>LEFT(IDX_Fechas[[#This Row],[Mes]],3)&amp;"-"&amp;RIGHT(IDX_Fechas[[#This Row],[Año]],2)</f>
        <v>May-63</v>
      </c>
      <c r="G534" s="5" t="str">
        <f>VLOOKUP(IDX_Fechas[[#This Row],[Mes]],TBL_Meses[],2,FALSE)</f>
        <v>May</v>
      </c>
      <c r="H534" s="5" t="str">
        <f>LEFT(IDX_Fechas[[#This Row],[Month]],3)&amp;"-"&amp;RIGHT(IDX_Fechas[[#This Row],[Año]],2)</f>
        <v>May-63</v>
      </c>
    </row>
    <row r="535" spans="1:8" x14ac:dyDescent="0.2">
      <c r="A535" s="5" t="str">
        <f>UPPER(LEFT(IDX_Fechas[[#This Row],[Mes]],3))&amp;IDX_Fechas[[#This Row],[Año]]</f>
        <v>JUN2063</v>
      </c>
      <c r="B535" s="3">
        <f t="shared" si="9"/>
        <v>59688</v>
      </c>
      <c r="C535" s="4">
        <f>IDX_Fechas[[#This Row],[Fecha]]</f>
        <v>59688</v>
      </c>
      <c r="D535" s="5" t="str">
        <f>PROPER(TEXT(IDX_Fechas[[#This Row],[Fecha]],"mmmm"))</f>
        <v>Junio</v>
      </c>
      <c r="E535" s="5" t="str">
        <f>TEXT(IDX_Fechas[[#This Row],[Fecha]],"aaaa")</f>
        <v>2063</v>
      </c>
      <c r="F535" s="5" t="str">
        <f>LEFT(IDX_Fechas[[#This Row],[Mes]],3)&amp;"-"&amp;RIGHT(IDX_Fechas[[#This Row],[Año]],2)</f>
        <v>Jun-63</v>
      </c>
      <c r="G535" s="5" t="str">
        <f>VLOOKUP(IDX_Fechas[[#This Row],[Mes]],TBL_Meses[],2,FALSE)</f>
        <v>June</v>
      </c>
      <c r="H535" s="5" t="str">
        <f>LEFT(IDX_Fechas[[#This Row],[Month]],3)&amp;"-"&amp;RIGHT(IDX_Fechas[[#This Row],[Año]],2)</f>
        <v>Jun-63</v>
      </c>
    </row>
    <row r="536" spans="1:8" x14ac:dyDescent="0.2">
      <c r="A536" s="5" t="str">
        <f>UPPER(LEFT(IDX_Fechas[[#This Row],[Mes]],3))&amp;IDX_Fechas[[#This Row],[Año]]</f>
        <v>JUL2063</v>
      </c>
      <c r="B536" s="3">
        <f t="shared" si="9"/>
        <v>59718</v>
      </c>
      <c r="C536" s="4">
        <f>IDX_Fechas[[#This Row],[Fecha]]</f>
        <v>59718</v>
      </c>
      <c r="D536" s="5" t="str">
        <f>PROPER(TEXT(IDX_Fechas[[#This Row],[Fecha]],"mmmm"))</f>
        <v>Julio</v>
      </c>
      <c r="E536" s="5" t="str">
        <f>TEXT(IDX_Fechas[[#This Row],[Fecha]],"aaaa")</f>
        <v>2063</v>
      </c>
      <c r="F536" s="5" t="str">
        <f>LEFT(IDX_Fechas[[#This Row],[Mes]],3)&amp;"-"&amp;RIGHT(IDX_Fechas[[#This Row],[Año]],2)</f>
        <v>Jul-63</v>
      </c>
      <c r="G536" s="5" t="str">
        <f>VLOOKUP(IDX_Fechas[[#This Row],[Mes]],TBL_Meses[],2,FALSE)</f>
        <v>July</v>
      </c>
      <c r="H536" s="5" t="str">
        <f>LEFT(IDX_Fechas[[#This Row],[Month]],3)&amp;"-"&amp;RIGHT(IDX_Fechas[[#This Row],[Año]],2)</f>
        <v>Jul-63</v>
      </c>
    </row>
    <row r="537" spans="1:8" x14ac:dyDescent="0.2">
      <c r="A537" s="5" t="str">
        <f>UPPER(LEFT(IDX_Fechas[[#This Row],[Mes]],3))&amp;IDX_Fechas[[#This Row],[Año]]</f>
        <v>AGO2063</v>
      </c>
      <c r="B537" s="3">
        <f t="shared" si="9"/>
        <v>59749</v>
      </c>
      <c r="C537" s="4">
        <f>IDX_Fechas[[#This Row],[Fecha]]</f>
        <v>59749</v>
      </c>
      <c r="D537" s="5" t="str">
        <f>PROPER(TEXT(IDX_Fechas[[#This Row],[Fecha]],"mmmm"))</f>
        <v>Agosto</v>
      </c>
      <c r="E537" s="5" t="str">
        <f>TEXT(IDX_Fechas[[#This Row],[Fecha]],"aaaa")</f>
        <v>2063</v>
      </c>
      <c r="F537" s="5" t="str">
        <f>LEFT(IDX_Fechas[[#This Row],[Mes]],3)&amp;"-"&amp;RIGHT(IDX_Fechas[[#This Row],[Año]],2)</f>
        <v>Ago-63</v>
      </c>
      <c r="G537" s="5" t="str">
        <f>VLOOKUP(IDX_Fechas[[#This Row],[Mes]],TBL_Meses[],2,FALSE)</f>
        <v>August</v>
      </c>
      <c r="H537" s="5" t="str">
        <f>LEFT(IDX_Fechas[[#This Row],[Month]],3)&amp;"-"&amp;RIGHT(IDX_Fechas[[#This Row],[Año]],2)</f>
        <v>Aug-63</v>
      </c>
    </row>
    <row r="538" spans="1:8" x14ac:dyDescent="0.2">
      <c r="A538" s="5" t="str">
        <f>UPPER(LEFT(IDX_Fechas[[#This Row],[Mes]],3))&amp;IDX_Fechas[[#This Row],[Año]]</f>
        <v>SEP2063</v>
      </c>
      <c r="B538" s="3">
        <f t="shared" si="9"/>
        <v>59780</v>
      </c>
      <c r="C538" s="4">
        <f>IDX_Fechas[[#This Row],[Fecha]]</f>
        <v>59780</v>
      </c>
      <c r="D538" s="5" t="str">
        <f>PROPER(TEXT(IDX_Fechas[[#This Row],[Fecha]],"mmmm"))</f>
        <v>Septiembre</v>
      </c>
      <c r="E538" s="5" t="str">
        <f>TEXT(IDX_Fechas[[#This Row],[Fecha]],"aaaa")</f>
        <v>2063</v>
      </c>
      <c r="F538" s="5" t="str">
        <f>LEFT(IDX_Fechas[[#This Row],[Mes]],3)&amp;"-"&amp;RIGHT(IDX_Fechas[[#This Row],[Año]],2)</f>
        <v>Sep-63</v>
      </c>
      <c r="G538" s="5" t="str">
        <f>VLOOKUP(IDX_Fechas[[#This Row],[Mes]],TBL_Meses[],2,FALSE)</f>
        <v>September</v>
      </c>
      <c r="H538" s="5" t="str">
        <f>LEFT(IDX_Fechas[[#This Row],[Month]],3)&amp;"-"&amp;RIGHT(IDX_Fechas[[#This Row],[Año]],2)</f>
        <v>Sep-63</v>
      </c>
    </row>
    <row r="539" spans="1:8" x14ac:dyDescent="0.2">
      <c r="A539" s="5" t="str">
        <f>UPPER(LEFT(IDX_Fechas[[#This Row],[Mes]],3))&amp;IDX_Fechas[[#This Row],[Año]]</f>
        <v>OCT2063</v>
      </c>
      <c r="B539" s="3">
        <f t="shared" si="9"/>
        <v>59810</v>
      </c>
      <c r="C539" s="4">
        <f>IDX_Fechas[[#This Row],[Fecha]]</f>
        <v>59810</v>
      </c>
      <c r="D539" s="5" t="str">
        <f>PROPER(TEXT(IDX_Fechas[[#This Row],[Fecha]],"mmmm"))</f>
        <v>Octubre</v>
      </c>
      <c r="E539" s="5" t="str">
        <f>TEXT(IDX_Fechas[[#This Row],[Fecha]],"aaaa")</f>
        <v>2063</v>
      </c>
      <c r="F539" s="5" t="str">
        <f>LEFT(IDX_Fechas[[#This Row],[Mes]],3)&amp;"-"&amp;RIGHT(IDX_Fechas[[#This Row],[Año]],2)</f>
        <v>Oct-63</v>
      </c>
      <c r="G539" s="5" t="str">
        <f>VLOOKUP(IDX_Fechas[[#This Row],[Mes]],TBL_Meses[],2,FALSE)</f>
        <v>October</v>
      </c>
      <c r="H539" s="5" t="str">
        <f>LEFT(IDX_Fechas[[#This Row],[Month]],3)&amp;"-"&amp;RIGHT(IDX_Fechas[[#This Row],[Año]],2)</f>
        <v>Oct-63</v>
      </c>
    </row>
    <row r="540" spans="1:8" x14ac:dyDescent="0.2">
      <c r="A540" s="5" t="str">
        <f>UPPER(LEFT(IDX_Fechas[[#This Row],[Mes]],3))&amp;IDX_Fechas[[#This Row],[Año]]</f>
        <v>NOV2063</v>
      </c>
      <c r="B540" s="3">
        <f t="shared" si="9"/>
        <v>59841</v>
      </c>
      <c r="C540" s="4">
        <f>IDX_Fechas[[#This Row],[Fecha]]</f>
        <v>59841</v>
      </c>
      <c r="D540" s="5" t="str">
        <f>PROPER(TEXT(IDX_Fechas[[#This Row],[Fecha]],"mmmm"))</f>
        <v>Noviembre</v>
      </c>
      <c r="E540" s="5" t="str">
        <f>TEXT(IDX_Fechas[[#This Row],[Fecha]],"aaaa")</f>
        <v>2063</v>
      </c>
      <c r="F540" s="5" t="str">
        <f>LEFT(IDX_Fechas[[#This Row],[Mes]],3)&amp;"-"&amp;RIGHT(IDX_Fechas[[#This Row],[Año]],2)</f>
        <v>Nov-63</v>
      </c>
      <c r="G540" s="5" t="str">
        <f>VLOOKUP(IDX_Fechas[[#This Row],[Mes]],TBL_Meses[],2,FALSE)</f>
        <v>November</v>
      </c>
      <c r="H540" s="5" t="str">
        <f>LEFT(IDX_Fechas[[#This Row],[Month]],3)&amp;"-"&amp;RIGHT(IDX_Fechas[[#This Row],[Año]],2)</f>
        <v>Nov-63</v>
      </c>
    </row>
    <row r="541" spans="1:8" x14ac:dyDescent="0.2">
      <c r="A541" s="5" t="str">
        <f>UPPER(LEFT(IDX_Fechas[[#This Row],[Mes]],3))&amp;IDX_Fechas[[#This Row],[Año]]</f>
        <v>DIC2063</v>
      </c>
      <c r="B541" s="3">
        <f t="shared" si="9"/>
        <v>59871</v>
      </c>
      <c r="C541" s="4">
        <f>IDX_Fechas[[#This Row],[Fecha]]</f>
        <v>59871</v>
      </c>
      <c r="D541" s="5" t="str">
        <f>PROPER(TEXT(IDX_Fechas[[#This Row],[Fecha]],"mmmm"))</f>
        <v>Diciembre</v>
      </c>
      <c r="E541" s="5" t="str">
        <f>TEXT(IDX_Fechas[[#This Row],[Fecha]],"aaaa")</f>
        <v>2063</v>
      </c>
      <c r="F541" s="5" t="str">
        <f>LEFT(IDX_Fechas[[#This Row],[Mes]],3)&amp;"-"&amp;RIGHT(IDX_Fechas[[#This Row],[Año]],2)</f>
        <v>Dic-63</v>
      </c>
      <c r="G541" s="5" t="str">
        <f>VLOOKUP(IDX_Fechas[[#This Row],[Mes]],TBL_Meses[],2,FALSE)</f>
        <v>December</v>
      </c>
      <c r="H541" s="5" t="str">
        <f>LEFT(IDX_Fechas[[#This Row],[Month]],3)&amp;"-"&amp;RIGHT(IDX_Fechas[[#This Row],[Año]],2)</f>
        <v>Dec-63</v>
      </c>
    </row>
    <row r="542" spans="1:8" x14ac:dyDescent="0.2">
      <c r="A542" s="5" t="str">
        <f>UPPER(LEFT(IDX_Fechas[[#This Row],[Mes]],3))&amp;IDX_Fechas[[#This Row],[Año]]</f>
        <v>ENE2064</v>
      </c>
      <c r="B542" s="3">
        <f t="shared" si="9"/>
        <v>59902</v>
      </c>
      <c r="C542" s="4">
        <f>IDX_Fechas[[#This Row],[Fecha]]</f>
        <v>59902</v>
      </c>
      <c r="D542" s="5" t="str">
        <f>PROPER(TEXT(IDX_Fechas[[#This Row],[Fecha]],"mmmm"))</f>
        <v>Enero</v>
      </c>
      <c r="E542" s="5" t="str">
        <f>TEXT(IDX_Fechas[[#This Row],[Fecha]],"aaaa")</f>
        <v>2064</v>
      </c>
      <c r="F542" s="5" t="str">
        <f>LEFT(IDX_Fechas[[#This Row],[Mes]],3)&amp;"-"&amp;RIGHT(IDX_Fechas[[#This Row],[Año]],2)</f>
        <v>Ene-64</v>
      </c>
      <c r="G542" s="5" t="str">
        <f>VLOOKUP(IDX_Fechas[[#This Row],[Mes]],TBL_Meses[],2,FALSE)</f>
        <v>January</v>
      </c>
      <c r="H542" s="5" t="str">
        <f>LEFT(IDX_Fechas[[#This Row],[Month]],3)&amp;"-"&amp;RIGHT(IDX_Fechas[[#This Row],[Año]],2)</f>
        <v>Jan-64</v>
      </c>
    </row>
    <row r="543" spans="1:8" x14ac:dyDescent="0.2">
      <c r="A543" s="5" t="str">
        <f>UPPER(LEFT(IDX_Fechas[[#This Row],[Mes]],3))&amp;IDX_Fechas[[#This Row],[Año]]</f>
        <v>FEB2064</v>
      </c>
      <c r="B543" s="3">
        <f t="shared" si="9"/>
        <v>59933</v>
      </c>
      <c r="C543" s="4">
        <f>IDX_Fechas[[#This Row],[Fecha]]</f>
        <v>59933</v>
      </c>
      <c r="D543" s="5" t="str">
        <f>PROPER(TEXT(IDX_Fechas[[#This Row],[Fecha]],"mmmm"))</f>
        <v>Febrero</v>
      </c>
      <c r="E543" s="5" t="str">
        <f>TEXT(IDX_Fechas[[#This Row],[Fecha]],"aaaa")</f>
        <v>2064</v>
      </c>
      <c r="F543" s="5" t="str">
        <f>LEFT(IDX_Fechas[[#This Row],[Mes]],3)&amp;"-"&amp;RIGHT(IDX_Fechas[[#This Row],[Año]],2)</f>
        <v>Feb-64</v>
      </c>
      <c r="G543" s="5" t="str">
        <f>VLOOKUP(IDX_Fechas[[#This Row],[Mes]],TBL_Meses[],2,FALSE)</f>
        <v>February</v>
      </c>
      <c r="H543" s="5" t="str">
        <f>LEFT(IDX_Fechas[[#This Row],[Month]],3)&amp;"-"&amp;RIGHT(IDX_Fechas[[#This Row],[Año]],2)</f>
        <v>Feb-64</v>
      </c>
    </row>
    <row r="544" spans="1:8" x14ac:dyDescent="0.2">
      <c r="A544" s="5" t="str">
        <f>UPPER(LEFT(IDX_Fechas[[#This Row],[Mes]],3))&amp;IDX_Fechas[[#This Row],[Año]]</f>
        <v>MAR2064</v>
      </c>
      <c r="B544" s="3">
        <f t="shared" si="9"/>
        <v>59962</v>
      </c>
      <c r="C544" s="4">
        <f>IDX_Fechas[[#This Row],[Fecha]]</f>
        <v>59962</v>
      </c>
      <c r="D544" s="5" t="str">
        <f>PROPER(TEXT(IDX_Fechas[[#This Row],[Fecha]],"mmmm"))</f>
        <v>Marzo</v>
      </c>
      <c r="E544" s="5" t="str">
        <f>TEXT(IDX_Fechas[[#This Row],[Fecha]],"aaaa")</f>
        <v>2064</v>
      </c>
      <c r="F544" s="5" t="str">
        <f>LEFT(IDX_Fechas[[#This Row],[Mes]],3)&amp;"-"&amp;RIGHT(IDX_Fechas[[#This Row],[Año]],2)</f>
        <v>Mar-64</v>
      </c>
      <c r="G544" s="5" t="str">
        <f>VLOOKUP(IDX_Fechas[[#This Row],[Mes]],TBL_Meses[],2,FALSE)</f>
        <v>March</v>
      </c>
      <c r="H544" s="5" t="str">
        <f>LEFT(IDX_Fechas[[#This Row],[Month]],3)&amp;"-"&amp;RIGHT(IDX_Fechas[[#This Row],[Año]],2)</f>
        <v>Mar-64</v>
      </c>
    </row>
    <row r="545" spans="1:8" x14ac:dyDescent="0.2">
      <c r="A545" s="5" t="str">
        <f>UPPER(LEFT(IDX_Fechas[[#This Row],[Mes]],3))&amp;IDX_Fechas[[#This Row],[Año]]</f>
        <v>ABR2064</v>
      </c>
      <c r="B545" s="3">
        <f t="shared" si="9"/>
        <v>59993</v>
      </c>
      <c r="C545" s="4">
        <f>IDX_Fechas[[#This Row],[Fecha]]</f>
        <v>59993</v>
      </c>
      <c r="D545" s="5" t="str">
        <f>PROPER(TEXT(IDX_Fechas[[#This Row],[Fecha]],"mmmm"))</f>
        <v>Abril</v>
      </c>
      <c r="E545" s="5" t="str">
        <f>TEXT(IDX_Fechas[[#This Row],[Fecha]],"aaaa")</f>
        <v>2064</v>
      </c>
      <c r="F545" s="5" t="str">
        <f>LEFT(IDX_Fechas[[#This Row],[Mes]],3)&amp;"-"&amp;RIGHT(IDX_Fechas[[#This Row],[Año]],2)</f>
        <v>Abr-64</v>
      </c>
      <c r="G545" s="5" t="str">
        <f>VLOOKUP(IDX_Fechas[[#This Row],[Mes]],TBL_Meses[],2,FALSE)</f>
        <v>April</v>
      </c>
      <c r="H545" s="5" t="str">
        <f>LEFT(IDX_Fechas[[#This Row],[Month]],3)&amp;"-"&amp;RIGHT(IDX_Fechas[[#This Row],[Año]],2)</f>
        <v>Apr-64</v>
      </c>
    </row>
    <row r="546" spans="1:8" x14ac:dyDescent="0.2">
      <c r="A546" s="5" t="str">
        <f>UPPER(LEFT(IDX_Fechas[[#This Row],[Mes]],3))&amp;IDX_Fechas[[#This Row],[Año]]</f>
        <v>MAY2064</v>
      </c>
      <c r="B546" s="3">
        <f t="shared" si="9"/>
        <v>60023</v>
      </c>
      <c r="C546" s="4">
        <f>IDX_Fechas[[#This Row],[Fecha]]</f>
        <v>60023</v>
      </c>
      <c r="D546" s="5" t="str">
        <f>PROPER(TEXT(IDX_Fechas[[#This Row],[Fecha]],"mmmm"))</f>
        <v>Mayo</v>
      </c>
      <c r="E546" s="5" t="str">
        <f>TEXT(IDX_Fechas[[#This Row],[Fecha]],"aaaa")</f>
        <v>2064</v>
      </c>
      <c r="F546" s="5" t="str">
        <f>LEFT(IDX_Fechas[[#This Row],[Mes]],3)&amp;"-"&amp;RIGHT(IDX_Fechas[[#This Row],[Año]],2)</f>
        <v>May-64</v>
      </c>
      <c r="G546" s="5" t="str">
        <f>VLOOKUP(IDX_Fechas[[#This Row],[Mes]],TBL_Meses[],2,FALSE)</f>
        <v>May</v>
      </c>
      <c r="H546" s="5" t="str">
        <f>LEFT(IDX_Fechas[[#This Row],[Month]],3)&amp;"-"&amp;RIGHT(IDX_Fechas[[#This Row],[Año]],2)</f>
        <v>May-64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0D366-36E2-4E29-AF7B-1C7CFAB8A760}">
  <dimension ref="A1:H36"/>
  <sheetViews>
    <sheetView topLeftCell="B1" workbookViewId="0">
      <selection activeCell="F7" sqref="F7"/>
    </sheetView>
  </sheetViews>
  <sheetFormatPr baseColWidth="10" defaultRowHeight="14.25" x14ac:dyDescent="0.2"/>
  <cols>
    <col min="1" max="1" width="63.375" bestFit="1" customWidth="1"/>
    <col min="2" max="2" width="32.875" bestFit="1" customWidth="1"/>
    <col min="6" max="6" width="63.375" bestFit="1" customWidth="1"/>
    <col min="7" max="8" width="41.875" customWidth="1"/>
  </cols>
  <sheetData>
    <row r="1" spans="1:8" x14ac:dyDescent="0.2">
      <c r="A1" t="s">
        <v>740</v>
      </c>
      <c r="B1" t="s">
        <v>739</v>
      </c>
      <c r="F1" s="1" t="s">
        <v>796</v>
      </c>
      <c r="G1" s="1" t="s">
        <v>797</v>
      </c>
      <c r="H1" s="1" t="s">
        <v>708</v>
      </c>
    </row>
    <row r="2" spans="1:8" x14ac:dyDescent="0.2">
      <c r="A2" s="2" t="s">
        <v>742</v>
      </c>
      <c r="B2" s="2" t="s">
        <v>741</v>
      </c>
      <c r="F2" s="1" t="str">
        <f>Fechas[[#This Row],[ Fichero                  ]]</f>
        <v xml:space="preserve"> COVID 19/EESS_horario_flexible_habitual.csv </v>
      </c>
      <c r="G2" s="1" t="s">
        <v>798</v>
      </c>
      <c r="H2" s="1" t="str">
        <f>VLOOKUP(UPD_Fechas[[#This Row],[Fichero]],Fechas[],2,FALSE)</f>
        <v xml:space="preserve"> Sat, 18 Apr 2020 14:59:48 +0200  </v>
      </c>
    </row>
    <row r="3" spans="1:8" x14ac:dyDescent="0.2">
      <c r="A3" s="2" t="s">
        <v>744</v>
      </c>
      <c r="B3" s="2" t="s">
        <v>743</v>
      </c>
      <c r="F3" s="1" t="str">
        <f>Fechas[[#This Row],[ Fichero                  ]]</f>
        <v xml:space="preserve"> COVID 19/ERTE_fuerza_mayor_sectores.csv </v>
      </c>
      <c r="G3" s="1" t="s">
        <v>798</v>
      </c>
      <c r="H3" s="1" t="str">
        <f>VLOOKUP(UPD_Fechas[[#This Row],[Fichero]],Fechas[],2,FALSE)</f>
        <v xml:space="preserve"> Tue, 5 May 2020 17:56:19 +0200  </v>
      </c>
    </row>
    <row r="4" spans="1:8" x14ac:dyDescent="0.2">
      <c r="A4" s="2" t="s">
        <v>746</v>
      </c>
      <c r="B4" s="2" t="s">
        <v>745</v>
      </c>
      <c r="F4" s="1" t="str">
        <f>Fechas[[#This Row],[ Fichero                  ]]</f>
        <v xml:space="preserve"> COVID 19/alojamientos_turisticos_boe_2020_4194.csv </v>
      </c>
      <c r="G4" s="1" t="s">
        <v>798</v>
      </c>
      <c r="H4" s="1" t="str">
        <f>VLOOKUP(UPD_Fechas[[#This Row],[Fichero]],Fechas[],2,FALSE)</f>
        <v xml:space="preserve"> Wed, 1 Apr 2020 13:41:08 +0200  </v>
      </c>
    </row>
    <row r="5" spans="1:8" x14ac:dyDescent="0.2">
      <c r="A5" s="2" t="s">
        <v>748</v>
      </c>
      <c r="B5" s="2" t="s">
        <v>747</v>
      </c>
      <c r="F5" s="1" t="str">
        <f>Fechas[[#This Row],[ Fichero                  ]]</f>
        <v xml:space="preserve"> COVID 19/areas_descanso_carreteras.csv </v>
      </c>
      <c r="G5" s="1" t="s">
        <v>798</v>
      </c>
      <c r="H5" s="1" t="str">
        <f>VLOOKUP(UPD_Fechas[[#This Row],[Fichero]],Fechas[],2,FALSE)</f>
        <v xml:space="preserve"> Thu, 30 Apr 2020 12:47:09 +0200  </v>
      </c>
    </row>
    <row r="6" spans="1:8" x14ac:dyDescent="0.2">
      <c r="A6" s="2" t="s">
        <v>750</v>
      </c>
      <c r="B6" s="2" t="s">
        <v>749</v>
      </c>
      <c r="F6" s="1" t="str">
        <f>Fechas[[#This Row],[ Fichero                  ]]</f>
        <v xml:space="preserve"> COVID 19/ccaa_camas_uci_2017.csv </v>
      </c>
      <c r="G6" s="1" t="s">
        <v>798</v>
      </c>
      <c r="H6" s="1" t="str">
        <f>VLOOKUP(UPD_Fechas[[#This Row],[Fichero]],Fechas[],2,FALSE)</f>
        <v xml:space="preserve"> Mon, 23 Mar 2020 08:55:52 +0100  </v>
      </c>
    </row>
    <row r="7" spans="1:8" x14ac:dyDescent="0.2">
      <c r="A7" s="2" t="s">
        <v>752</v>
      </c>
      <c r="B7" s="2" t="s">
        <v>751</v>
      </c>
      <c r="F7" s="1" t="str">
        <f>Fechas[[#This Row],[ Fichero                  ]]</f>
        <v xml:space="preserve"> COVID 19/ccaa_covid19_ERTE.csv </v>
      </c>
      <c r="G7" s="1" t="s">
        <v>798</v>
      </c>
      <c r="H7" s="1" t="str">
        <f>VLOOKUP(UPD_Fechas[[#This Row],[Fichero]],Fechas[],2,FALSE)</f>
        <v xml:space="preserve"> Tue, 5 May 2020 18:07:18 +0200  </v>
      </c>
    </row>
    <row r="8" spans="1:8" x14ac:dyDescent="0.2">
      <c r="A8" s="2" t="s">
        <v>754</v>
      </c>
      <c r="B8" s="2" t="s">
        <v>753</v>
      </c>
      <c r="F8" s="1" t="str">
        <f>Fechas[[#This Row],[ Fichero                  ]]</f>
        <v xml:space="preserve"> COVID 19/ccaa_covid19_altas.csv </v>
      </c>
      <c r="G8" s="1" t="s">
        <v>798</v>
      </c>
      <c r="H8" s="1" t="str">
        <f>VLOOKUP(UPD_Fechas[[#This Row],[Fichero]],Fechas[],2,FALSE)</f>
        <v xml:space="preserve"> Fri, 15 May 2020 12:31:03 +0200  </v>
      </c>
    </row>
    <row r="9" spans="1:8" x14ac:dyDescent="0.2">
      <c r="A9" s="2" t="s">
        <v>755</v>
      </c>
      <c r="B9" s="2" t="s">
        <v>753</v>
      </c>
      <c r="F9" s="1" t="str">
        <f>Fechas[[#This Row],[ Fichero                  ]]</f>
        <v xml:space="preserve"> COVID 19/ccaa_covid19_altas_long.csv </v>
      </c>
      <c r="G9" s="1" t="s">
        <v>798</v>
      </c>
      <c r="H9" s="1" t="str">
        <f>VLOOKUP(UPD_Fechas[[#This Row],[Fichero]],Fechas[],2,FALSE)</f>
        <v xml:space="preserve"> Fri, 15 May 2020 12:31:03 +0200  </v>
      </c>
    </row>
    <row r="10" spans="1:8" x14ac:dyDescent="0.2">
      <c r="A10" s="2" t="s">
        <v>756</v>
      </c>
      <c r="B10" s="2" t="s">
        <v>753</v>
      </c>
      <c r="F10" s="1" t="str">
        <f>Fechas[[#This Row],[ Fichero                  ]]</f>
        <v xml:space="preserve"> COVID 19/ccaa_covid19_casos.csv </v>
      </c>
      <c r="G10" s="1" t="s">
        <v>798</v>
      </c>
      <c r="H10" s="1" t="str">
        <f>VLOOKUP(UPD_Fechas[[#This Row],[Fichero]],Fechas[],2,FALSE)</f>
        <v xml:space="preserve"> Fri, 15 May 2020 12:31:03 +0200  </v>
      </c>
    </row>
    <row r="11" spans="1:8" x14ac:dyDescent="0.2">
      <c r="A11" s="2" t="s">
        <v>757</v>
      </c>
      <c r="B11" s="2" t="s">
        <v>753</v>
      </c>
      <c r="F11" s="1" t="str">
        <f>Fechas[[#This Row],[ Fichero                  ]]</f>
        <v xml:space="preserve"> COVID 19/ccaa_covid19_casos_long.csv </v>
      </c>
      <c r="G11" s="1" t="s">
        <v>798</v>
      </c>
      <c r="H11" s="1" t="str">
        <f>VLOOKUP(UPD_Fechas[[#This Row],[Fichero]],Fechas[],2,FALSE)</f>
        <v xml:space="preserve"> Fri, 15 May 2020 12:31:03 +0200  </v>
      </c>
    </row>
    <row r="12" spans="1:8" x14ac:dyDescent="0.2">
      <c r="A12" s="2" t="s">
        <v>758</v>
      </c>
      <c r="B12" s="2" t="s">
        <v>753</v>
      </c>
      <c r="F12" s="1" t="str">
        <f>Fechas[[#This Row],[ Fichero                  ]]</f>
        <v xml:space="preserve"> COVID 19/ccaa_covid19_confirmados_pcr.csv </v>
      </c>
      <c r="G12" s="1" t="s">
        <v>798</v>
      </c>
      <c r="H12" s="1" t="str">
        <f>VLOOKUP(UPD_Fechas[[#This Row],[Fichero]],Fechas[],2,FALSE)</f>
        <v xml:space="preserve"> Fri, 15 May 2020 12:31:03 +0200  </v>
      </c>
    </row>
    <row r="13" spans="1:8" x14ac:dyDescent="0.2">
      <c r="A13" s="2" t="s">
        <v>759</v>
      </c>
      <c r="B13" s="2" t="s">
        <v>753</v>
      </c>
      <c r="F13" s="1" t="str">
        <f>Fechas[[#This Row],[ Fichero                  ]]</f>
        <v xml:space="preserve"> COVID 19/ccaa_covid19_confirmados_pcr_long.csv </v>
      </c>
      <c r="G13" s="1" t="s">
        <v>798</v>
      </c>
      <c r="H13" s="1" t="str">
        <f>VLOOKUP(UPD_Fechas[[#This Row],[Fichero]],Fechas[],2,FALSE)</f>
        <v xml:space="preserve"> Fri, 15 May 2020 12:31:03 +0200  </v>
      </c>
    </row>
    <row r="14" spans="1:8" x14ac:dyDescent="0.2">
      <c r="A14" s="2" t="s">
        <v>760</v>
      </c>
      <c r="B14" s="2" t="s">
        <v>753</v>
      </c>
      <c r="F14" s="1" t="str">
        <f>Fechas[[#This Row],[ Fichero                  ]]</f>
        <v xml:space="preserve"> COVID 19/ccaa_covid19_confirmados_test.csv </v>
      </c>
      <c r="G14" s="1" t="s">
        <v>798</v>
      </c>
      <c r="H14" s="1" t="str">
        <f>VLOOKUP(UPD_Fechas[[#This Row],[Fichero]],Fechas[],2,FALSE)</f>
        <v xml:space="preserve"> Fri, 15 May 2020 12:31:03 +0200  </v>
      </c>
    </row>
    <row r="15" spans="1:8" x14ac:dyDescent="0.2">
      <c r="A15" s="2" t="s">
        <v>761</v>
      </c>
      <c r="B15" s="2" t="s">
        <v>753</v>
      </c>
      <c r="F15" s="1" t="str">
        <f>Fechas[[#This Row],[ Fichero                  ]]</f>
        <v xml:space="preserve"> COVID 19/ccaa_covid19_confirmados_test_long.csv </v>
      </c>
      <c r="G15" s="1" t="s">
        <v>798</v>
      </c>
      <c r="H15" s="1" t="str">
        <f>VLOOKUP(UPD_Fechas[[#This Row],[Fichero]],Fechas[],2,FALSE)</f>
        <v xml:space="preserve"> Fri, 15 May 2020 12:31:03 +0200  </v>
      </c>
    </row>
    <row r="16" spans="1:8" x14ac:dyDescent="0.2">
      <c r="A16" s="2" t="s">
        <v>763</v>
      </c>
      <c r="B16" s="2" t="s">
        <v>762</v>
      </c>
      <c r="F16" s="1" t="str">
        <f>Fechas[[#This Row],[ Fichero                  ]]</f>
        <v xml:space="preserve"> COVID 19/ccaa_covid19_datos_isciii.csv </v>
      </c>
      <c r="G16" s="1" t="s">
        <v>803</v>
      </c>
      <c r="H16" s="1" t="str">
        <f>VLOOKUP(UPD_Fechas[[#This Row],[Fichero]],Fechas[],2,FALSE)</f>
        <v xml:space="preserve"> Fri, 15 May 2020 12:18:08 +0200  </v>
      </c>
    </row>
    <row r="17" spans="1:8" x14ac:dyDescent="0.2">
      <c r="A17" s="2" t="s">
        <v>764</v>
      </c>
      <c r="B17" s="2" t="s">
        <v>762</v>
      </c>
      <c r="F17" s="1" t="str">
        <f>Fechas[[#This Row],[ Fichero                  ]]</f>
        <v xml:space="preserve"> COVID 19/ccaa_covid19_fallecidos.csv </v>
      </c>
      <c r="G17" s="1" t="s">
        <v>798</v>
      </c>
      <c r="H17" s="1" t="str">
        <f>VLOOKUP(UPD_Fechas[[#This Row],[Fichero]],Fechas[],2,FALSE)</f>
        <v xml:space="preserve"> Fri, 15 May 2020 12:18:08 +0200  </v>
      </c>
    </row>
    <row r="18" spans="1:8" x14ac:dyDescent="0.2">
      <c r="A18" s="2" t="s">
        <v>765</v>
      </c>
      <c r="B18" s="2" t="s">
        <v>762</v>
      </c>
      <c r="F18" s="1" t="str">
        <f>Fechas[[#This Row],[ Fichero                  ]]</f>
        <v xml:space="preserve"> COVID 19/ccaa_covid19_fallecidos_long.csv </v>
      </c>
      <c r="G18" s="1" t="s">
        <v>798</v>
      </c>
      <c r="H18" s="1" t="str">
        <f>VLOOKUP(UPD_Fechas[[#This Row],[Fichero]],Fechas[],2,FALSE)</f>
        <v xml:space="preserve"> Fri, 15 May 2020 12:18:08 +0200  </v>
      </c>
    </row>
    <row r="19" spans="1:8" x14ac:dyDescent="0.2">
      <c r="A19" s="2" t="s">
        <v>766</v>
      </c>
      <c r="B19" s="2" t="s">
        <v>753</v>
      </c>
      <c r="F19" s="1" t="str">
        <f>Fechas[[#This Row],[ Fichero                  ]]</f>
        <v xml:space="preserve"> COVID 19/ccaa_covid19_hospitalizados.csv </v>
      </c>
      <c r="G19" s="1" t="s">
        <v>798</v>
      </c>
      <c r="H19" s="1" t="str">
        <f>VLOOKUP(UPD_Fechas[[#This Row],[Fichero]],Fechas[],2,FALSE)</f>
        <v xml:space="preserve"> Fri, 15 May 2020 12:31:03 +0200  </v>
      </c>
    </row>
    <row r="20" spans="1:8" x14ac:dyDescent="0.2">
      <c r="A20" s="2" t="s">
        <v>767</v>
      </c>
      <c r="B20" s="2" t="s">
        <v>753</v>
      </c>
      <c r="F20" s="1" t="str">
        <f>Fechas[[#This Row],[ Fichero                  ]]</f>
        <v xml:space="preserve"> COVID 19/ccaa_covid19_hospitalizados_long.csv </v>
      </c>
      <c r="G20" s="1" t="s">
        <v>798</v>
      </c>
      <c r="H20" s="1" t="str">
        <f>VLOOKUP(UPD_Fechas[[#This Row],[Fichero]],Fechas[],2,FALSE)</f>
        <v xml:space="preserve"> Fri, 15 May 2020 12:31:03 +0200  </v>
      </c>
    </row>
    <row r="21" spans="1:8" x14ac:dyDescent="0.2">
      <c r="A21" s="2" t="s">
        <v>769</v>
      </c>
      <c r="B21" s="2" t="s">
        <v>768</v>
      </c>
      <c r="F21" s="1" t="str">
        <f>Fechas[[#This Row],[ Fichero                  ]]</f>
        <v xml:space="preserve"> COVID 19/ccaa_covid19_mascarillas.csv </v>
      </c>
      <c r="G21" s="1" t="s">
        <v>802</v>
      </c>
      <c r="H21" s="1" t="str">
        <f>VLOOKUP(UPD_Fechas[[#This Row],[Fichero]],Fechas[],2,FALSE)</f>
        <v xml:space="preserve"> Tue, 7 Apr 2020 15:28:15 +0200  </v>
      </c>
    </row>
    <row r="22" spans="1:8" x14ac:dyDescent="0.2">
      <c r="A22" s="2" t="s">
        <v>771</v>
      </c>
      <c r="B22" s="2" t="s">
        <v>770</v>
      </c>
      <c r="F22" s="1" t="str">
        <f>Fechas[[#This Row],[ Fichero                  ]]</f>
        <v xml:space="preserve"> COVID 19/ccaa_covid19_positivos_asintomaticos.csv </v>
      </c>
      <c r="G22" s="1" t="s">
        <v>798</v>
      </c>
      <c r="H22" s="1" t="str">
        <f>VLOOKUP(UPD_Fechas[[#This Row],[Fichero]],Fechas[],2,FALSE)</f>
        <v xml:space="preserve"> Sat, 25 Apr 2020 13:54:25 +0200  </v>
      </c>
    </row>
    <row r="23" spans="1:8" x14ac:dyDescent="0.2">
      <c r="A23" s="2" t="s">
        <v>772</v>
      </c>
      <c r="B23" s="2" t="s">
        <v>770</v>
      </c>
      <c r="F23" s="1" t="str">
        <f>Fechas[[#This Row],[ Fichero                  ]]</f>
        <v xml:space="preserve"> COVID 19/ccaa_covid19_positivos_asintomaticos_long.csv </v>
      </c>
      <c r="G23" s="1" t="s">
        <v>798</v>
      </c>
      <c r="H23" s="1" t="str">
        <f>VLOOKUP(UPD_Fechas[[#This Row],[Fichero]],Fechas[],2,FALSE)</f>
        <v xml:space="preserve"> Sat, 25 Apr 2020 13:54:25 +0200  </v>
      </c>
    </row>
    <row r="24" spans="1:8" x14ac:dyDescent="0.2">
      <c r="A24" s="2" t="s">
        <v>774</v>
      </c>
      <c r="B24" s="2" t="s">
        <v>773</v>
      </c>
      <c r="F24" s="1" t="str">
        <f>Fechas[[#This Row],[ Fichero                  ]]</f>
        <v xml:space="preserve"> COVID 19/ccaa_covid19_test_realizados.csv </v>
      </c>
      <c r="G24" s="1" t="s">
        <v>801</v>
      </c>
      <c r="H24" s="1" t="str">
        <f>VLOOKUP(UPD_Fechas[[#This Row],[Fichero]],Fechas[],2,FALSE)</f>
        <v xml:space="preserve"> Sat, 9 May 2020 18:46:13 +0200  </v>
      </c>
    </row>
    <row r="25" spans="1:8" x14ac:dyDescent="0.2">
      <c r="A25" s="2" t="s">
        <v>775</v>
      </c>
      <c r="B25" s="2" t="s">
        <v>753</v>
      </c>
      <c r="F25" s="1" t="str">
        <f>Fechas[[#This Row],[ Fichero                  ]]</f>
        <v xml:space="preserve"> COVID 19/ccaa_covid19_uci.csv </v>
      </c>
      <c r="G25" s="1" t="s">
        <v>798</v>
      </c>
      <c r="H25" s="1" t="str">
        <f>VLOOKUP(UPD_Fechas[[#This Row],[Fichero]],Fechas[],2,FALSE)</f>
        <v xml:space="preserve"> Fri, 15 May 2020 12:31:03 +0200  </v>
      </c>
    </row>
    <row r="26" spans="1:8" x14ac:dyDescent="0.2">
      <c r="A26" s="2" t="s">
        <v>776</v>
      </c>
      <c r="B26" s="2" t="s">
        <v>753</v>
      </c>
      <c r="F26" s="1" t="str">
        <f>Fechas[[#This Row],[ Fichero                  ]]</f>
        <v xml:space="preserve"> COVID 19/ccaa_covid19_uci_long.csv </v>
      </c>
      <c r="G26" s="1" t="s">
        <v>798</v>
      </c>
      <c r="H26" s="1" t="str">
        <f>VLOOKUP(UPD_Fechas[[#This Row],[Fichero]],Fechas[],2,FALSE)</f>
        <v xml:space="preserve"> Fri, 15 May 2020 12:31:03 +0200  </v>
      </c>
    </row>
    <row r="27" spans="1:8" x14ac:dyDescent="0.2">
      <c r="A27" s="2" t="s">
        <v>778</v>
      </c>
      <c r="B27" s="2" t="s">
        <v>777</v>
      </c>
      <c r="F27" s="1" t="str">
        <f>Fechas[[#This Row],[ Fichero                  ]]</f>
        <v xml:space="preserve"> COVID 19/contratos_emergencia_sanidad.csv </v>
      </c>
      <c r="G27" s="1" t="s">
        <v>798</v>
      </c>
      <c r="H27" s="1" t="str">
        <f>VLOOKUP(UPD_Fechas[[#This Row],[Fichero]],Fechas[],2,FALSE)</f>
        <v xml:space="preserve"> Wed, 29 Apr 2020 09:58:51 +0200  </v>
      </c>
    </row>
    <row r="28" spans="1:8" x14ac:dyDescent="0.2">
      <c r="A28" s="2" t="s">
        <v>780</v>
      </c>
      <c r="B28" s="2" t="s">
        <v>779</v>
      </c>
      <c r="F28" s="1" t="str">
        <f>Fechas[[#This Row],[ Fichero                  ]]</f>
        <v xml:space="preserve"> COVID 19/municipios_distritos_madrid_casos.csv </v>
      </c>
      <c r="G28" s="1" t="s">
        <v>800</v>
      </c>
      <c r="H28" s="1" t="str">
        <f>VLOOKUP(UPD_Fechas[[#This Row],[Fichero]],Fechas[],2,FALSE)</f>
        <v xml:space="preserve"> Wed, 13 May 2020 13:33:11 +0200  </v>
      </c>
    </row>
    <row r="29" spans="1:8" x14ac:dyDescent="0.2">
      <c r="A29" s="2" t="s">
        <v>782</v>
      </c>
      <c r="B29" s="2" t="s">
        <v>781</v>
      </c>
      <c r="F29" s="1" t="str">
        <f>Fechas[[#This Row],[ Fichero                  ]]</f>
        <v xml:space="preserve"> COVID 19/nacional_casos_personal_sanitario.csv </v>
      </c>
      <c r="G29" s="1" t="s">
        <v>799</v>
      </c>
      <c r="H29" s="1" t="str">
        <f>VLOOKUP(UPD_Fechas[[#This Row],[Fichero]],Fechas[],2,FALSE)</f>
        <v xml:space="preserve"> Fri, 15 May 2020 12:07:57 +0200  </v>
      </c>
    </row>
    <row r="30" spans="1:8" x14ac:dyDescent="0.2">
      <c r="A30" s="2" t="s">
        <v>784</v>
      </c>
      <c r="B30" s="2" t="s">
        <v>783</v>
      </c>
      <c r="F30" s="1" t="str">
        <f>Fechas[[#This Row],[ Fichero                  ]]</f>
        <v xml:space="preserve"> COVID 19/nacional_covid19.csv </v>
      </c>
      <c r="G30" s="1" t="s">
        <v>798</v>
      </c>
      <c r="H30" s="1" t="str">
        <f>VLOOKUP(UPD_Fechas[[#This Row],[Fichero]],Fechas[],2,FALSE)</f>
        <v xml:space="preserve"> Fri, 15 May 2020 11:30:37 +0200  </v>
      </c>
    </row>
    <row r="31" spans="1:8" x14ac:dyDescent="0.2">
      <c r="A31" s="2" t="s">
        <v>786</v>
      </c>
      <c r="B31" s="2" t="s">
        <v>785</v>
      </c>
      <c r="F31" s="1" t="str">
        <f>Fechas[[#This Row],[ Fichero                  ]]</f>
        <v xml:space="preserve"> COVID 19/nacional_covid19_rango_edad.csv </v>
      </c>
      <c r="G31" s="1" t="s">
        <v>804</v>
      </c>
      <c r="H31" s="1" t="str">
        <f>VLOOKUP(UPD_Fechas[[#This Row],[Fichero]],Fechas[],2,FALSE)</f>
        <v xml:space="preserve"> Fri, 15 May 2020 12:40:37 +0200  </v>
      </c>
    </row>
    <row r="32" spans="1:8" x14ac:dyDescent="0.2">
      <c r="A32" s="2" t="s">
        <v>787</v>
      </c>
      <c r="B32" s="2" t="s">
        <v>785</v>
      </c>
      <c r="F32" s="1" t="str">
        <f>Fechas[[#This Row],[ Fichero                  ]]</f>
        <v xml:space="preserve"> COVID 19/nota_nacional_covid_19_rango_edad.csv </v>
      </c>
      <c r="G32" s="1" t="s">
        <v>798</v>
      </c>
      <c r="H32" s="1" t="str">
        <f>VLOOKUP(UPD_Fechas[[#This Row],[Fichero]],Fechas[],2,FALSE)</f>
        <v xml:space="preserve"> Fri, 15 May 2020 12:40:37 +0200  </v>
      </c>
    </row>
    <row r="33" spans="1:8" x14ac:dyDescent="0.2">
      <c r="A33" s="2" t="s">
        <v>789</v>
      </c>
      <c r="B33" s="2" t="s">
        <v>788</v>
      </c>
      <c r="F33" s="1" t="str">
        <f>Fechas[[#This Row],[ Fichero                  ]]</f>
        <v xml:space="preserve"> COVID 19/provincia_covid19_ERTE.csv </v>
      </c>
      <c r="G33" s="1" t="s">
        <v>798</v>
      </c>
      <c r="H33" s="1" t="str">
        <f>VLOOKUP(UPD_Fechas[[#This Row],[Fichero]],Fechas[],2,FALSE)</f>
        <v xml:space="preserve"> Tue, 5 May 2020 18:24:41 +0200  </v>
      </c>
    </row>
    <row r="34" spans="1:8" x14ac:dyDescent="0.2">
      <c r="A34" s="2" t="s">
        <v>791</v>
      </c>
      <c r="B34" s="2" t="s">
        <v>790</v>
      </c>
      <c r="F34" s="1" t="str">
        <f>Fechas[[#This Row],[ Fichero                  ]]</f>
        <v xml:space="preserve"> COVID 19/provincias_estudio_prevalencia_anticuerpos_primera_ronda.csv </v>
      </c>
      <c r="G34" s="1" t="s">
        <v>798</v>
      </c>
      <c r="H34" s="1" t="str">
        <f>VLOOKUP(UPD_Fechas[[#This Row],[Fichero]],Fechas[],2,FALSE)</f>
        <v xml:space="preserve"> Thu, 14 May 2020 10:38:36 +0200  </v>
      </c>
    </row>
    <row r="35" spans="1:8" x14ac:dyDescent="0.2">
      <c r="A35" s="2" t="s">
        <v>793</v>
      </c>
      <c r="B35" s="2" t="s">
        <v>792</v>
      </c>
      <c r="F35" s="1" t="str">
        <f>Fechas[[#This Row],[ Fichero                  ]]</f>
        <v xml:space="preserve"> COVID 19/puntos_restauracion_comida_para_llevar.csv </v>
      </c>
      <c r="G35" s="1" t="s">
        <v>798</v>
      </c>
      <c r="H35" s="1" t="str">
        <f>VLOOKUP(UPD_Fechas[[#This Row],[Fichero]],Fechas[],2,FALSE)</f>
        <v xml:space="preserve"> Sat, 11 Apr 2020 12:37:03 +0200  </v>
      </c>
    </row>
    <row r="36" spans="1:8" x14ac:dyDescent="0.2">
      <c r="A36" s="2" t="s">
        <v>795</v>
      </c>
      <c r="B36" s="2" t="s">
        <v>794</v>
      </c>
      <c r="F36" s="1" t="str">
        <f>Fechas[[#This Row],[ Fichero                  ]]</f>
        <v xml:space="preserve"> COVID 19/talleres_reparacion_vehiculos_industriales.csv </v>
      </c>
      <c r="G36" s="1" t="s">
        <v>798</v>
      </c>
      <c r="H36" s="1" t="str">
        <f>VLOOKUP(UPD_Fechas[[#This Row],[Fichero]],Fechas[],2,FALSE)</f>
        <v xml:space="preserve"> Thu, 30 Apr 2020 13:45:21 +0200  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c b 2 2 e 0 6 - 9 d 5 0 - 4 4 8 f - a d a 3 - 8 5 b e 0 b c 1 5 7 7 6 "   x m l n s = " h t t p : / / s c h e m a s . m i c r o s o f t . c o m / D a t a M a s h u p " > A A A A A D w G A A B Q S w M E F A A C A A g A 6 L K v U H L c w M C m A A A A + A A A A B I A H A B D b 2 5 m a W c v U G F j a 2 F n Z S 5 4 b W w g o h g A K K A U A A A A A A A A A A A A A A A A A A A A A A A A A A A A h Y + x D o I w F E V / h X S n r 0 B M k D z K Y N w k M S E x r q R U a I R i a L H 8 m 4 O f 5 C 9 I o q i b 4 z 0 5 w 7 m P 2 x 2 z q W u 9 q x y M 6 n V K A s q I J 7 X o K 6 X r l I z 2 5 M c k 4 7 g v x b m s p T f L 2 i S T q V L S W H t J A J x z 1 E W 0 H 2 o I G Q v g m O 8 K 0 c i u J B 9 Z / Z d 9 p Y 0 t t Z C E 4 + E V w 0 M a M 7 q K W U T X L E B Y M O Z K f 5 V w L q Y M 4 Q f i Z m z t O E g u j b 8 t E J a J 8 H 7 B n 1 B L A w Q U A A I A C A D o s q 9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L K v U F M W F Q w 0 A w A A 2 A 4 A A B M A H A B G b 3 J t d W x h c y 9 T Z W N 0 a W 9 u M S 5 t I K I Y A C i g F A A A A A A A A A A A A A A A A A A A A A A A A A A A A O 1 W X 2 / a M B B / R + I 7 W K 4 m g Z R B w 7 p J 3 c a k C V q t D 7 Q M U P d Q V d X h X M F a E j P b o W u 7 f r G 9 7 o v t Q t K F A g l p t 4 c 9 N F J V c 7 b P v / v 3 u z M o r F Q h G y b / 3 X f V S r V i p q D R Y 5 c o p m B Y m / l o q x V G 3 4 m W E w x J 0 j H z R l e J K M D Q 1 r 7 g u N F R o a W 1 q f G p t T P z t t n U c N W Y S D u N x p F B L Z L 9 h l B B 0 w M L n j Q W F i u D 1 j Q D M B Z 1 s 3 N y e t R 9 0 d p 1 9 5 v J 4 4 3 A 4 3 X n r I u + D C S d a P M f 3 G E d 5 U d B a N p 7 D j s I h f J k O G m / e b 2 7 6 z r s c 6 Q s D u 2 1 j + 1 s 2 T h W I Z 7 X n c S I H T 6 S M 8 U E B G M J n u J k z g j G d G q k I T S X S g e J / t H 1 D E 0 t M d m 5 v e W J 1 K X 3 L e 0 w i 9 / t n c P u 5 a 0 c + a s c + d 4 D + V 0 G 7 l D 6 5 H Q T z V B L p d G w b 5 E k f 4 H J g A 6 / y l l t 1 Q x n L 9 N B X o E x 3 p D Y s J l W g Z p L W m Y K + r H M 4 i c E D 7 W p F T 3 q s L P 0 9 E f f H w r w Q Z u 2 1 V G u P 9 0 t D s 1 F F / t 4 z V n s M M 4 D l v 9 t u C H F F L U q c f T C z Q t C A h g 2 O X + A B B j T F F y N A i l c G B G r X o v p p f S t X o k k + l R 4 A 3 U V a 1 p / 1 G E I Y s p q Z z s l H H H O 3 n 9 g / O W 2 j 9 d z A t f a G r h V M + K I l Q 4 Q 1 T p a G e A N 1 e K y q 0 / B V 5 p p x G D m w 8 2 D g h w g i Q T S i Q h X P U 3 1 x h d 0 w Y g s a M 2 d 9 L S + v z a i m D q F + V C E w s 2 F s Q 7 Y 4 R f 0 x / 4 1 h F Z 5 C J R 3 v C H M / O 8 d 0 a f w a K J V 1 o P r X z + N i O K Q d y j c r E + 1 P 9 a Q m y V m E 7 B W m i Q F N R n D i x m J u K e Q E v / k n Z t T P 9 u h p / W 0 K K d c R O e k n b O O A K B G Q 9 T k 7 r M u W O K q I y O k l L R H J j 5 a x Q i N Z Q M E X y b E V 1 p L L w q l k D N J d 7 r U N L W M o f T A 0 9 I j 4 8 x j V B 2 D o B 4 P f n q v T 9 y / + D m E k A i H m P 8 p q l L 7 n n 5 z A O F E s Q M P v P J K K F 3 m M h Q y 8 + + B t v j E 0 P T A C L L e j 9 O F b + g B N L u w U A V j j R u G h g G G E C y 1 g 7 V c 3 Z r / P N 3 k p R s e X 5 z h G x u W R q U 9 w r T S s 2 K h z l A W 2 k Z c c Q 8 p e 6 t e r c i w 8 L X l 0 X G H p 8 N j r V X n z x P k 8 w T 5 P E H + B x N k A S k W j 4 7 L M + M j m W Z 9 Z t z C h t v j V Y a L f g N Q S w E C L Q A U A A I A C A D o s q 9 Q c t z A w K Y A A A D 4 A A A A E g A A A A A A A A A A A A A A A A A A A A A A Q 2 9 u Z m l n L 1 B h Y 2 t h Z 2 U u e G 1 s U E s B A i 0 A F A A C A A g A 6 L K v U A / K 6 a u k A A A A 6 Q A A A B M A A A A A A A A A A A A A A A A A 8 g A A A F t D b 2 5 0 Z W 5 0 X 1 R 5 c G V z X S 5 4 b W x Q S w E C L Q A U A A I A C A D o s q 9 Q U x Y V D D Q D A A D Y D g A A E w A A A A A A A A A A A A A A A A D j A Q A A R m 9 y b X V s Y X M v U 2 V j d G l v b j E u b V B L B Q Y A A A A A A w A D A M I A A A B k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H A A A A A A A A D 8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j a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F j a c O z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Z W N o Y X M v U G 9 u Z X I g R W 4 g T W F 5 w 7 p z Y 3 V s Y X M g Q 2 F k Y S B Q Y W x h Y n J h L n s g R m l j a G V y b y A g I C A g I C A g I C A g I C A g I C A g I C w x f S Z x d W 9 0 O y w m c X V v d D t T Z W N 0 a W 9 u M S 9 m Z W N o Y X M v V G l w b y B j Y W 1 i a W F k b z I u e y B G Z W N o Y S A g I C A g I C A g I C A g I C A g I C A g I C A g I C A g I C A g I C w w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Z W N o Y X M v U G 9 u Z X I g R W 4 g T W F 5 w 7 p z Y 3 V s Y X M g Q 2 F k Y S B Q Y W x h Y n J h L n s g R m l j a G V y b y A g I C A g I C A g I C A g I C A g I C A g I C w x f S Z x d W 9 0 O y w m c X V v d D t T Z W N 0 a W 9 u M S 9 m Z W N o Y X M v V G l w b y B j Y W 1 i a W F k b z I u e y B G Z W N o Y S A g I C A g I C A g I C A g I C A g I C A g I C A g I C A g I C A g I C w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m l j a G V y b y Z x d W 9 0 O y w m c X V v d D t G Z W N o Y S Z x d W 9 0 O 1 0 i I C 8 + P E V u d H J 5 I F R 5 c G U 9 I k Z p b G x D b 2 x 1 b W 5 U e X B l c y I g V m F s d W U 9 I n N C Z 2 c 9 I i A v P j x F b n R y e S B U e X B l P S J G a W x s T G F z d F V w Z G F 0 Z W Q i I F Z h b H V l P S J k M j A y M C 0 w N S 0 x M F Q x M T o z N j o z O C 4 w N D I 0 N j k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U X V l c n l J R C I g V m F s d W U 9 I n N k Y T Z k N 2 V m Z S 1 l M G M 2 L T Q y M G Y t Y T c 2 N i 0 x O D F i Y m Z l Z j g x O T g i I C 8 + P E V u d H J 5 I F R 5 c G U 9 I k F k Z G V k V G 9 E Y X R h T W 9 k Z W w i I F Z h b H V l P S J s M C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m V j a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l Y 2 h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N o Y X M v R m l s Y X M l M j B z d X B l c m l v c m V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N o Y X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j a G F z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N o Y X M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l Y 2 h h c y 9 G a W x h c y U y M G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l Y 2 h h c y 9 U a X B v J T I w Y 2 F t Y m l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j a G F z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N o Y X M v V m F s b 3 I l M j B y Z W V t c G x h e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N o Y X M v V m F s b 3 I l M j B y Z W V t c G x h e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N o Y X M v U G 9 u Z X I l M j B F b i U y M E 1 h e S V D M y V C Q X N j d W x h c y U y M E N h Z G E l M j B Q Y W x h Y n J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j a G F z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l Y 2 h h c y 9 D b 2 x 1 b W 5 h c y U y M G N v b i U y M G 5 v b W J y Z S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j a G F z L 0 N v b H V t b m F z J T I w c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N o Y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Z l Y 2 h h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Z W N o Y X M g K D I p L 1 R p c G 8 g Y 2 F t Y m l h Z G 8 x L n s g R m l j a G V y b y A g I C A g I C A g I C A g I C A g I C A g I C w y f S Z x d W 9 0 O y w m c X V v d D t T Z W N 0 a W 9 u M S 9 m Z W N o Y X M g K D I p L 1 R p c G 8 g Y 2 F t Y m l h Z G 8 x L n s g R m V j a G E g I C A g I C A g I C A g I C A g I C A g I C A g I C A g I C A g I C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m V j a G F z I C g y K S 9 U a X B v I G N h b W J p Y W R v M S 5 7 I E Z p Y 2 h l c m 8 g I C A g I C A g I C A g I C A g I C A g I C A s M n 0 m c X V v d D s s J n F 1 b 3 Q 7 U 2 V j d G l v b j E v Z m V j a G F z I C g y K S 9 U a X B v I G N h b W J p Y W R v M S 5 7 I E Z l Y 2 h h I C A g I C A g I C A g I C A g I C A g I C A g I C A g I C A g I C A g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s g R m l j a G V y b y A g I C A g I C A g I C A g I C A g I C A g I C Z x d W 9 0 O y w m c X V v d D s g R m V j a G E g I C A g I C A g I C A g I C A g I C A g I C A g I C A g I C A g I C A m c X V v d D t d I i A v P j x F b n R y e S B U e X B l P S J G a W x s Q 2 9 s d W 1 u V H l w Z X M i I F Z h b H V l P S J z Q m d Z P S I g L z 4 8 R W 5 0 c n k g V H l w Z T 0 i R m l s b E x h c 3 R V c G R h d G V k I i B W Y W x 1 Z T 0 i Z D I w M j A t M D U t M T V U M j A 6 M j M 6 M T c u O D M z N j E 5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M 1 I i A v P j x F b n R y e S B U e X B l P S J B Z G R l Z F R v R G F 0 Y U 1 v Z G V s I i B W Y W x 1 Z T 0 i b D A i I C 8 + P E V u d H J 5 I F R 5 c G U 9 I k Z p b G x U Y X J n Z X R O Y W 1 l Q 3 V z d G 9 t a X p l Z C I g V m F s d W U 9 I m w x I i A v P j x F b n R y e S B U e X B l P S J R d W V y e U l E I i B W Y W x 1 Z T 0 i c z J i Y j h k Y 2 F l L T A 3 Z j U t N D d k N S 0 4 M D J l L T g w N G J m M W Z k M T A x M S I g L z 4 8 L 1 N 0 Y W J s Z U V u d H J p Z X M + P C 9 J d G V t P j x J d G V t P j x J d G V t T G 9 j Y X R p b 2 4 + P E l 0 Z W 1 U e X B l P k Z v c m 1 1 b G E 8 L 0 l 0 Z W 1 U e X B l P j x J d G V t U G F 0 a D 5 T Z W N 0 a W 9 u M S 9 m Z W N o Y X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j a G F z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l Y 2 h h c y U y M C g y K S 9 G a W x h c y U y M H N 1 c G V y a W 9 y Z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l Y 2 h h c y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N o Y X M l M j A o M i k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l Y 2 h h c y U y M C g y K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j a G F z J T I w K D I p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j a G F z J T I w K D I p L 0 N v b H V t b m F z J T I w c m V v c m R l b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z u R y I + 5 P U C A c E k b t + q G h Q A A A A A C A A A A A A A Q Z g A A A A E A A C A A A A C N G q c j A X o M R Z b e S I p 3 n b 6 h C / i P F w C C Y f 8 r 2 5 D / Y 6 r V b w A A A A A O g A A A A A I A A C A A A A A 3 S 2 7 n Y K h Y m Z F A P G h q r n H q 2 3 i H 3 s T 0 0 i f h + O 7 d C 0 O T F V A A A A A k F c C x n W f v k o w 7 X n j g 1 Z W v F Y d H f y g 0 Y Y 1 F 0 o O i o C f + g R P m K i m F A L Q X g C N e g T I i 5 u z Z l V N Z q a s b J l + O W T j z E 5 a / E f q c b s a W H u R n o z b + n T 3 F 3 E A A A A A M 4 r I U z t m 0 v L v W T t 1 x i U P o w 2 v p W X e W I 5 r M X P I c K p A I 6 m M U m I F R 8 Q D A W K l p G 8 7 U Z 1 G G i Y d u M E U A + 4 N D S R d s a 9 a b < / D a t a M a s h u p > 
</file>

<file path=customXml/itemProps1.xml><?xml version="1.0" encoding="utf-8"?>
<ds:datastoreItem xmlns:ds="http://schemas.openxmlformats.org/officeDocument/2006/customXml" ds:itemID="{03A053B9-F1AD-4024-9B4F-7FA7EA979F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01_Nacional</vt:lpstr>
      <vt:lpstr>02_Mundo</vt:lpstr>
      <vt:lpstr>03_Tiempo</vt:lpstr>
      <vt:lpstr>04_Fuentes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D. S.</dc:creator>
  <cp:lastModifiedBy>Daniel D. S.</cp:lastModifiedBy>
  <dcterms:created xsi:type="dcterms:W3CDTF">2020-03-25T12:09:50Z</dcterms:created>
  <dcterms:modified xsi:type="dcterms:W3CDTF">2020-05-16T19:30:42Z</dcterms:modified>
</cp:coreProperties>
</file>