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C/Documents/ece445_code/FlowSensorPID/"/>
    </mc:Choice>
  </mc:AlternateContent>
  <bookViews>
    <workbookView xWindow="1360" yWindow="-21160" windowWidth="24940" windowHeight="16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I55" i="1"/>
  <c r="H55" i="1"/>
  <c r="G54" i="1"/>
  <c r="I54" i="1"/>
  <c r="H54" i="1"/>
  <c r="G53" i="1"/>
  <c r="I53" i="1"/>
  <c r="H53" i="1"/>
  <c r="G52" i="1"/>
  <c r="I52" i="1"/>
  <c r="H52" i="1"/>
  <c r="H51" i="1"/>
  <c r="I51" i="1"/>
  <c r="G51" i="1"/>
  <c r="I36" i="1"/>
  <c r="G48" i="1"/>
  <c r="H48" i="1"/>
  <c r="I48" i="1"/>
  <c r="G49" i="1"/>
  <c r="H49" i="1"/>
  <c r="I49" i="1"/>
  <c r="G50" i="1"/>
  <c r="H50" i="1"/>
  <c r="I50" i="1"/>
  <c r="G43" i="1"/>
  <c r="G40" i="1"/>
  <c r="H40" i="1"/>
  <c r="I40" i="1"/>
  <c r="G41" i="1"/>
  <c r="H41" i="1"/>
  <c r="I41" i="1"/>
  <c r="G42" i="1"/>
  <c r="H42" i="1"/>
  <c r="I42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I39" i="1"/>
  <c r="G39" i="1"/>
  <c r="I38" i="1"/>
  <c r="I37" i="1"/>
  <c r="G32" i="1"/>
  <c r="G33" i="1"/>
  <c r="G34" i="1"/>
  <c r="G35" i="1"/>
  <c r="G36" i="1"/>
  <c r="G37" i="1"/>
  <c r="G38" i="1"/>
  <c r="I35" i="1"/>
  <c r="I34" i="1"/>
  <c r="I33" i="1"/>
  <c r="I32" i="1"/>
  <c r="I31" i="1"/>
  <c r="G31" i="1"/>
  <c r="A19" i="1"/>
  <c r="A20" i="1"/>
  <c r="A21" i="1"/>
  <c r="A22" i="1"/>
  <c r="A23" i="1"/>
  <c r="G19" i="1"/>
  <c r="G20" i="1"/>
  <c r="G21" i="1"/>
  <c r="G22" i="1"/>
  <c r="G23" i="1"/>
  <c r="G24" i="1"/>
  <c r="G25" i="1"/>
  <c r="G26" i="1"/>
  <c r="G27" i="1"/>
  <c r="G28" i="1"/>
  <c r="G29" i="1"/>
  <c r="G30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A18" i="1"/>
  <c r="A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A16" i="1"/>
  <c r="A15" i="1"/>
  <c r="A14" i="1"/>
  <c r="A13" i="1"/>
  <c r="A12" i="1"/>
  <c r="A11" i="1"/>
  <c r="G10" i="1"/>
  <c r="G11" i="1"/>
  <c r="G12" i="1"/>
  <c r="G13" i="1"/>
  <c r="G14" i="1"/>
  <c r="G15" i="1"/>
  <c r="G16" i="1"/>
  <c r="G17" i="1"/>
  <c r="G18" i="1"/>
  <c r="A10" i="1"/>
  <c r="G2" i="1"/>
  <c r="G3" i="1"/>
  <c r="G4" i="1"/>
  <c r="G5" i="1"/>
  <c r="G6" i="1"/>
  <c r="G7" i="1"/>
  <c r="G8" i="1"/>
  <c r="G9" i="1"/>
  <c r="A9" i="1"/>
  <c r="A7" i="1"/>
  <c r="A8" i="1"/>
  <c r="A5" i="1"/>
  <c r="A6" i="1"/>
  <c r="A4" i="1"/>
  <c r="A3" i="1"/>
  <c r="A2" i="1"/>
</calcChain>
</file>

<file path=xl/sharedStrings.xml><?xml version="1.0" encoding="utf-8"?>
<sst xmlns="http://schemas.openxmlformats.org/spreadsheetml/2006/main" count="40" uniqueCount="27">
  <si>
    <t>defRate</t>
  </si>
  <si>
    <t>kp</t>
  </si>
  <si>
    <t>kd</t>
  </si>
  <si>
    <t>#pulses</t>
  </si>
  <si>
    <t>real(ml)</t>
  </si>
  <si>
    <t>guess(ml)</t>
  </si>
  <si>
    <t>comment</t>
  </si>
  <si>
    <t>slow</t>
  </si>
  <si>
    <t>quick</t>
  </si>
  <si>
    <t>slow, -&gt;1/dT</t>
  </si>
  <si>
    <t>quick(one bite)</t>
  </si>
  <si>
    <t>% of err</t>
  </si>
  <si>
    <t>on Nov.13</t>
  </si>
  <si>
    <t>???</t>
  </si>
  <si>
    <t>this data looks good</t>
  </si>
  <si>
    <t>chg kd to reverse(^-1)</t>
  </si>
  <si>
    <t>kp/pow(dT,3)</t>
  </si>
  <si>
    <t>kp/pow(dT,1.5)</t>
  </si>
  <si>
    <t>per pulse(guess)</t>
  </si>
  <si>
    <t>per pulse(real)</t>
  </si>
  <si>
    <t>slow bite</t>
  </si>
  <si>
    <t>kp/pow(1.06169,dT)</t>
  </si>
  <si>
    <t>kp/pow(1.76517,dT/10.0)</t>
  </si>
  <si>
    <t>kp/pow(1.01143,dT*5.0)</t>
  </si>
  <si>
    <t>kp/tan(double(dT/40.0))</t>
  </si>
  <si>
    <t>kp/tan(double(dT/40.0)), dT=18</t>
  </si>
  <si>
    <t>kp/(tan(double(dT)/40.0)*180.0)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</si>
</sst>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%"/>
  </numFmts>
  <fonts count="3" x14ac:knownFonts="1">
    <font>
      <sz val="12"/>
      <color theme="1"/>
      <name val="正文字体"/>
      <family val="2"/>
    </font>
    <font>
      <u/>
      <sz val="12"/>
      <color theme="10"/>
      <name val="正文字体"/>
      <family val="2"/>
    </font>
    <font>
      <u/>
      <sz val="12"/>
      <color theme="11"/>
      <name val="正文字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64" fontId="0" fillId="0" borderId="1" xfId="0" applyNumberFormat="1" applyBorder="1"/>
    <xf numFmtId="167" fontId="0" fillId="0" borderId="0" xfId="0" applyNumberFormat="1"/>
    <xf numFmtId="167" fontId="0" fillId="0" borderId="0" xfId="0" applyNumberFormat="1" applyBorder="1"/>
    <xf numFmtId="167" fontId="0" fillId="0" borderId="1" xfId="0" applyNumberFormat="1" applyBorder="1"/>
    <xf numFmtId="167" fontId="0" fillId="0" borderId="0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50" zoomScaleNormal="150" zoomScalePageLayoutView="150" workbookViewId="0">
      <pane ySplit="1" topLeftCell="A39" activePane="bottomLeft" state="frozen"/>
      <selection pane="bottomLeft" activeCell="D56" sqref="D56"/>
    </sheetView>
  </sheetViews>
  <sheetFormatPr baseColWidth="10" defaultRowHeight="16" x14ac:dyDescent="0.2"/>
  <cols>
    <col min="7" max="7" width="12.6640625" style="3" bestFit="1" customWidth="1"/>
    <col min="8" max="8" width="14.1640625" style="3" bestFit="1" customWidth="1"/>
    <col min="9" max="9" width="10.83203125" style="5"/>
    <col min="10" max="10" width="2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s="3" t="s">
        <v>19</v>
      </c>
      <c r="H1" s="3" t="s">
        <v>18</v>
      </c>
      <c r="I1" s="5" t="s">
        <v>11</v>
      </c>
      <c r="J1" t="s">
        <v>6</v>
      </c>
    </row>
    <row r="2" spans="1:10" x14ac:dyDescent="0.2">
      <c r="A2">
        <f>2/17</f>
        <v>0.11764705882352941</v>
      </c>
      <c r="B2">
        <v>0</v>
      </c>
      <c r="C2">
        <v>6.0000000000000001E-3</v>
      </c>
      <c r="D2">
        <v>25</v>
      </c>
      <c r="E2">
        <v>22.59</v>
      </c>
      <c r="F2">
        <v>190</v>
      </c>
      <c r="G2" s="3">
        <f>D2/F2</f>
        <v>0.13157894736842105</v>
      </c>
      <c r="H2" s="3">
        <f>E2/F2</f>
        <v>0.11889473684210526</v>
      </c>
      <c r="I2" s="5">
        <f>(D2-E2)/D2</f>
        <v>9.64E-2</v>
      </c>
    </row>
    <row r="3" spans="1:10" x14ac:dyDescent="0.2">
      <c r="A3">
        <f>2/17</f>
        <v>0.11764705882352941</v>
      </c>
      <c r="B3">
        <v>-1E-3</v>
      </c>
      <c r="C3">
        <v>7.0000000000000001E-3</v>
      </c>
      <c r="D3">
        <v>30</v>
      </c>
      <c r="E3">
        <v>27.96</v>
      </c>
      <c r="F3">
        <v>211</v>
      </c>
      <c r="G3" s="3">
        <f>D3/F3</f>
        <v>0.14218009478672985</v>
      </c>
      <c r="H3" s="3">
        <f t="shared" ref="H3:H39" si="0">E3/F3</f>
        <v>0.13251184834123222</v>
      </c>
      <c r="I3" s="5">
        <f>(D3-E3)/D3</f>
        <v>6.7999999999999977E-2</v>
      </c>
    </row>
    <row r="4" spans="1:10" x14ac:dyDescent="0.2">
      <c r="A4">
        <f>2/17</f>
        <v>0.11764705882352941</v>
      </c>
      <c r="B4">
        <v>-1E-3</v>
      </c>
      <c r="C4">
        <v>7.0000000000000001E-3</v>
      </c>
      <c r="D4">
        <v>22</v>
      </c>
      <c r="E4">
        <v>24.04</v>
      </c>
      <c r="F4">
        <v>180</v>
      </c>
      <c r="G4" s="3">
        <f>D4/F4</f>
        <v>0.12222222222222222</v>
      </c>
      <c r="H4" s="3">
        <f t="shared" si="0"/>
        <v>0.13355555555555554</v>
      </c>
      <c r="I4" s="5">
        <f>(D4-E4)/D4</f>
        <v>-9.2727272727272686E-2</v>
      </c>
    </row>
    <row r="5" spans="1:10" x14ac:dyDescent="0.2">
      <c r="A5">
        <f t="shared" ref="A5:A9" si="1">2/17</f>
        <v>0.11764705882352941</v>
      </c>
      <c r="B5">
        <v>-1E-3</v>
      </c>
      <c r="C5">
        <v>7.0000000000000001E-3</v>
      </c>
      <c r="D5">
        <v>39</v>
      </c>
      <c r="E5">
        <v>44.96</v>
      </c>
      <c r="F5">
        <v>340</v>
      </c>
      <c r="G5" s="3">
        <f>D5/F5</f>
        <v>0.11470588235294117</v>
      </c>
      <c r="H5" s="3">
        <f t="shared" si="0"/>
        <v>0.13223529411764706</v>
      </c>
      <c r="I5" s="5">
        <f>(D5-E5)/D5</f>
        <v>-0.15282051282051284</v>
      </c>
      <c r="J5" t="s">
        <v>8</v>
      </c>
    </row>
    <row r="6" spans="1:10" x14ac:dyDescent="0.2">
      <c r="A6">
        <f t="shared" si="1"/>
        <v>0.11764705882352941</v>
      </c>
      <c r="B6">
        <v>-1E-3</v>
      </c>
      <c r="C6">
        <v>7.0000000000000001E-3</v>
      </c>
      <c r="D6">
        <v>45</v>
      </c>
      <c r="E6">
        <v>45.29</v>
      </c>
      <c r="F6">
        <v>347</v>
      </c>
      <c r="G6" s="3">
        <f>D6/F6</f>
        <v>0.12968299711815562</v>
      </c>
      <c r="H6" s="3">
        <f t="shared" si="0"/>
        <v>0.13051873198847261</v>
      </c>
      <c r="I6" s="5">
        <f>(D6-E6)/D6</f>
        <v>-6.4444444444444254E-3</v>
      </c>
      <c r="J6" t="s">
        <v>7</v>
      </c>
    </row>
    <row r="7" spans="1:10" x14ac:dyDescent="0.2">
      <c r="A7">
        <f t="shared" si="1"/>
        <v>0.11764705882352941</v>
      </c>
      <c r="B7">
        <v>-1E-3</v>
      </c>
      <c r="C7">
        <v>7.0000000000000001E-3</v>
      </c>
      <c r="D7">
        <v>37</v>
      </c>
      <c r="E7">
        <v>43.48</v>
      </c>
      <c r="F7">
        <v>330</v>
      </c>
      <c r="G7" s="3">
        <f>D7/F7</f>
        <v>0.11212121212121212</v>
      </c>
      <c r="H7" s="3">
        <f t="shared" si="0"/>
        <v>0.13175757575757574</v>
      </c>
      <c r="I7" s="5">
        <f>(D7-E7)/D7</f>
        <v>-0.17513513513513504</v>
      </c>
      <c r="J7" t="s">
        <v>8</v>
      </c>
    </row>
    <row r="8" spans="1:10" x14ac:dyDescent="0.2">
      <c r="A8">
        <f t="shared" si="1"/>
        <v>0.11764705882352941</v>
      </c>
      <c r="B8">
        <v>-0.08</v>
      </c>
      <c r="C8">
        <v>7.0000000000000001E-3</v>
      </c>
      <c r="D8">
        <v>38</v>
      </c>
      <c r="E8">
        <v>36.909999999999997</v>
      </c>
      <c r="F8">
        <v>253</v>
      </c>
      <c r="G8" s="3">
        <f>D8/F8</f>
        <v>0.15019762845849802</v>
      </c>
      <c r="H8" s="3">
        <f t="shared" si="0"/>
        <v>0.14588932806324109</v>
      </c>
      <c r="I8" s="5">
        <f>(D8-E8)/D8</f>
        <v>2.8684210526315878E-2</v>
      </c>
      <c r="J8" t="s">
        <v>9</v>
      </c>
    </row>
    <row r="9" spans="1:10" x14ac:dyDescent="0.2">
      <c r="A9">
        <f t="shared" si="1"/>
        <v>0.11764705882352941</v>
      </c>
      <c r="B9">
        <v>-0.08</v>
      </c>
      <c r="C9">
        <v>7.0000000000000001E-3</v>
      </c>
      <c r="D9">
        <v>40</v>
      </c>
      <c r="E9">
        <v>48.15</v>
      </c>
      <c r="F9">
        <v>353</v>
      </c>
      <c r="G9" s="3">
        <f>D9/F9</f>
        <v>0.11331444759206799</v>
      </c>
      <c r="H9" s="3">
        <f t="shared" si="0"/>
        <v>0.13640226628895183</v>
      </c>
      <c r="I9" s="5">
        <f>(D9-E9)/D9</f>
        <v>-0.20374999999999996</v>
      </c>
      <c r="J9" t="s">
        <v>8</v>
      </c>
    </row>
    <row r="10" spans="1:10" x14ac:dyDescent="0.2">
      <c r="A10">
        <f>3/22</f>
        <v>0.13636363636363635</v>
      </c>
      <c r="B10">
        <v>-0.4</v>
      </c>
      <c r="C10">
        <v>7.0000000000000001E-3</v>
      </c>
      <c r="D10">
        <v>42</v>
      </c>
      <c r="E10">
        <v>36.43</v>
      </c>
      <c r="F10">
        <v>313</v>
      </c>
      <c r="G10" s="3">
        <f>D10/F10</f>
        <v>0.13418530351437699</v>
      </c>
      <c r="H10" s="3">
        <f t="shared" si="0"/>
        <v>0.11638977635782748</v>
      </c>
      <c r="I10" s="5">
        <f>(D10-E10)/D10</f>
        <v>0.13261904761904764</v>
      </c>
      <c r="J10" t="s">
        <v>7</v>
      </c>
    </row>
    <row r="11" spans="1:10" x14ac:dyDescent="0.2">
      <c r="A11">
        <f t="shared" ref="A11:A17" si="2">3/20</f>
        <v>0.15</v>
      </c>
      <c r="B11">
        <v>-0.4</v>
      </c>
      <c r="C11">
        <v>7.0000000000000001E-3</v>
      </c>
      <c r="D11">
        <v>39</v>
      </c>
      <c r="E11">
        <v>39.479999999999997</v>
      </c>
      <c r="F11">
        <v>303</v>
      </c>
      <c r="G11" s="3">
        <f>D11/F11</f>
        <v>0.12871287128712872</v>
      </c>
      <c r="H11" s="3">
        <f t="shared" si="0"/>
        <v>0.13029702970297027</v>
      </c>
      <c r="I11" s="5">
        <f>(D11-E11)/D11</f>
        <v>-1.2307692307692228E-2</v>
      </c>
      <c r="J11" t="s">
        <v>7</v>
      </c>
    </row>
    <row r="12" spans="1:10" x14ac:dyDescent="0.2">
      <c r="A12">
        <f t="shared" si="2"/>
        <v>0.15</v>
      </c>
      <c r="B12">
        <v>-0.4</v>
      </c>
      <c r="C12">
        <v>7.0000000000000001E-3</v>
      </c>
      <c r="D12">
        <v>40</v>
      </c>
      <c r="E12">
        <v>40.770000000000003</v>
      </c>
      <c r="F12">
        <v>357</v>
      </c>
      <c r="G12" s="3">
        <f>D12/F12</f>
        <v>0.11204481792717087</v>
      </c>
      <c r="H12" s="3">
        <f t="shared" si="0"/>
        <v>0.11420168067226892</v>
      </c>
      <c r="I12" s="5">
        <f>(D12-E12)/D12</f>
        <v>-1.925000000000008E-2</v>
      </c>
      <c r="J12" t="s">
        <v>8</v>
      </c>
    </row>
    <row r="13" spans="1:10" x14ac:dyDescent="0.2">
      <c r="A13">
        <f t="shared" si="2"/>
        <v>0.15</v>
      </c>
      <c r="B13">
        <v>-0.4</v>
      </c>
      <c r="C13">
        <v>7.0000000000000001E-3</v>
      </c>
      <c r="D13">
        <v>24</v>
      </c>
      <c r="E13">
        <v>22.49</v>
      </c>
      <c r="F13">
        <v>200</v>
      </c>
      <c r="G13" s="3">
        <f>D13/F13</f>
        <v>0.12</v>
      </c>
      <c r="H13" s="3">
        <f t="shared" si="0"/>
        <v>0.11244999999999999</v>
      </c>
      <c r="I13" s="5">
        <f>(D13-E13)/D13</f>
        <v>6.2916666666666732E-2</v>
      </c>
      <c r="J13" t="s">
        <v>10</v>
      </c>
    </row>
    <row r="14" spans="1:10" x14ac:dyDescent="0.2">
      <c r="A14">
        <f t="shared" si="2"/>
        <v>0.15</v>
      </c>
      <c r="B14">
        <v>-0.4</v>
      </c>
      <c r="C14">
        <v>7.0000000000000001E-3</v>
      </c>
      <c r="D14">
        <v>36</v>
      </c>
      <c r="E14">
        <v>34.950000000000003</v>
      </c>
      <c r="F14">
        <v>313</v>
      </c>
      <c r="G14" s="3">
        <f>D14/F14</f>
        <v>0.11501597444089456</v>
      </c>
      <c r="H14" s="3">
        <f t="shared" si="0"/>
        <v>0.11166134185303515</v>
      </c>
      <c r="I14" s="5">
        <f>(D14-E14)/D14</f>
        <v>2.9166666666666587E-2</v>
      </c>
    </row>
    <row r="15" spans="1:10" x14ac:dyDescent="0.2">
      <c r="A15">
        <f t="shared" si="2"/>
        <v>0.15</v>
      </c>
      <c r="B15">
        <v>-0.4</v>
      </c>
      <c r="C15">
        <v>7.0000000000000001E-3</v>
      </c>
      <c r="D15">
        <v>22</v>
      </c>
      <c r="E15">
        <v>19.53</v>
      </c>
      <c r="F15">
        <v>164</v>
      </c>
      <c r="G15" s="3">
        <f>D15/F15</f>
        <v>0.13414634146341464</v>
      </c>
      <c r="H15" s="3">
        <f t="shared" si="0"/>
        <v>0.11908536585365855</v>
      </c>
      <c r="I15" s="6">
        <f>(D15-E15)/D15</f>
        <v>0.11227272727272722</v>
      </c>
    </row>
    <row r="16" spans="1:10" ht="17" thickBot="1" x14ac:dyDescent="0.25">
      <c r="A16" s="1">
        <f t="shared" si="2"/>
        <v>0.15</v>
      </c>
      <c r="B16" s="1">
        <v>-0.4</v>
      </c>
      <c r="C16" s="1">
        <v>7.0000000000000001E-3</v>
      </c>
      <c r="D16" s="1">
        <v>17</v>
      </c>
      <c r="E16" s="1">
        <v>13.74</v>
      </c>
      <c r="F16" s="1">
        <v>108</v>
      </c>
      <c r="G16" s="4">
        <f>D16/F16</f>
        <v>0.15740740740740741</v>
      </c>
      <c r="H16" s="4">
        <f t="shared" si="0"/>
        <v>0.12722222222222224</v>
      </c>
      <c r="I16" s="7">
        <f>(D16-E16)/D16</f>
        <v>0.19176470588235292</v>
      </c>
      <c r="J16" s="1"/>
    </row>
    <row r="17" spans="1:11" ht="17" thickTop="1" x14ac:dyDescent="0.2">
      <c r="A17">
        <f t="shared" si="2"/>
        <v>0.15</v>
      </c>
      <c r="B17">
        <v>-0.4</v>
      </c>
      <c r="C17">
        <v>7.0000000000000001E-3</v>
      </c>
      <c r="D17" s="2"/>
      <c r="E17" s="2">
        <v>4.13</v>
      </c>
      <c r="F17" s="2">
        <v>24</v>
      </c>
      <c r="G17" s="3">
        <f>D17/F17</f>
        <v>0</v>
      </c>
      <c r="H17" s="3">
        <f t="shared" si="0"/>
        <v>0.17208333333333334</v>
      </c>
      <c r="I17" s="6" t="e">
        <f>(D17-E17)/D17</f>
        <v>#DIV/0!</v>
      </c>
      <c r="J17" t="s">
        <v>13</v>
      </c>
      <c r="K17" t="s">
        <v>12</v>
      </c>
    </row>
    <row r="18" spans="1:11" x14ac:dyDescent="0.2">
      <c r="A18">
        <f>3/20</f>
        <v>0.15</v>
      </c>
      <c r="B18">
        <v>-0.4</v>
      </c>
      <c r="C18">
        <v>7.0000000000000001E-3</v>
      </c>
      <c r="D18" s="2">
        <v>21</v>
      </c>
      <c r="E18" s="2">
        <v>16.93</v>
      </c>
      <c r="F18" s="2">
        <v>115</v>
      </c>
      <c r="G18" s="3">
        <f>D18/F18</f>
        <v>0.18260869565217391</v>
      </c>
      <c r="H18" s="3">
        <f t="shared" si="0"/>
        <v>0.14721739130434783</v>
      </c>
      <c r="I18" s="6">
        <f>(D18-E18)/D18</f>
        <v>0.19380952380952382</v>
      </c>
    </row>
    <row r="19" spans="1:11" x14ac:dyDescent="0.2">
      <c r="A19">
        <f t="shared" ref="A19:A23" si="3">3/20</f>
        <v>0.15</v>
      </c>
      <c r="B19">
        <v>-0.4</v>
      </c>
      <c r="C19">
        <v>7.0000000000000001E-3</v>
      </c>
      <c r="D19" s="2">
        <v>22</v>
      </c>
      <c r="F19" s="2">
        <v>107</v>
      </c>
      <c r="G19" s="3">
        <f>D19/F19</f>
        <v>0.20560747663551401</v>
      </c>
      <c r="H19" s="3">
        <f t="shared" si="0"/>
        <v>0</v>
      </c>
      <c r="I19" s="6">
        <f>(D19-E19)/D19</f>
        <v>1</v>
      </c>
    </row>
    <row r="20" spans="1:11" x14ac:dyDescent="0.2">
      <c r="A20">
        <f t="shared" si="3"/>
        <v>0.15</v>
      </c>
      <c r="B20">
        <v>-0.4</v>
      </c>
      <c r="C20">
        <v>7.0000000000000001E-3</v>
      </c>
      <c r="D20" s="2">
        <v>36</v>
      </c>
      <c r="E20">
        <v>18.579999999999998</v>
      </c>
      <c r="F20" s="2">
        <v>97</v>
      </c>
      <c r="G20" s="3">
        <f>D20/F20</f>
        <v>0.37113402061855671</v>
      </c>
      <c r="H20" s="3">
        <f t="shared" si="0"/>
        <v>0.19154639175257729</v>
      </c>
      <c r="I20" s="6">
        <f>(D20-E20)/D20</f>
        <v>0.48388888888888892</v>
      </c>
    </row>
    <row r="21" spans="1:11" x14ac:dyDescent="0.2">
      <c r="A21">
        <f t="shared" si="3"/>
        <v>0.15</v>
      </c>
      <c r="B21">
        <v>-0.4</v>
      </c>
      <c r="C21">
        <v>7.0000000000000001E-3</v>
      </c>
      <c r="D21" s="2">
        <v>38</v>
      </c>
      <c r="E21">
        <v>32.69</v>
      </c>
      <c r="F21" s="2">
        <v>184</v>
      </c>
      <c r="G21" s="3">
        <f>D21/F21</f>
        <v>0.20652173913043478</v>
      </c>
      <c r="H21" s="3">
        <f t="shared" si="0"/>
        <v>0.17766304347826087</v>
      </c>
      <c r="I21" s="6">
        <f>(D21-E21)/D21</f>
        <v>0.13973684210526321</v>
      </c>
    </row>
    <row r="22" spans="1:11" x14ac:dyDescent="0.2">
      <c r="A22">
        <f t="shared" si="3"/>
        <v>0.15</v>
      </c>
      <c r="B22">
        <v>-0.4</v>
      </c>
      <c r="C22">
        <v>7.0000000000000001E-3</v>
      </c>
      <c r="D22" s="2">
        <v>46</v>
      </c>
      <c r="F22" s="2">
        <v>309</v>
      </c>
      <c r="G22" s="3">
        <f>D22/F22</f>
        <v>0.14886731391585761</v>
      </c>
      <c r="H22" s="3">
        <f t="shared" si="0"/>
        <v>0</v>
      </c>
      <c r="I22" s="6">
        <f>(D22-E22)/D22</f>
        <v>1</v>
      </c>
    </row>
    <row r="23" spans="1:11" x14ac:dyDescent="0.2">
      <c r="A23">
        <f t="shared" si="3"/>
        <v>0.15</v>
      </c>
      <c r="B23">
        <v>-0.4</v>
      </c>
      <c r="C23">
        <v>7.0000000000000001E-3</v>
      </c>
      <c r="D23" s="2">
        <v>48</v>
      </c>
      <c r="E23">
        <v>60</v>
      </c>
      <c r="F23">
        <v>509</v>
      </c>
      <c r="G23" s="3">
        <f>D23/F23</f>
        <v>9.4302554027504912E-2</v>
      </c>
      <c r="H23" s="3">
        <f t="shared" si="0"/>
        <v>0.11787819253438114</v>
      </c>
      <c r="I23" s="6">
        <f>(D23-E23)/D23</f>
        <v>-0.25</v>
      </c>
      <c r="J23" t="s">
        <v>14</v>
      </c>
    </row>
    <row r="24" spans="1:11" x14ac:dyDescent="0.2">
      <c r="A24">
        <v>0.18</v>
      </c>
      <c r="B24">
        <v>-0.55000000000000004</v>
      </c>
      <c r="C24">
        <v>7.0000000000000001E-3</v>
      </c>
      <c r="D24" s="2">
        <v>51</v>
      </c>
      <c r="E24" s="2">
        <v>64.77</v>
      </c>
      <c r="F24">
        <v>430</v>
      </c>
      <c r="G24" s="3">
        <f>D24/F24</f>
        <v>0.1186046511627907</v>
      </c>
      <c r="H24" s="3">
        <f t="shared" si="0"/>
        <v>0.15062790697674416</v>
      </c>
      <c r="I24" s="6">
        <f>(D24-E24)/D24</f>
        <v>-0.26999999999999991</v>
      </c>
    </row>
    <row r="25" spans="1:11" x14ac:dyDescent="0.2">
      <c r="A25">
        <v>0.18</v>
      </c>
      <c r="B25">
        <v>-0.7</v>
      </c>
      <c r="C25">
        <v>7.0000000000000001E-3</v>
      </c>
      <c r="D25" s="2">
        <v>30</v>
      </c>
      <c r="E25" s="2">
        <v>41.44</v>
      </c>
      <c r="F25">
        <v>298</v>
      </c>
      <c r="G25" s="3">
        <f>D25/F25</f>
        <v>0.10067114093959731</v>
      </c>
      <c r="H25" s="3">
        <f t="shared" si="0"/>
        <v>0.13906040268456374</v>
      </c>
      <c r="I25" s="6">
        <f>(D25-E25)/D25</f>
        <v>-0.38133333333333325</v>
      </c>
    </row>
    <row r="26" spans="1:11" x14ac:dyDescent="0.2">
      <c r="A26">
        <v>0.18</v>
      </c>
      <c r="B26">
        <v>-0.9</v>
      </c>
      <c r="C26">
        <v>7.0000000000000001E-3</v>
      </c>
      <c r="D26" s="2">
        <v>25</v>
      </c>
      <c r="E26" s="2">
        <v>29.93</v>
      </c>
      <c r="F26">
        <v>258</v>
      </c>
      <c r="G26" s="3">
        <f>D26/F26</f>
        <v>9.6899224806201556E-2</v>
      </c>
      <c r="H26" s="3">
        <f t="shared" si="0"/>
        <v>0.1160077519379845</v>
      </c>
      <c r="I26" s="6">
        <f>(D26-E26)/D26</f>
        <v>-0.19719999999999999</v>
      </c>
      <c r="J26" t="s">
        <v>14</v>
      </c>
    </row>
    <row r="27" spans="1:11" x14ac:dyDescent="0.2">
      <c r="A27">
        <v>0.18</v>
      </c>
      <c r="B27">
        <v>-1.2</v>
      </c>
      <c r="C27">
        <v>7.0000000000000001E-3</v>
      </c>
      <c r="D27" s="2">
        <v>23</v>
      </c>
      <c r="E27" s="2">
        <v>26.53</v>
      </c>
      <c r="F27">
        <v>202</v>
      </c>
      <c r="G27" s="3">
        <f>D27/F27</f>
        <v>0.11386138613861387</v>
      </c>
      <c r="H27" s="3">
        <f t="shared" si="0"/>
        <v>0.13133663366336634</v>
      </c>
      <c r="I27" s="6">
        <f>(D27-E27)/D27</f>
        <v>-0.15347826086956526</v>
      </c>
    </row>
    <row r="28" spans="1:11" x14ac:dyDescent="0.2">
      <c r="A28">
        <v>0.18</v>
      </c>
      <c r="B28">
        <v>-1.4</v>
      </c>
      <c r="C28">
        <v>7.0000000000000001E-3</v>
      </c>
      <c r="D28" s="2">
        <v>23</v>
      </c>
      <c r="E28">
        <v>18.48</v>
      </c>
      <c r="F28">
        <v>188</v>
      </c>
      <c r="G28" s="3">
        <f>D28/F28</f>
        <v>0.12234042553191489</v>
      </c>
      <c r="H28" s="3">
        <f t="shared" si="0"/>
        <v>9.8297872340425529E-2</v>
      </c>
      <c r="I28" s="6">
        <f>(D28-E28)/D28</f>
        <v>0.19652173913043477</v>
      </c>
      <c r="J28" t="s">
        <v>15</v>
      </c>
    </row>
    <row r="29" spans="1:11" x14ac:dyDescent="0.2">
      <c r="A29">
        <v>0.18</v>
      </c>
      <c r="B29">
        <v>-1.2</v>
      </c>
      <c r="C29">
        <v>7.0000000000000001E-3</v>
      </c>
      <c r="D29" s="2">
        <v>31</v>
      </c>
      <c r="E29">
        <v>23.34</v>
      </c>
      <c r="F29">
        <v>175</v>
      </c>
      <c r="G29" s="3">
        <f>D29/F29</f>
        <v>0.17714285714285713</v>
      </c>
      <c r="H29" s="3">
        <f t="shared" si="0"/>
        <v>0.13337142857142856</v>
      </c>
      <c r="I29" s="6">
        <f>(D29-E29)/D29</f>
        <v>0.24709677419354839</v>
      </c>
    </row>
    <row r="30" spans="1:11" x14ac:dyDescent="0.2">
      <c r="A30">
        <v>0.18</v>
      </c>
      <c r="B30">
        <v>-1</v>
      </c>
      <c r="C30">
        <v>7.0000000000000007E-2</v>
      </c>
      <c r="D30" s="2">
        <v>32</v>
      </c>
      <c r="F30" s="2">
        <v>300</v>
      </c>
      <c r="G30" s="3">
        <f>D30/F30</f>
        <v>0.10666666666666667</v>
      </c>
      <c r="H30" s="3">
        <f t="shared" si="0"/>
        <v>0</v>
      </c>
      <c r="I30" s="6">
        <f>(D30-E30)/D30</f>
        <v>1</v>
      </c>
      <c r="J30" t="s">
        <v>16</v>
      </c>
    </row>
    <row r="31" spans="1:11" x14ac:dyDescent="0.2">
      <c r="A31">
        <v>0.18</v>
      </c>
      <c r="B31">
        <v>-1</v>
      </c>
      <c r="C31">
        <v>7.0000000000000007E-2</v>
      </c>
      <c r="D31" s="2">
        <v>32</v>
      </c>
      <c r="E31">
        <v>48.76</v>
      </c>
      <c r="F31">
        <v>270</v>
      </c>
      <c r="G31" s="3">
        <f>D31/F31</f>
        <v>0.11851851851851852</v>
      </c>
      <c r="H31" s="3">
        <f t="shared" si="0"/>
        <v>0.18059259259259258</v>
      </c>
      <c r="I31" s="8">
        <f>(D31-E31)/D31</f>
        <v>-0.52374999999999994</v>
      </c>
      <c r="J31" t="s">
        <v>16</v>
      </c>
    </row>
    <row r="32" spans="1:11" x14ac:dyDescent="0.2">
      <c r="A32">
        <v>0.18</v>
      </c>
      <c r="B32">
        <v>-1</v>
      </c>
      <c r="C32">
        <v>7.0000000000000007E-2</v>
      </c>
      <c r="D32" s="2">
        <v>32</v>
      </c>
      <c r="E32" s="2">
        <v>45.98</v>
      </c>
      <c r="F32">
        <v>276</v>
      </c>
      <c r="G32" s="3">
        <f>D32/F32</f>
        <v>0.11594202898550725</v>
      </c>
      <c r="H32" s="3">
        <f t="shared" si="0"/>
        <v>0.1665942028985507</v>
      </c>
      <c r="I32" s="8">
        <f>(D32-E32)/D32</f>
        <v>-0.4368749999999999</v>
      </c>
      <c r="J32" t="s">
        <v>17</v>
      </c>
    </row>
    <row r="33" spans="1:10" x14ac:dyDescent="0.2">
      <c r="A33">
        <v>0.18</v>
      </c>
      <c r="B33">
        <v>-3</v>
      </c>
      <c r="C33">
        <v>0.25</v>
      </c>
      <c r="D33" s="2">
        <v>29</v>
      </c>
      <c r="E33" s="2">
        <v>34.83</v>
      </c>
      <c r="F33">
        <v>273</v>
      </c>
      <c r="G33" s="3">
        <f>D33/F33</f>
        <v>0.10622710622710622</v>
      </c>
      <c r="H33" s="3">
        <f t="shared" si="0"/>
        <v>0.12758241758241759</v>
      </c>
      <c r="I33" s="8">
        <f>(D33-E33)/D33</f>
        <v>-0.20103448275862063</v>
      </c>
    </row>
    <row r="34" spans="1:10" x14ac:dyDescent="0.2">
      <c r="A34">
        <v>0.18</v>
      </c>
      <c r="B34">
        <v>-4</v>
      </c>
      <c r="C34">
        <v>0.25</v>
      </c>
      <c r="D34" s="2">
        <v>33</v>
      </c>
      <c r="E34" s="2">
        <v>31.47</v>
      </c>
      <c r="F34">
        <v>279</v>
      </c>
      <c r="G34" s="3">
        <f>D34/F34</f>
        <v>0.11827956989247312</v>
      </c>
      <c r="H34" s="3">
        <f t="shared" si="0"/>
        <v>0.11279569892473118</v>
      </c>
      <c r="I34" s="8">
        <f>(D34-E34)/D34</f>
        <v>4.6363636363636399E-2</v>
      </c>
    </row>
    <row r="35" spans="1:10" x14ac:dyDescent="0.2">
      <c r="A35">
        <v>0.18</v>
      </c>
      <c r="B35">
        <v>-3.85</v>
      </c>
      <c r="C35">
        <v>0.25</v>
      </c>
      <c r="D35" s="2">
        <v>35</v>
      </c>
      <c r="E35" s="2">
        <v>31.51</v>
      </c>
      <c r="F35">
        <v>313</v>
      </c>
      <c r="G35" s="3">
        <f>D35/F35</f>
        <v>0.11182108626198083</v>
      </c>
      <c r="H35" s="3">
        <f t="shared" si="0"/>
        <v>0.1006709265175719</v>
      </c>
      <c r="I35" s="8">
        <f>(D35-E35)/D35</f>
        <v>9.9714285714285672E-2</v>
      </c>
    </row>
    <row r="36" spans="1:10" x14ac:dyDescent="0.2">
      <c r="A36">
        <v>0.18</v>
      </c>
      <c r="B36">
        <v>-3.7</v>
      </c>
      <c r="C36">
        <v>0.25</v>
      </c>
      <c r="D36" s="2">
        <v>37.880000000000003</v>
      </c>
      <c r="E36" s="2">
        <v>38</v>
      </c>
      <c r="F36">
        <v>382</v>
      </c>
      <c r="G36" s="3">
        <f>D36/F36</f>
        <v>9.9162303664921472E-2</v>
      </c>
      <c r="H36" s="3">
        <f t="shared" si="0"/>
        <v>9.947643979057591E-2</v>
      </c>
      <c r="I36" s="8">
        <f>(D36-E36)/D36</f>
        <v>-3.1678986272438603E-3</v>
      </c>
    </row>
    <row r="37" spans="1:10" x14ac:dyDescent="0.2">
      <c r="A37">
        <v>0.18</v>
      </c>
      <c r="B37">
        <v>-3.7</v>
      </c>
      <c r="C37">
        <v>0.25</v>
      </c>
      <c r="D37" s="2">
        <v>29</v>
      </c>
      <c r="E37" s="2">
        <v>17.14</v>
      </c>
      <c r="F37">
        <v>100</v>
      </c>
      <c r="G37" s="3">
        <f>D37/F37</f>
        <v>0.28999999999999998</v>
      </c>
      <c r="H37" s="3">
        <f t="shared" si="0"/>
        <v>0.1714</v>
      </c>
      <c r="I37" s="8">
        <f>(D37-E37)/D37</f>
        <v>0.40896551724137931</v>
      </c>
      <c r="J37" t="s">
        <v>20</v>
      </c>
    </row>
    <row r="38" spans="1:10" x14ac:dyDescent="0.2">
      <c r="A38">
        <v>0.18</v>
      </c>
      <c r="B38">
        <v>-3.7</v>
      </c>
      <c r="C38">
        <v>0.25</v>
      </c>
      <c r="D38" s="2">
        <v>32</v>
      </c>
      <c r="E38" s="2">
        <v>12.43</v>
      </c>
      <c r="F38">
        <v>73</v>
      </c>
      <c r="G38" s="3">
        <f>D38/F38</f>
        <v>0.43835616438356162</v>
      </c>
      <c r="H38" s="3">
        <f t="shared" si="0"/>
        <v>0.17027397260273971</v>
      </c>
      <c r="I38" s="8">
        <f>(D38-E38)/D38</f>
        <v>0.61156250000000001</v>
      </c>
      <c r="J38" t="s">
        <v>20</v>
      </c>
    </row>
    <row r="39" spans="1:10" x14ac:dyDescent="0.2">
      <c r="A39">
        <v>0.18</v>
      </c>
      <c r="B39">
        <v>-3.7</v>
      </c>
      <c r="C39">
        <v>0.25</v>
      </c>
      <c r="D39" s="2">
        <v>32</v>
      </c>
      <c r="E39" s="2">
        <v>25</v>
      </c>
      <c r="F39">
        <v>167</v>
      </c>
      <c r="G39" s="3">
        <f>D39/F39</f>
        <v>0.19161676646706588</v>
      </c>
      <c r="H39" s="3">
        <f t="shared" si="0"/>
        <v>0.1497005988023952</v>
      </c>
      <c r="I39" s="8">
        <f>(D39-E39)/D39</f>
        <v>0.21875</v>
      </c>
      <c r="J39" t="s">
        <v>20</v>
      </c>
    </row>
    <row r="40" spans="1:10" x14ac:dyDescent="0.2">
      <c r="A40">
        <v>0.18</v>
      </c>
      <c r="B40">
        <v>-0.39898699999999998</v>
      </c>
      <c r="C40">
        <v>0.25</v>
      </c>
      <c r="D40" s="2">
        <v>39</v>
      </c>
      <c r="E40">
        <v>19.8</v>
      </c>
      <c r="F40">
        <v>338</v>
      </c>
      <c r="G40" s="3">
        <f t="shared" ref="G40:G47" si="4">D40/F40</f>
        <v>0.11538461538461539</v>
      </c>
      <c r="H40" s="3">
        <f t="shared" ref="H40:H47" si="5">E40/F40</f>
        <v>5.8579881656804736E-2</v>
      </c>
      <c r="I40" s="8">
        <f t="shared" ref="I40:I47" si="6">(D40-E40)/D40</f>
        <v>0.49230769230769228</v>
      </c>
      <c r="J40" t="s">
        <v>21</v>
      </c>
    </row>
    <row r="41" spans="1:10" x14ac:dyDescent="0.2">
      <c r="A41">
        <v>0.18</v>
      </c>
      <c r="B41">
        <v>-0.34274199999999999</v>
      </c>
      <c r="C41">
        <v>0.25</v>
      </c>
      <c r="D41" s="2">
        <v>36</v>
      </c>
      <c r="E41">
        <v>26.17</v>
      </c>
      <c r="G41" s="3" t="e">
        <f t="shared" si="4"/>
        <v>#DIV/0!</v>
      </c>
      <c r="H41" s="3" t="e">
        <f t="shared" si="5"/>
        <v>#DIV/0!</v>
      </c>
      <c r="I41" s="8">
        <f t="shared" si="6"/>
        <v>0.2730555555555555</v>
      </c>
      <c r="J41" t="s">
        <v>22</v>
      </c>
    </row>
    <row r="42" spans="1:10" x14ac:dyDescent="0.2">
      <c r="A42">
        <v>0.18</v>
      </c>
      <c r="B42">
        <v>-0.34275800000000001</v>
      </c>
      <c r="C42">
        <v>0.25</v>
      </c>
      <c r="D42" s="2">
        <v>31</v>
      </c>
      <c r="E42">
        <v>21.63</v>
      </c>
      <c r="F42">
        <v>315</v>
      </c>
      <c r="G42" s="3">
        <f>D42/F42</f>
        <v>9.841269841269841E-2</v>
      </c>
      <c r="H42" s="3">
        <f>E42/F42</f>
        <v>6.8666666666666668E-2</v>
      </c>
      <c r="I42" s="8">
        <f>(D42-E42)/D42</f>
        <v>0.30225806451612908</v>
      </c>
      <c r="J42" t="s">
        <v>23</v>
      </c>
    </row>
    <row r="43" spans="1:10" x14ac:dyDescent="0.2">
      <c r="A43">
        <v>0.18</v>
      </c>
      <c r="B43">
        <v>-2.7592999999999999E-2</v>
      </c>
      <c r="C43">
        <v>0.25</v>
      </c>
      <c r="D43" s="2">
        <v>28</v>
      </c>
      <c r="E43">
        <v>41.01</v>
      </c>
      <c r="F43">
        <v>291</v>
      </c>
      <c r="G43" s="3">
        <f>D43/F43</f>
        <v>9.6219931271477668E-2</v>
      </c>
      <c r="H43" s="3">
        <f>E43/F43</f>
        <v>0.14092783505154638</v>
      </c>
      <c r="I43" s="8">
        <f>(D43-E43)/D43</f>
        <v>-0.46464285714285708</v>
      </c>
      <c r="J43" t="s">
        <v>25</v>
      </c>
    </row>
    <row r="44" spans="1:10" x14ac:dyDescent="0.2">
      <c r="A44">
        <v>0.3</v>
      </c>
      <c r="B44">
        <v>-5.3593000000000002E-2</v>
      </c>
      <c r="C44">
        <v>0.25</v>
      </c>
      <c r="D44" s="2">
        <v>35</v>
      </c>
      <c r="E44">
        <v>50.3</v>
      </c>
      <c r="F44">
        <v>316</v>
      </c>
      <c r="G44" s="3">
        <f t="shared" si="4"/>
        <v>0.11075949367088607</v>
      </c>
      <c r="H44" s="3">
        <f t="shared" si="5"/>
        <v>0.15917721518987341</v>
      </c>
      <c r="I44" s="8">
        <f t="shared" si="6"/>
        <v>-0.43714285714285706</v>
      </c>
      <c r="J44" t="s">
        <v>24</v>
      </c>
    </row>
    <row r="45" spans="1:10" x14ac:dyDescent="0.2">
      <c r="A45">
        <v>0.3</v>
      </c>
      <c r="B45">
        <v>-7.1863300000000005E-2</v>
      </c>
      <c r="C45">
        <v>0.25</v>
      </c>
      <c r="D45" s="2">
        <v>25</v>
      </c>
      <c r="E45">
        <v>28.27</v>
      </c>
      <c r="F45">
        <v>224</v>
      </c>
      <c r="G45" s="3">
        <f t="shared" si="4"/>
        <v>0.11160714285714286</v>
      </c>
      <c r="H45" s="3">
        <f t="shared" si="5"/>
        <v>0.12620535714285713</v>
      </c>
      <c r="I45" s="8">
        <f t="shared" si="6"/>
        <v>-0.13079999999999997</v>
      </c>
      <c r="J45" t="s">
        <v>8</v>
      </c>
    </row>
    <row r="46" spans="1:10" x14ac:dyDescent="0.2">
      <c r="A46">
        <v>0.3</v>
      </c>
      <c r="B46">
        <v>-7.7714699999999998E-2</v>
      </c>
      <c r="C46">
        <v>0.25</v>
      </c>
      <c r="D46" s="2">
        <v>20</v>
      </c>
      <c r="E46">
        <v>24.36</v>
      </c>
      <c r="F46">
        <v>181</v>
      </c>
      <c r="G46" s="3">
        <f t="shared" si="4"/>
        <v>0.11049723756906077</v>
      </c>
      <c r="H46" s="3">
        <f t="shared" si="5"/>
        <v>0.13458563535911602</v>
      </c>
      <c r="I46" s="8">
        <f t="shared" si="6"/>
        <v>-0.21799999999999997</v>
      </c>
      <c r="J46" t="s">
        <v>8</v>
      </c>
    </row>
    <row r="47" spans="1:10" x14ac:dyDescent="0.2">
      <c r="A47">
        <v>0.3</v>
      </c>
      <c r="B47">
        <v>-7.7714699999999998E-2</v>
      </c>
      <c r="C47">
        <v>0.25</v>
      </c>
      <c r="D47" s="2">
        <v>21</v>
      </c>
      <c r="E47">
        <v>30.45</v>
      </c>
      <c r="F47">
        <v>190</v>
      </c>
      <c r="G47" s="3">
        <f t="shared" si="4"/>
        <v>0.11052631578947368</v>
      </c>
      <c r="H47" s="3">
        <f t="shared" si="5"/>
        <v>0.16026315789473683</v>
      </c>
      <c r="I47" s="8">
        <f t="shared" si="6"/>
        <v>-0.44999999999999996</v>
      </c>
      <c r="J47" t="s">
        <v>20</v>
      </c>
    </row>
    <row r="48" spans="1:10" x14ac:dyDescent="0.2">
      <c r="A48">
        <v>0.3</v>
      </c>
      <c r="B48">
        <v>-6</v>
      </c>
      <c r="C48">
        <v>0.25</v>
      </c>
      <c r="D48" s="2">
        <v>31</v>
      </c>
      <c r="E48">
        <v>57.78</v>
      </c>
      <c r="F48">
        <v>266</v>
      </c>
      <c r="G48" s="3">
        <f t="shared" ref="G48:G55" si="7">D48/F48</f>
        <v>0.11654135338345864</v>
      </c>
      <c r="H48" s="3">
        <f t="shared" ref="H48:H55" si="8">E48/F48</f>
        <v>0.21721804511278195</v>
      </c>
      <c r="I48" s="8">
        <f t="shared" ref="I48:I55" si="9">(D48-E48)/D48</f>
        <v>-0.8638709677419355</v>
      </c>
      <c r="J48" t="s">
        <v>17</v>
      </c>
    </row>
    <row r="49" spans="1:10" x14ac:dyDescent="0.2">
      <c r="A49">
        <v>0.2</v>
      </c>
      <c r="B49">
        <v>-3.85</v>
      </c>
      <c r="C49">
        <v>0.25</v>
      </c>
      <c r="D49" s="2">
        <v>27</v>
      </c>
      <c r="E49">
        <v>36.479999999999997</v>
      </c>
      <c r="F49">
        <v>251</v>
      </c>
      <c r="G49" s="3">
        <f t="shared" si="7"/>
        <v>0.10756972111553785</v>
      </c>
      <c r="H49" s="3">
        <f t="shared" si="8"/>
        <v>0.14533864541832667</v>
      </c>
      <c r="I49" s="8">
        <f t="shared" si="9"/>
        <v>-0.35111111111111099</v>
      </c>
    </row>
    <row r="50" spans="1:10" x14ac:dyDescent="0.2">
      <c r="A50">
        <v>0.2</v>
      </c>
      <c r="B50">
        <v>-6</v>
      </c>
      <c r="C50">
        <v>0.25</v>
      </c>
      <c r="D50" s="2">
        <v>23</v>
      </c>
      <c r="E50">
        <v>21.46</v>
      </c>
      <c r="F50">
        <v>221</v>
      </c>
      <c r="G50" s="3">
        <f t="shared" si="7"/>
        <v>0.10407239819004525</v>
      </c>
      <c r="H50" s="3">
        <f t="shared" si="8"/>
        <v>9.710407239819005E-2</v>
      </c>
      <c r="I50" s="8">
        <f t="shared" si="9"/>
        <v>6.6956521739130401E-2</v>
      </c>
    </row>
    <row r="51" spans="1:10" x14ac:dyDescent="0.2">
      <c r="A51">
        <v>0.2</v>
      </c>
      <c r="B51">
        <v>-5.93</v>
      </c>
      <c r="C51">
        <v>0.25</v>
      </c>
      <c r="D51">
        <v>25</v>
      </c>
      <c r="E51">
        <v>26.61</v>
      </c>
      <c r="F51">
        <v>220</v>
      </c>
      <c r="G51" s="3">
        <f t="shared" si="7"/>
        <v>0.11363636363636363</v>
      </c>
      <c r="H51" s="3">
        <f t="shared" si="8"/>
        <v>0.12095454545454545</v>
      </c>
      <c r="I51" s="5">
        <f t="shared" si="9"/>
        <v>-6.4399999999999971E-2</v>
      </c>
    </row>
    <row r="52" spans="1:10" x14ac:dyDescent="0.2">
      <c r="A52">
        <v>0.2</v>
      </c>
      <c r="B52">
        <v>-5.95</v>
      </c>
      <c r="C52">
        <v>0.25</v>
      </c>
      <c r="D52">
        <v>21</v>
      </c>
      <c r="E52">
        <v>24.56</v>
      </c>
      <c r="F52">
        <v>135</v>
      </c>
      <c r="G52" s="3">
        <f t="shared" si="7"/>
        <v>0.15555555555555556</v>
      </c>
      <c r="H52" s="3">
        <f t="shared" si="8"/>
        <v>0.18192592592592591</v>
      </c>
      <c r="I52" s="5">
        <f t="shared" si="9"/>
        <v>-0.16952380952380947</v>
      </c>
    </row>
    <row r="53" spans="1:10" x14ac:dyDescent="0.2">
      <c r="A53">
        <v>0.2</v>
      </c>
      <c r="B53">
        <v>-5.95</v>
      </c>
      <c r="C53">
        <v>0.25</v>
      </c>
      <c r="D53">
        <v>25</v>
      </c>
      <c r="E53">
        <v>26.4</v>
      </c>
      <c r="F53">
        <v>170</v>
      </c>
      <c r="G53" s="3">
        <f t="shared" si="7"/>
        <v>0.14705882352941177</v>
      </c>
      <c r="H53" s="3">
        <f t="shared" si="8"/>
        <v>0.1552941176470588</v>
      </c>
      <c r="I53" s="5">
        <f t="shared" si="9"/>
        <v>-5.5999999999999946E-2</v>
      </c>
      <c r="J53" t="s">
        <v>26</v>
      </c>
    </row>
    <row r="54" spans="1:10" x14ac:dyDescent="0.2">
      <c r="A54">
        <v>0.2</v>
      </c>
      <c r="B54">
        <v>-5.95</v>
      </c>
      <c r="C54">
        <v>0.25</v>
      </c>
      <c r="D54">
        <v>26</v>
      </c>
      <c r="E54">
        <v>27.56</v>
      </c>
      <c r="F54">
        <v>210</v>
      </c>
      <c r="G54" s="3">
        <f t="shared" si="7"/>
        <v>0.12380952380952381</v>
      </c>
      <c r="H54" s="3">
        <f t="shared" si="8"/>
        <v>0.13123809523809524</v>
      </c>
      <c r="I54" s="5">
        <f t="shared" si="9"/>
        <v>-5.9999999999999949E-2</v>
      </c>
    </row>
    <row r="55" spans="1:10" x14ac:dyDescent="0.2">
      <c r="A55">
        <v>0.2</v>
      </c>
      <c r="B55">
        <v>-5.95</v>
      </c>
      <c r="C55">
        <v>0.25</v>
      </c>
      <c r="D55">
        <v>28</v>
      </c>
      <c r="E55">
        <v>34</v>
      </c>
      <c r="F55">
        <v>169</v>
      </c>
      <c r="G55" s="3">
        <f t="shared" si="7"/>
        <v>0.16568047337278108</v>
      </c>
      <c r="H55" s="3">
        <f t="shared" si="8"/>
        <v>0.20118343195266272</v>
      </c>
      <c r="I55" s="5">
        <f t="shared" si="9"/>
        <v>-0.21428571428571427</v>
      </c>
    </row>
    <row r="56" spans="1:10" x14ac:dyDescent="0.2">
      <c r="A56">
        <v>0.2</v>
      </c>
      <c r="B56">
        <v>-5.95</v>
      </c>
      <c r="C56">
        <v>0.25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2016-10-28T01:15:11Z</dcterms:created>
  <dcterms:modified xsi:type="dcterms:W3CDTF">2016-11-14T02:19:46Z</dcterms:modified>
</cp:coreProperties>
</file>