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tefa\Dropbox\Uni\Uni\SS 2020\CE KT\VS Anwendung\CEKT-Web\administratives\"/>
    </mc:Choice>
  </mc:AlternateContent>
  <xr:revisionPtr revIDLastSave="0" documentId="13_ncr:1_{682D349F-FDFE-4AFC-ABD7-9B041DABB76A}" xr6:coauthVersionLast="44" xr6:coauthVersionMax="45" xr10:uidLastSave="{00000000-0000-0000-0000-000000000000}"/>
  <bookViews>
    <workbookView xWindow="-120" yWindow="-120" windowWidth="38640" windowHeight="21390" activeTab="3" xr2:uid="{00000000-000D-0000-FFFF-FFFF00000000}"/>
  </bookViews>
  <sheets>
    <sheet name="Übersicht" sheetId="1" r:id="rId1"/>
    <sheet name="Deutsch Thomas" sheetId="2" r:id="rId2"/>
    <sheet name="Bolda Stefan" sheetId="6" r:id="rId3"/>
    <sheet name="Hinterhölzl Stefa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JgYUpBYv2IANWQMJ7M5OaVChMBA==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F5" i="2"/>
  <c r="D7" i="1" l="1"/>
  <c r="D8" i="1"/>
  <c r="D9" i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D6" i="1" s="1"/>
  <c r="F10" i="7"/>
  <c r="G10" i="7" s="1"/>
  <c r="F9" i="7"/>
  <c r="G9" i="7" s="1"/>
  <c r="F8" i="7"/>
  <c r="G8" i="7" s="1"/>
  <c r="F7" i="7"/>
  <c r="G7" i="7" s="1"/>
  <c r="F6" i="7"/>
  <c r="G6" i="7" s="1"/>
  <c r="D5" i="1" s="1"/>
  <c r="F5" i="7"/>
  <c r="G5" i="7" s="1"/>
  <c r="D4" i="1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G19" i="6"/>
  <c r="F19" i="6"/>
  <c r="F18" i="6"/>
  <c r="G18" i="6" s="1"/>
  <c r="F17" i="6"/>
  <c r="G17" i="6" s="1"/>
  <c r="F16" i="6"/>
  <c r="G16" i="6" s="1"/>
  <c r="G15" i="6"/>
  <c r="F15" i="6"/>
  <c r="F14" i="6"/>
  <c r="G14" i="6" s="1"/>
  <c r="F13" i="6"/>
  <c r="G13" i="6" s="1"/>
  <c r="F12" i="6"/>
  <c r="G12" i="6" s="1"/>
  <c r="G11" i="6"/>
  <c r="F11" i="6"/>
  <c r="F10" i="6"/>
  <c r="G10" i="6" s="1"/>
  <c r="F9" i="6"/>
  <c r="G9" i="6" s="1"/>
  <c r="F8" i="6"/>
  <c r="G8" i="6" s="1"/>
  <c r="F7" i="6"/>
  <c r="G7" i="6" s="1"/>
  <c r="F6" i="6"/>
  <c r="G6" i="6" s="1"/>
  <c r="C5" i="1" s="1"/>
  <c r="F5" i="6"/>
  <c r="B9" i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G5" i="2"/>
  <c r="B4" i="1" l="1"/>
  <c r="G5" i="6"/>
  <c r="E1" i="7"/>
  <c r="E9" i="1"/>
  <c r="E1" i="2"/>
  <c r="B8" i="1"/>
  <c r="B5" i="1"/>
  <c r="E5" i="1" s="1"/>
  <c r="B7" i="1"/>
  <c r="B6" i="1"/>
  <c r="E1" i="6" l="1"/>
  <c r="C4" i="1"/>
  <c r="E4" i="1" s="1"/>
  <c r="B10" i="1"/>
  <c r="E8" i="1"/>
  <c r="D10" i="1"/>
  <c r="E6" i="1"/>
  <c r="E7" i="1"/>
  <c r="C10" i="1" l="1"/>
  <c r="E10" i="1"/>
</calcChain>
</file>

<file path=xl/sharedStrings.xml><?xml version="1.0" encoding="utf-8"?>
<sst xmlns="http://schemas.openxmlformats.org/spreadsheetml/2006/main" count="94" uniqueCount="43">
  <si>
    <t>Name:</t>
  </si>
  <si>
    <t>*Tabelle wird automatisch befüllt!</t>
  </si>
  <si>
    <t>Summe:</t>
  </si>
  <si>
    <t>Meilenstein</t>
  </si>
  <si>
    <t>Summe</t>
  </si>
  <si>
    <t>Projektidee</t>
  </si>
  <si>
    <t>Matrikelnummer:</t>
  </si>
  <si>
    <t>Datum</t>
  </si>
  <si>
    <t>Start</t>
  </si>
  <si>
    <t>Ende</t>
  </si>
  <si>
    <t>Tätigkeit</t>
  </si>
  <si>
    <t>Zeit</t>
  </si>
  <si>
    <t>Stunden</t>
  </si>
  <si>
    <t>Lernvertrag</t>
  </si>
  <si>
    <t>Meilenstein 1</t>
  </si>
  <si>
    <t>Meilenstein 2</t>
  </si>
  <si>
    <t>Meilenstein 3</t>
  </si>
  <si>
    <t xml:space="preserve">Zeitaufzeichnung - Gruppe </t>
  </si>
  <si>
    <t>Endabgabe</t>
  </si>
  <si>
    <t>Deutsch Thomas</t>
  </si>
  <si>
    <t>Bolda Stefan</t>
  </si>
  <si>
    <t>Hinterhölzl Stefan</t>
  </si>
  <si>
    <t>Projektidee entwickeln, Visual Code installieren und GitHub repository anlegen</t>
  </si>
  <si>
    <t>k11808821</t>
  </si>
  <si>
    <t>K11818868</t>
  </si>
  <si>
    <t>Stefan Bolda</t>
  </si>
  <si>
    <t>K11818867</t>
  </si>
  <si>
    <t>Stefan Hinterhölzl</t>
  </si>
  <si>
    <t>Lernvertrag erstellen</t>
  </si>
  <si>
    <t>Video - Projektidee (Powerpoint, Aufzeichnen, Bearbeiten)</t>
  </si>
  <si>
    <t>SQLite Datenbank auf dem Server aufsetzen, erste Table erstellen</t>
  </si>
  <si>
    <t xml:space="preserve">Erste HTML Page erstellt, Javascript Anwendung eingelesen und ausprobiert </t>
  </si>
  <si>
    <t>Verbindung SQLite - Visual Code, erste Tests mit node.js</t>
  </si>
  <si>
    <t>Javascript SQL Querry über HTML Button starten - Versuche</t>
  </si>
  <si>
    <t>überarbeitung Lernvertrag</t>
  </si>
  <si>
    <t xml:space="preserve">Erreichbarkeit Server </t>
  </si>
  <si>
    <t>REST API anlegen</t>
  </si>
  <si>
    <t>building basic API (backend)</t>
  </si>
  <si>
    <t>finalizing API</t>
  </si>
  <si>
    <t>Prototyping, Visuals, Logo, Code einlesen</t>
  </si>
  <si>
    <t>Angular installieren, Projekt anlegen, Frontend Developement</t>
  </si>
  <si>
    <t>Frontend weiterentwickeln, erste Restcalls von der Webpage</t>
  </si>
  <si>
    <t>Frontend weiterentwickelt, Get, Post, Delete möglich - aber kein Errorhandling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</si>
</sst>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2"/>
      <color theme="1"/>
      <name val="Calibri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164" fontId="3" fillId="0" borderId="0" xfId="0" applyNumberFormat="1" applyFont="1"/>
    <xf numFmtId="14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/>
  </cellXfs>
  <cellStyles count="1">
    <cellStyle name="Standard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Übersicht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David Haunschmied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Christian Berer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Florian Dorr-style" pivot="0" count="3" xr9:uid="{00000000-0011-0000-FFFF-FFFF03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0">
  <tableColumns count="5">
    <tableColumn id="1" xr3:uid="{00000000-0010-0000-0000-000001000000}" name="Meilenstein"/>
    <tableColumn id="2" xr3:uid="{00000000-0010-0000-0000-000002000000}" name="Deutsch Thomas"/>
    <tableColumn id="3" xr3:uid="{00000000-0010-0000-0000-000003000000}" name="Bolda Stefan"/>
    <tableColumn id="4" xr3:uid="{00000000-0010-0000-0000-000004000000}" name="Hinterhölzl Stefan"/>
    <tableColumn id="5" xr3:uid="{00000000-0010-0000-0000-000005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4:G27">
  <tableColumns count="7">
    <tableColumn id="1" xr3:uid="{00000000-0010-0000-0100-000001000000}" name="Datum"/>
    <tableColumn id="2" xr3:uid="{00000000-0010-0000-0100-000002000000}" name="Start" dataDxfId="8"/>
    <tableColumn id="3" xr3:uid="{00000000-0010-0000-0100-000003000000}" name="Ende" dataDxfId="7"/>
    <tableColumn id="4" xr3:uid="{00000000-0010-0000-0100-000004000000}" name="Tätigkeit"/>
    <tableColumn id="6" xr3:uid="{00000000-0010-0000-0100-000006000000}" name="Meilenstein"/>
    <tableColumn id="7" xr3:uid="{00000000-0010-0000-0100-000007000000}" name="Zeit"/>
    <tableColumn id="8" xr3:uid="{00000000-0010-0000-0100-000008000000}" name="Stunden" dataDxfId="6"/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33" displayName="Table_33" ref="A4:G27">
  <tableColumns count="7">
    <tableColumn id="1" xr3:uid="{00000000-0010-0000-0200-000001000000}" name="Datum"/>
    <tableColumn id="2" xr3:uid="{00000000-0010-0000-0200-000002000000}" name="Start" dataDxfId="5"/>
    <tableColumn id="3" xr3:uid="{00000000-0010-0000-0200-000003000000}" name="Ende" dataDxfId="4"/>
    <tableColumn id="4" xr3:uid="{00000000-0010-0000-0200-000004000000}" name="Tätigkeit"/>
    <tableColumn id="6" xr3:uid="{00000000-0010-0000-0200-000006000000}" name="Meilenstein"/>
    <tableColumn id="7" xr3:uid="{00000000-0010-0000-0200-000007000000}" name="Zeit">
      <calculatedColumnFormula>'Bolda Stefan'!$C5-'Bolda Stefan'!$B5</calculatedColumnFormula>
    </tableColumn>
    <tableColumn id="8" xr3:uid="{00000000-0010-0000-0200-000008000000}" name="Stunden" dataDxfId="3">
      <calculatedColumnFormula>'Bolda Stefan'!$F5*24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35" displayName="Table_335" ref="A4:G27">
  <tableColumns count="7">
    <tableColumn id="1" xr3:uid="{00000000-0010-0000-0300-000001000000}" name="Datum"/>
    <tableColumn id="2" xr3:uid="{00000000-0010-0000-0300-000002000000}" name="Start" dataDxfId="2"/>
    <tableColumn id="3" xr3:uid="{00000000-0010-0000-0300-000003000000}" name="Ende" dataDxfId="1"/>
    <tableColumn id="4" xr3:uid="{00000000-0010-0000-0300-000004000000}" name="Tätigkeit"/>
    <tableColumn id="6" xr3:uid="{00000000-0010-0000-0300-000006000000}" name="Meilenstein"/>
    <tableColumn id="7" xr3:uid="{00000000-0010-0000-0300-000007000000}" name="Zeit">
      <calculatedColumnFormula>'Hinterhölzl Stefan'!$C5-'Hinterhölzl Stefan'!$B5</calculatedColumnFormula>
    </tableColumn>
    <tableColumn id="8" xr3:uid="{00000000-0010-0000-0300-000008000000}" name="Stunden" dataDxfId="0">
      <calculatedColumnFormula>'Hinterhölzl Stefan'!$F5*24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C20" sqref="C20"/>
    </sheetView>
  </sheetViews>
  <sheetFormatPr baseColWidth="10" defaultColWidth="12.625" defaultRowHeight="15" customHeight="1" x14ac:dyDescent="0.2"/>
  <cols>
    <col min="1" max="1" width="14" customWidth="1"/>
    <col min="2" max="2" width="16.625" customWidth="1"/>
    <col min="3" max="3" width="12.875" customWidth="1"/>
    <col min="4" max="4" width="17" customWidth="1"/>
    <col min="5" max="26" width="8.875" customWidth="1"/>
  </cols>
  <sheetData>
    <row r="1" spans="1:7" ht="18.75" x14ac:dyDescent="0.3">
      <c r="A1" s="1" t="s">
        <v>17</v>
      </c>
      <c r="G1" s="3" t="s">
        <v>1</v>
      </c>
    </row>
    <row r="2" spans="1:7" ht="14.25" customHeight="1" x14ac:dyDescent="0.2"/>
    <row r="3" spans="1:7" ht="14.25" customHeight="1" x14ac:dyDescent="0.25">
      <c r="A3" s="4" t="s">
        <v>3</v>
      </c>
      <c r="B3" s="4" t="s">
        <v>19</v>
      </c>
      <c r="C3" s="4" t="s">
        <v>20</v>
      </c>
      <c r="D3" s="4" t="s">
        <v>21</v>
      </c>
      <c r="E3" s="4" t="s">
        <v>4</v>
      </c>
    </row>
    <row r="4" spans="1:7" ht="14.25" customHeight="1" x14ac:dyDescent="0.25">
      <c r="A4" s="6" t="s">
        <v>5</v>
      </c>
      <c r="B4" s="7">
        <f>SUMIF('Deutsch Thomas'!$E$5:$E$27,Übersicht!$A4,'Deutsch Thomas'!$G$5:$G$27)</f>
        <v>6.0000000000000018</v>
      </c>
      <c r="C4" s="7">
        <f>SUMIF('Bolda Stefan'!$E$5:$E$27,Übersicht!$A4,'Bolda Stefan'!$G$5:$G$27)</f>
        <v>5.0000000000000009</v>
      </c>
      <c r="D4" s="7">
        <f>SUMIF('Hinterhölzl Stefan'!$E$5:$E$31,Übersicht!$A4,'Hinterhölzl Stefan'!$G$5:$G$31)</f>
        <v>5.0000000000000009</v>
      </c>
      <c r="E4" s="7">
        <f>SUM(Übersicht!$B4:$D4)</f>
        <v>16.000000000000004</v>
      </c>
    </row>
    <row r="5" spans="1:7" ht="14.25" customHeight="1" x14ac:dyDescent="0.25">
      <c r="A5" s="6" t="s">
        <v>13</v>
      </c>
      <c r="B5" s="7">
        <f>SUMIF('Deutsch Thomas'!$E$5:$E$27,Übersicht!$A5,'Deutsch Thomas'!$G$5:$G$27)</f>
        <v>3.5000000000000009</v>
      </c>
      <c r="C5" s="7">
        <f>SUMIF('Bolda Stefan'!$E$5:$E$27,Übersicht!$A5,'Bolda Stefan'!$G$5:$G$27)</f>
        <v>3</v>
      </c>
      <c r="D5" s="7">
        <f>SUMIF('Hinterhölzl Stefan'!$E$5:$E$31,Übersicht!$A5,'Hinterhölzl Stefan'!$G$5:$G$31)</f>
        <v>3</v>
      </c>
      <c r="E5" s="7">
        <f>SUM(Übersicht!$B5:$D5)</f>
        <v>9.5</v>
      </c>
    </row>
    <row r="6" spans="1:7" ht="14.25" customHeight="1" x14ac:dyDescent="0.25">
      <c r="A6" s="6" t="s">
        <v>14</v>
      </c>
      <c r="B6" s="7">
        <f>SUMIF('Deutsch Thomas'!$E$5:$E$27,Übersicht!$A6,'Deutsch Thomas'!$G$5:$G$27)</f>
        <v>11.750000000000002</v>
      </c>
      <c r="C6" s="7">
        <f>SUMIF('Bolda Stefan'!$E$5:$E$27,Übersicht!$A6,'Bolda Stefan'!$G$5:$G$27)</f>
        <v>3</v>
      </c>
      <c r="D6" s="7">
        <f>SUMIF('Hinterhölzl Stefan'!$E$5:$E$31,Übersicht!$A6,'Hinterhölzl Stefan'!$G$5:$G$31)</f>
        <v>21.250000000000004</v>
      </c>
      <c r="E6" s="7">
        <f>SUM(Übersicht!$B6:$D6)</f>
        <v>36.000000000000007</v>
      </c>
    </row>
    <row r="7" spans="1:7" ht="14.25" customHeight="1" x14ac:dyDescent="0.25">
      <c r="A7" s="6" t="s">
        <v>15</v>
      </c>
      <c r="B7" s="7">
        <f>SUMIF('Deutsch Thomas'!$E$5:$E$27,Übersicht!$A7,'Deutsch Thomas'!$G$5:$G$27)</f>
        <v>0</v>
      </c>
      <c r="C7" s="7">
        <f>SUMIF('Bolda Stefan'!$E$5:$E$27,Übersicht!$A7,'Bolda Stefan'!$G$5:$G$27)</f>
        <v>0</v>
      </c>
      <c r="D7" s="7">
        <f>SUMIF('Hinterhölzl Stefan'!$E$5:$E$31,Übersicht!$A7,'Hinterhölzl Stefan'!$G$5:$G$31)</f>
        <v>0</v>
      </c>
      <c r="E7" s="7">
        <f>SUM(Übersicht!$B7:$D7)</f>
        <v>0</v>
      </c>
    </row>
    <row r="8" spans="1:7" ht="14.25" customHeight="1" x14ac:dyDescent="0.25">
      <c r="A8" s="6" t="s">
        <v>16</v>
      </c>
      <c r="B8" s="7">
        <f>SUMIF('Deutsch Thomas'!$E$5:$E$27,Übersicht!$A8,'Deutsch Thomas'!$G$5:$G$27)</f>
        <v>0</v>
      </c>
      <c r="C8" s="7">
        <f>SUMIF('Bolda Stefan'!$E$5:$E$27,Übersicht!$A8,'Bolda Stefan'!$G$5:$G$27)</f>
        <v>0</v>
      </c>
      <c r="D8" s="7">
        <f>SUMIF('Hinterhölzl Stefan'!$E$5:$E$31,Übersicht!$A8,'Hinterhölzl Stefan'!$G$5:$G$31)</f>
        <v>0</v>
      </c>
      <c r="E8" s="7">
        <f>SUM(Übersicht!$B8:$D8)</f>
        <v>0</v>
      </c>
    </row>
    <row r="9" spans="1:7" ht="14.25" customHeight="1" x14ac:dyDescent="0.25">
      <c r="A9" s="6" t="s">
        <v>18</v>
      </c>
      <c r="B9" s="7">
        <f>SUMIF('Deutsch Thomas'!$E$5:$E$27,Übersicht!$A9,'Deutsch Thomas'!$G$5:$G$27)</f>
        <v>0</v>
      </c>
      <c r="C9" s="7">
        <f>SUMIF('Bolda Stefan'!$E$5:$E$27,Übersicht!$A9,'Bolda Stefan'!$G$5:$G$27)</f>
        <v>0</v>
      </c>
      <c r="D9" s="7">
        <f>SUMIF('Hinterhölzl Stefan'!$E$5:$E$31,Übersicht!$A9,'Hinterhölzl Stefan'!$G$5:$G$31)</f>
        <v>0</v>
      </c>
      <c r="E9" s="7">
        <f>SUM(Übersicht!$B9:$D9)</f>
        <v>0</v>
      </c>
    </row>
    <row r="10" spans="1:7" ht="14.25" customHeight="1" x14ac:dyDescent="0.25">
      <c r="A10" s="11" t="s">
        <v>4</v>
      </c>
      <c r="B10" s="12">
        <f t="shared" ref="B10:D10" si="0">SUM(B4:B9)</f>
        <v>21.250000000000007</v>
      </c>
      <c r="C10" s="12">
        <f t="shared" si="0"/>
        <v>11</v>
      </c>
      <c r="D10" s="12">
        <f t="shared" si="0"/>
        <v>29.250000000000004</v>
      </c>
      <c r="E10" s="12">
        <f>SUM(Übersicht!$B10:$D10)</f>
        <v>61.500000000000014</v>
      </c>
    </row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6"/>
  <sheetViews>
    <sheetView zoomScale="85" zoomScaleNormal="85" workbookViewId="0">
      <selection activeCell="A13" sqref="A13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13.25" bestFit="1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2" t="s">
        <v>0</v>
      </c>
      <c r="B1" s="3" t="s">
        <v>19</v>
      </c>
      <c r="D1" s="18" t="s">
        <v>2</v>
      </c>
      <c r="E1" s="5">
        <f>SUM('Deutsch Thomas'!$G$5:$G$27)</f>
        <v>21.25</v>
      </c>
    </row>
    <row r="2" spans="1:23" ht="14.25" customHeight="1" x14ac:dyDescent="0.25">
      <c r="A2" s="2" t="s">
        <v>6</v>
      </c>
      <c r="B2" s="3" t="s">
        <v>23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'Deutsch Thomas'!$C5-'Deutsch Thomas'!$B5</f>
        <v>0.20833333333333337</v>
      </c>
      <c r="G5" s="19">
        <f>'Deutsch Thomas'!$F5*24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'Deutsch Thomas'!$C6-'Deutsch Thomas'!$B6</f>
        <v>0.125</v>
      </c>
      <c r="G6" s="19">
        <f>'Deutsch Thomas'!$F6*24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43913</v>
      </c>
      <c r="B7" s="10">
        <v>0.375</v>
      </c>
      <c r="C7" s="10">
        <v>0.41666666666666669</v>
      </c>
      <c r="D7" s="6" t="s">
        <v>29</v>
      </c>
      <c r="E7" s="6" t="s">
        <v>5</v>
      </c>
      <c r="F7" s="10">
        <f>'Deutsch Thomas'!$C7-'Deutsch Thomas'!$B7</f>
        <v>4.1666666666666685E-2</v>
      </c>
      <c r="G7" s="19">
        <f>'Deutsch Thomas'!$F7*24</f>
        <v>1.0000000000000004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43919</v>
      </c>
      <c r="B8" s="10">
        <v>0.66666666666666663</v>
      </c>
      <c r="C8" s="10">
        <v>0.6875</v>
      </c>
      <c r="D8" s="6" t="s">
        <v>34</v>
      </c>
      <c r="E8" s="6" t="s">
        <v>13</v>
      </c>
      <c r="F8" s="10">
        <f>'Deutsch Thomas'!$C8-'Deutsch Thomas'!$B8</f>
        <v>2.083333333333337E-2</v>
      </c>
      <c r="G8" s="19">
        <f>'Deutsch Thomas'!$F8*24</f>
        <v>0.50000000000000089</v>
      </c>
      <c r="Q8" s="3"/>
      <c r="R8" s="13"/>
      <c r="S8" s="14"/>
      <c r="T8" s="14"/>
      <c r="U8" s="8"/>
      <c r="V8" s="8"/>
      <c r="W8" s="3"/>
    </row>
    <row r="9" spans="1:23" ht="14.25" customHeight="1" x14ac:dyDescent="0.25">
      <c r="A9" s="9">
        <v>43924</v>
      </c>
      <c r="B9" s="10">
        <v>0.66666666666666663</v>
      </c>
      <c r="C9" s="10">
        <v>0.75</v>
      </c>
      <c r="D9" s="6" t="s">
        <v>35</v>
      </c>
      <c r="E9" s="6" t="s">
        <v>14</v>
      </c>
      <c r="F9" s="10">
        <f>'Deutsch Thomas'!$C9-'Deutsch Thomas'!$B9</f>
        <v>8.333333333333337E-2</v>
      </c>
      <c r="G9" s="19">
        <f>'Deutsch Thomas'!$F9*24</f>
        <v>2.0000000000000009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43926</v>
      </c>
      <c r="B10" s="10">
        <v>0.625</v>
      </c>
      <c r="C10" s="10">
        <v>0.75</v>
      </c>
      <c r="D10" s="6" t="s">
        <v>36</v>
      </c>
      <c r="E10" s="6" t="s">
        <v>14</v>
      </c>
      <c r="F10" s="10">
        <f>'Deutsch Thomas'!$C10-'Deutsch Thomas'!$B10</f>
        <v>0.125</v>
      </c>
      <c r="G10" s="19">
        <f>'Deutsch Thomas'!$F10*24</f>
        <v>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43927</v>
      </c>
      <c r="B11" s="10">
        <v>0.39583333333333331</v>
      </c>
      <c r="C11" s="10">
        <v>0.55208333333333337</v>
      </c>
      <c r="D11" s="6" t="s">
        <v>37</v>
      </c>
      <c r="E11" s="6" t="s">
        <v>14</v>
      </c>
      <c r="F11" s="10">
        <f>'Deutsch Thomas'!$C11-'Deutsch Thomas'!$B11</f>
        <v>0.15625000000000006</v>
      </c>
      <c r="G11" s="19">
        <f>'Deutsch Thomas'!$F11*24</f>
        <v>3.7500000000000013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43927</v>
      </c>
      <c r="B12" s="10">
        <v>0.70833333333333337</v>
      </c>
      <c r="C12" s="10">
        <v>0.83333333333333337</v>
      </c>
      <c r="D12" s="6" t="s">
        <v>38</v>
      </c>
      <c r="E12" s="6" t="s">
        <v>14</v>
      </c>
      <c r="F12" s="10">
        <f>'Deutsch Thomas'!$C12-'Deutsch Thomas'!$B12</f>
        <v>0.125</v>
      </c>
      <c r="G12" s="19">
        <f>'Deutsch Thomas'!$F12*24</f>
        <v>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'Deutsch Thomas'!$C13-'Deutsch Thomas'!$B13</f>
        <v>0</v>
      </c>
      <c r="G13" s="19">
        <f>'Deutsch Thomas'!$F13*24</f>
        <v>0</v>
      </c>
      <c r="H13" s="14"/>
      <c r="I13" s="14"/>
      <c r="J13" s="8"/>
      <c r="K13" s="8"/>
      <c r="L13" s="3"/>
      <c r="M13" s="15"/>
      <c r="N13" s="13"/>
      <c r="O13" s="14"/>
      <c r="P13" s="14"/>
      <c r="Q13" s="8"/>
      <c r="R13" s="8"/>
      <c r="S13" s="3"/>
      <c r="T13" s="15"/>
      <c r="U13" s="3"/>
      <c r="V13" s="3"/>
      <c r="W13" s="3"/>
    </row>
    <row r="14" spans="1:23" ht="14.25" customHeight="1" x14ac:dyDescent="0.25">
      <c r="A14" s="9"/>
      <c r="B14" s="10"/>
      <c r="C14" s="10"/>
      <c r="D14" s="6"/>
      <c r="E14" s="6"/>
      <c r="F14" s="10">
        <f>'Deutsch Thomas'!$C14-'Deutsch Thomas'!$B14</f>
        <v>0</v>
      </c>
      <c r="G14" s="19">
        <f>'Deutsch Thomas'!$F14*24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'Deutsch Thomas'!$C15-'Deutsch Thomas'!$B15</f>
        <v>0</v>
      </c>
      <c r="G15" s="19">
        <f>'Deutsch Thomas'!$F15*24</f>
        <v>0</v>
      </c>
      <c r="H15" s="14"/>
      <c r="I15" s="14"/>
      <c r="J15" s="8"/>
      <c r="K15" s="8"/>
      <c r="L15" s="3"/>
      <c r="M15" s="15"/>
      <c r="N15" s="13"/>
      <c r="O15" s="14"/>
      <c r="P15" s="14"/>
      <c r="Q15" s="8"/>
      <c r="R15" s="8"/>
      <c r="S15" s="3"/>
      <c r="T15" s="15"/>
      <c r="U15" s="3"/>
      <c r="V15" s="3"/>
      <c r="W15" s="3"/>
    </row>
    <row r="16" spans="1:23" ht="14.25" customHeight="1" x14ac:dyDescent="0.25">
      <c r="A16" s="9"/>
      <c r="B16" s="10"/>
      <c r="C16" s="10"/>
      <c r="D16" s="6"/>
      <c r="E16" s="6"/>
      <c r="F16" s="10">
        <f>'Deutsch Thomas'!$C16-'Deutsch Thomas'!$B16</f>
        <v>0</v>
      </c>
      <c r="G16" s="19">
        <f>'Deutsch Thomas'!$F16*24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'Deutsch Thomas'!$C17-'Deutsch Thomas'!$B17</f>
        <v>0</v>
      </c>
      <c r="G17" s="19">
        <f>'Deutsch Thomas'!$F17*24</f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4.25" customHeight="1" x14ac:dyDescent="0.25">
      <c r="A18" s="9"/>
      <c r="B18" s="10"/>
      <c r="C18" s="10"/>
      <c r="D18" s="6"/>
      <c r="E18" s="6"/>
      <c r="F18" s="10">
        <f>'Deutsch Thomas'!$C18-'Deutsch Thomas'!$B18</f>
        <v>0</v>
      </c>
      <c r="G18" s="19">
        <f>'Deutsch Thomas'!$F18*24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'Deutsch Thomas'!$C19-'Deutsch Thomas'!$B19</f>
        <v>0</v>
      </c>
      <c r="G19" s="19">
        <f>'Deutsch Thomas'!$F19*24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'Deutsch Thomas'!$C20-'Deutsch Thomas'!$B20</f>
        <v>0</v>
      </c>
      <c r="G20" s="19">
        <f>'Deutsch Thomas'!$F20*24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'Deutsch Thomas'!$C21-'Deutsch Thomas'!$B21</f>
        <v>0</v>
      </c>
      <c r="G21" s="19">
        <f>'Deutsch Thomas'!$F21*24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'Deutsch Thomas'!$C22-'Deutsch Thomas'!$B22</f>
        <v>0</v>
      </c>
      <c r="G22" s="19">
        <f>'Deutsch Thomas'!$F22*24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'Deutsch Thomas'!$C23-'Deutsch Thomas'!$B23</f>
        <v>0</v>
      </c>
      <c r="G23" s="19">
        <f>'Deutsch Thomas'!$F23*24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'Deutsch Thomas'!$C24-'Deutsch Thomas'!$B24</f>
        <v>0</v>
      </c>
      <c r="G24" s="19">
        <f>'Deutsch Thomas'!$F24*24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'Deutsch Thomas'!$C25-'Deutsch Thomas'!$B25</f>
        <v>0</v>
      </c>
      <c r="G25" s="19">
        <f>'Deutsch Thomas'!$F25*24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'Deutsch Thomas'!$C26-'Deutsch Thomas'!$B26</f>
        <v>0</v>
      </c>
      <c r="G26" s="19">
        <f>'Deutsch Thomas'!$F26*24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'Deutsch Thomas'!$C27-'Deutsch Thomas'!$B27</f>
        <v>0</v>
      </c>
      <c r="G27" s="19">
        <f>'Deutsch Thomas'!$F27*24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100-000000000000}">
      <formula1>"Projektidee,Lernvertrag,Meilenstein 1,Meilenstein 2,Meilenstein 3,Messeunterlagen"</formula1>
    </dataValidation>
    <dataValidation type="list" allowBlank="1" showErrorMessage="1" sqref="E5:E27" xr:uid="{00000000-0002-0000-01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6"/>
  <sheetViews>
    <sheetView workbookViewId="0">
      <selection activeCell="E7" sqref="E7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25</v>
      </c>
      <c r="D1" s="18" t="s">
        <v>2</v>
      </c>
      <c r="E1" s="5">
        <f>SUM('Bolda Stefan'!$G$5:$G$27)</f>
        <v>11</v>
      </c>
    </row>
    <row r="2" spans="1:23" ht="14.25" customHeight="1" x14ac:dyDescent="0.25">
      <c r="A2" s="4" t="s">
        <v>6</v>
      </c>
      <c r="B2" s="20" t="s">
        <v>24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'Bolda Stefan'!$C5-'Bolda Stefan'!$B5</f>
        <v>0.20833333333333337</v>
      </c>
      <c r="G5" s="19">
        <f>'Bolda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'Bolda Stefan'!$C6-'Bolda Stefan'!$B6</f>
        <v>0.125</v>
      </c>
      <c r="G6" s="19">
        <f>'Bolda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43927</v>
      </c>
      <c r="B7" s="10">
        <v>0.70833333333333337</v>
      </c>
      <c r="C7" s="10">
        <v>0.83333333333333337</v>
      </c>
      <c r="D7" s="6" t="s">
        <v>39</v>
      </c>
      <c r="E7" s="6" t="s">
        <v>14</v>
      </c>
      <c r="F7" s="10">
        <f>'Bolda Stefan'!$C7-'Bolda Stefan'!$B7</f>
        <v>0.125</v>
      </c>
      <c r="G7" s="19">
        <f>'Bolda Stefan'!$F7*24</f>
        <v>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/>
      <c r="B8" s="10"/>
      <c r="C8" s="10"/>
      <c r="D8" s="6"/>
      <c r="E8" s="6"/>
      <c r="F8" s="10">
        <f>'Bolda Stefan'!$C8-'Bolda Stefan'!$B8</f>
        <v>0</v>
      </c>
      <c r="G8" s="19">
        <f>'Bolda Stefan'!$F8*24</f>
        <v>0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/>
      <c r="B9" s="10"/>
      <c r="C9" s="10"/>
      <c r="D9" s="6"/>
      <c r="E9" s="6"/>
      <c r="F9" s="10">
        <f>'Bolda Stefan'!$C9-'Bolda Stefan'!$B9</f>
        <v>0</v>
      </c>
      <c r="G9" s="19">
        <f>'Bolda Stefan'!$F9*24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'Bolda Stefan'!$C10-'Bolda Stefan'!$B10</f>
        <v>0</v>
      </c>
      <c r="G10" s="19">
        <f>'Bolda Stefan'!$F10*24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'Bolda Stefan'!$C11-'Bolda Stefan'!$B11</f>
        <v>0</v>
      </c>
      <c r="G11" s="19">
        <f>'Bolda Stefan'!$F11*24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'Bolda Stefan'!$C12-'Bolda Stefan'!$B12</f>
        <v>0</v>
      </c>
      <c r="G12" s="19">
        <f>'Bolda Stefan'!$F12*24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'Bolda Stefan'!$C13-'Bolda Stefan'!$B13</f>
        <v>0</v>
      </c>
      <c r="G13" s="19">
        <f>'Bolda Stefan'!$F13*24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'Bolda Stefan'!$C14-'Bolda Stefan'!$B14</f>
        <v>0</v>
      </c>
      <c r="G14" s="19">
        <f>'Bolda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'Bolda Stefan'!$C15-'Bolda Stefan'!$B15</f>
        <v>0</v>
      </c>
      <c r="G15" s="19">
        <f>'Bolda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'Bolda Stefan'!$C16-'Bolda Stefan'!$B16</f>
        <v>0</v>
      </c>
      <c r="G16" s="19">
        <f>'Bolda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'Bolda Stefan'!$C17-'Bolda Stefan'!$B17</f>
        <v>0</v>
      </c>
      <c r="G17" s="19">
        <f>'Bolda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'Bolda Stefan'!$C18-'Bolda Stefan'!$B18</f>
        <v>0</v>
      </c>
      <c r="G18" s="19">
        <f>'Bolda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'Bolda Stefan'!$C19-'Bolda Stefan'!$B19</f>
        <v>0</v>
      </c>
      <c r="G19" s="19">
        <f>'Bolda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'Bolda Stefan'!$C20-'Bolda Stefan'!$B20</f>
        <v>0</v>
      </c>
      <c r="G20" s="19">
        <f>'Bolda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'Bolda Stefan'!$C21-'Bolda Stefan'!$B21</f>
        <v>0</v>
      </c>
      <c r="G21" s="19">
        <f>'Bolda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'Bolda Stefan'!$C22-'Bolda Stefan'!$B22</f>
        <v>0</v>
      </c>
      <c r="G22" s="19">
        <f>'Bolda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'Bolda Stefan'!$C23-'Bolda Stefan'!$B23</f>
        <v>0</v>
      </c>
      <c r="G23" s="19">
        <f>'Bolda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'Bolda Stefan'!$C24-'Bolda Stefan'!$B24</f>
        <v>0</v>
      </c>
      <c r="G24" s="19">
        <f>'Bolda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'Bolda Stefan'!$C25-'Bolda Stefan'!$B25</f>
        <v>0</v>
      </c>
      <c r="G25" s="19">
        <f>'Bolda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'Bolda Stefan'!$C26-'Bolda Stefan'!$B26</f>
        <v>0</v>
      </c>
      <c r="G26" s="19">
        <f>'Bolda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'Bolda Stefan'!$C27-'Bolda Stefan'!$B27</f>
        <v>0</v>
      </c>
      <c r="G27" s="19">
        <f>'Bolda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E5:E27" xr:uid="{00000000-0002-0000-0200-000000000000}">
      <formula1>"Projektidee,Lernvertrag,Meilenstein 1,Meilenstein 2,Meilenstein 3,Endabgabe"</formula1>
    </dataValidation>
    <dataValidation type="list" allowBlank="1" showErrorMessage="1" sqref="Q8 W8 L13 S13 L15 S15" xr:uid="{00000000-0002-0000-0200-000001000000}">
      <formula1>"Projektidee,Lernvertrag,Meilenstein 1,Meilenstein 2,Meilenstein 3,Messeunterlagen"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6"/>
  <sheetViews>
    <sheetView tabSelected="1" workbookViewId="0">
      <selection activeCell="E15" sqref="E15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27</v>
      </c>
      <c r="D1" s="18" t="s">
        <v>2</v>
      </c>
      <c r="E1" s="5">
        <f>SUM('Hinterhölzl Stefan'!$G$5:$G$27)</f>
        <v>29.25</v>
      </c>
    </row>
    <row r="2" spans="1:23" ht="14.25" customHeight="1" x14ac:dyDescent="0.25">
      <c r="A2" s="4" t="s">
        <v>6</v>
      </c>
      <c r="B2" s="20" t="s">
        <v>26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'Hinterhölzl Stefan'!$C5-'Hinterhölzl Stefan'!$B5</f>
        <v>0.20833333333333337</v>
      </c>
      <c r="G5" s="19">
        <f>'Hinterhölzl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'Hinterhölzl Stefan'!$C6-'Hinterhölzl Stefan'!$B6</f>
        <v>0.125</v>
      </c>
      <c r="G6" s="19">
        <f>'Hinterhölzl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43915</v>
      </c>
      <c r="B7" s="10">
        <v>0.85416666666666663</v>
      </c>
      <c r="C7" s="10">
        <v>0.89583333333333337</v>
      </c>
      <c r="D7" s="6" t="s">
        <v>30</v>
      </c>
      <c r="E7" s="6" t="s">
        <v>14</v>
      </c>
      <c r="F7" s="10">
        <f>'Hinterhölzl Stefan'!$C7-'Hinterhölzl Stefan'!$B7</f>
        <v>4.1666666666666741E-2</v>
      </c>
      <c r="G7" s="19">
        <f>'Hinterhölzl Stefan'!$F7*24</f>
        <v>1.0000000000000018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43916</v>
      </c>
      <c r="B8" s="10">
        <v>0.47916666666666669</v>
      </c>
      <c r="C8" s="10">
        <v>0.54166666666666663</v>
      </c>
      <c r="D8" s="6" t="s">
        <v>31</v>
      </c>
      <c r="E8" s="6" t="s">
        <v>14</v>
      </c>
      <c r="F8" s="10">
        <f>'Hinterhölzl Stefan'!$C8-'Hinterhölzl Stefan'!$B8</f>
        <v>6.2499999999999944E-2</v>
      </c>
      <c r="G8" s="19">
        <f>'Hinterhölzl Stefan'!$F8*24</f>
        <v>1.4999999999999987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43916</v>
      </c>
      <c r="B9" s="10">
        <v>0.66666666666666663</v>
      </c>
      <c r="C9" s="10">
        <v>0.8125</v>
      </c>
      <c r="D9" s="6" t="s">
        <v>32</v>
      </c>
      <c r="E9" s="6" t="s">
        <v>14</v>
      </c>
      <c r="F9" s="10">
        <f>'Hinterhölzl Stefan'!$C9-'Hinterhölzl Stefan'!$B9</f>
        <v>0.14583333333333337</v>
      </c>
      <c r="G9" s="19">
        <f>'Hinterhölzl Stefan'!$F9*24</f>
        <v>3.5000000000000009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43916</v>
      </c>
      <c r="B10" s="10">
        <v>0.89583333333333337</v>
      </c>
      <c r="C10" s="10">
        <v>0.92708333333333337</v>
      </c>
      <c r="D10" s="6" t="s">
        <v>33</v>
      </c>
      <c r="E10" s="6" t="s">
        <v>14</v>
      </c>
      <c r="F10" s="10">
        <f>'Hinterhölzl Stefan'!$C10-'Hinterhölzl Stefan'!$B10</f>
        <v>3.125E-2</v>
      </c>
      <c r="G10" s="19">
        <f>'Hinterhölzl Stefan'!$F10*24</f>
        <v>0.75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43924</v>
      </c>
      <c r="B11" s="10">
        <v>0.66666666666666663</v>
      </c>
      <c r="C11" s="10">
        <v>0.75</v>
      </c>
      <c r="D11" s="6" t="s">
        <v>35</v>
      </c>
      <c r="E11" s="6" t="s">
        <v>14</v>
      </c>
      <c r="F11" s="10">
        <f>'Hinterhölzl Stefan'!$C11-'Hinterhölzl Stefan'!$B11</f>
        <v>8.333333333333337E-2</v>
      </c>
      <c r="G11" s="19">
        <f>'Hinterhölzl Stefan'!$F11*24</f>
        <v>2.0000000000000009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43926</v>
      </c>
      <c r="B12" s="10">
        <v>0.625</v>
      </c>
      <c r="C12" s="10">
        <v>0.75</v>
      </c>
      <c r="D12" s="6" t="s">
        <v>36</v>
      </c>
      <c r="E12" s="6" t="s">
        <v>14</v>
      </c>
      <c r="F12" s="10">
        <f>'Hinterhölzl Stefan'!$C12-'Hinterhölzl Stefan'!$B12</f>
        <v>0.125</v>
      </c>
      <c r="G12" s="19">
        <f>'Hinterhölzl Stefan'!$F12*24</f>
        <v>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43927</v>
      </c>
      <c r="B13" s="10">
        <v>0.39583333333333331</v>
      </c>
      <c r="C13" s="10">
        <v>0.54166666666666663</v>
      </c>
      <c r="D13" s="6" t="s">
        <v>40</v>
      </c>
      <c r="E13" s="6" t="s">
        <v>14</v>
      </c>
      <c r="F13" s="10">
        <f>'Hinterhölzl Stefan'!$C13-'Hinterhölzl Stefan'!$B13</f>
        <v>0.14583333333333331</v>
      </c>
      <c r="G13" s="19">
        <f>'Hinterhölzl Stefan'!$F13*24</f>
        <v>3.4999999999999996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>
        <v>43927</v>
      </c>
      <c r="B14" s="10">
        <v>0.70833333333333337</v>
      </c>
      <c r="C14" s="10">
        <v>0.83333333333333337</v>
      </c>
      <c r="D14" s="6" t="s">
        <v>41</v>
      </c>
      <c r="E14" s="6" t="s">
        <v>14</v>
      </c>
      <c r="F14" s="10">
        <f>'Hinterhölzl Stefan'!$C14-'Hinterhölzl Stefan'!$B14</f>
        <v>0.125</v>
      </c>
      <c r="G14" s="19">
        <f>'Hinterhölzl Stefan'!$F14*24</f>
        <v>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>
        <v>43927</v>
      </c>
      <c r="B15" s="10">
        <v>0.875</v>
      </c>
      <c r="C15" s="10">
        <v>1</v>
      </c>
      <c r="D15" s="6" t="s">
        <v>42</v>
      </c>
      <c r="E15" s="6" t="s">
        <v>14</v>
      </c>
      <c r="F15" s="10">
        <f>'Hinterhölzl Stefan'!$C15-'Hinterhölzl Stefan'!$B15</f>
        <v>0.125</v>
      </c>
      <c r="G15" s="19">
        <f>'Hinterhölzl Stefan'!$F15*24</f>
        <v>3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'Hinterhölzl Stefan'!$C16-'Hinterhölzl Stefan'!$B16</f>
        <v>0</v>
      </c>
      <c r="G16" s="19">
        <f>'Hinterhölzl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'Hinterhölzl Stefan'!$C17-'Hinterhölzl Stefan'!$B17</f>
        <v>0</v>
      </c>
      <c r="G17" s="19">
        <f>'Hinterhölzl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'Hinterhölzl Stefan'!$C18-'Hinterhölzl Stefan'!$B18</f>
        <v>0</v>
      </c>
      <c r="G18" s="19">
        <f>'Hinterhölzl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'Hinterhölzl Stefan'!$C19-'Hinterhölzl Stefan'!$B19</f>
        <v>0</v>
      </c>
      <c r="G19" s="19">
        <f>'Hinterhölzl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'Hinterhölzl Stefan'!$C20-'Hinterhölzl Stefan'!$B20</f>
        <v>0</v>
      </c>
      <c r="G20" s="19">
        <f>'Hinterhölzl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'Hinterhölzl Stefan'!$C21-'Hinterhölzl Stefan'!$B21</f>
        <v>0</v>
      </c>
      <c r="G21" s="19">
        <f>'Hinterhölzl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'Hinterhölzl Stefan'!$C22-'Hinterhölzl Stefan'!$B22</f>
        <v>0</v>
      </c>
      <c r="G22" s="19">
        <f>'Hinterhölzl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'Hinterhölzl Stefan'!$C23-'Hinterhölzl Stefan'!$B23</f>
        <v>0</v>
      </c>
      <c r="G23" s="19">
        <f>'Hinterhölzl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'Hinterhölzl Stefan'!$C24-'Hinterhölzl Stefan'!$B24</f>
        <v>0</v>
      </c>
      <c r="G24" s="19">
        <f>'Hinterhölzl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'Hinterhölzl Stefan'!$C25-'Hinterhölzl Stefan'!$B25</f>
        <v>0</v>
      </c>
      <c r="G25" s="19">
        <f>'Hinterhölzl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'Hinterhölzl Stefan'!$C26-'Hinterhölzl Stefan'!$B26</f>
        <v>0</v>
      </c>
      <c r="G26" s="19">
        <f>'Hinterhölzl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'Hinterhölzl Stefan'!$C27-'Hinterhölzl Stefan'!$B27</f>
        <v>0</v>
      </c>
      <c r="G27" s="19">
        <f>'Hinterhölzl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300-000000000000}">
      <formula1>"Projektidee,Lernvertrag,Meilenstein 1,Meilenstein 2,Meilenstein 3,Messeunterlagen"</formula1>
    </dataValidation>
    <dataValidation type="list" allowBlank="1" showErrorMessage="1" sqref="E5:E27" xr:uid="{00000000-0002-0000-03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Deutsch Thomas</vt:lpstr>
      <vt:lpstr>Bolda Stefan</vt:lpstr>
      <vt:lpstr>Hinterhölzl Stefan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Stefan Hinterhölzl</cp:lastModifiedBy>
  <dcterms:created xsi:type="dcterms:W3CDTF">2019-09-30T11:14:28Z</dcterms:created>
  <dcterms:modified xsi:type="dcterms:W3CDTF">2020-04-06T21:49:16Z</dcterms:modified>
</cp:coreProperties>
</file>