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55542EC6-3212-49CE-9B5D-B10F06CD6B9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G5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6"/>
  <c r="F6" i="6"/>
  <c r="F7" i="6"/>
  <c r="F8" i="6"/>
  <c r="F9" i="6"/>
  <c r="F10" i="6"/>
  <c r="F11" i="6"/>
  <c r="F12" i="6"/>
  <c r="F13" i="6"/>
  <c r="F14" i="6"/>
  <c r="B9" i="1"/>
  <c r="B8" i="1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3" i="2"/>
  <c r="F24" i="2"/>
  <c r="F25" i="2"/>
  <c r="F26" i="2"/>
  <c r="F27" i="2"/>
  <c r="F28" i="2"/>
  <c r="C7" i="1" l="1"/>
  <c r="C8" i="1"/>
  <c r="C9" i="1"/>
  <c r="D8" i="1" l="1"/>
  <c r="D9" i="1"/>
  <c r="G27" i="7"/>
  <c r="G26" i="7"/>
  <c r="D7" i="1" s="1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G15" i="6"/>
  <c r="F15" i="6"/>
  <c r="G14" i="6"/>
  <c r="G13" i="6"/>
  <c r="G12" i="6"/>
  <c r="G11" i="6"/>
  <c r="G10" i="6"/>
  <c r="G9" i="6"/>
  <c r="G8" i="6"/>
  <c r="G7" i="6"/>
  <c r="G6" i="6"/>
  <c r="C5" i="1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5" i="1" s="1"/>
  <c r="G6" i="2"/>
  <c r="E1" i="2" l="1"/>
  <c r="E1" i="7"/>
  <c r="C6" i="1"/>
  <c r="B4" i="1"/>
  <c r="D6" i="1"/>
  <c r="G5" i="6"/>
  <c r="E9" i="1"/>
  <c r="E5" i="1"/>
  <c r="B7" i="1"/>
  <c r="B6" i="1"/>
  <c r="E1" i="6" l="1"/>
  <c r="C4" i="1"/>
  <c r="E4" i="1" s="1"/>
  <c r="B10" i="1"/>
  <c r="E8" i="1"/>
  <c r="D10" i="1"/>
  <c r="E6" i="1"/>
  <c r="E7" i="1"/>
  <c r="C10" i="1" l="1"/>
  <c r="E10" i="1" s="1"/>
</calcChain>
</file>

<file path=xl/sharedStrings.xml><?xml version="1.0" encoding="utf-8"?>
<sst xmlns="http://schemas.openxmlformats.org/spreadsheetml/2006/main" count="152" uniqueCount="61">
  <si>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</si>
  <si>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</si>
  <si>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</si>
  <si>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</si>
  <si>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</si>
  <si>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</si>
  <si>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</si>
  <si>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</si>
  <si>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</si>
  <si>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</si>
  <si>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</si>
  <si>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</si>
  <si>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</si>
  <si>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</si>
  <si>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</si>
  <si>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</si>
  <si>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</si>
  <si>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</si>
  <si>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</si>
  <si>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</si>
  <si>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</si>
  <si>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</si>
  <si>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</si>
  <si>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</si>
  <si>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</si>
  <si>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</si>
  <si>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</si>
  <si>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</si>
  <si>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</si>
  <si>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</si>
  <si>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</si>
  <si>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</si>
  <si>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</si>
  <si>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</si>
  <si>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</si>
  <si>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</si>
  <si>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</si>
  <si>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</si>
  <si>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</si>
  <si>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</si>
  <si>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</si>
  <si>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</si>
  <si>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</si>
  <si>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</si>
  <si>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</si>
  <si>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</si>
  <si>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</si>
  <si>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</si>
  <si>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</si>
  <si>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</si>
  <si>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</si>
  <si>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</si>
  <si>
    <t>Theoretische Ausarbeitung</t>
  </si>
  <si>
    <t>Frontend Design HTML, Materialize, Mainpage redesign</t>
  </si>
  <si>
    <t>Projektfortschritt besprechen, routing frontend</t>
  </si>
  <si>
    <t>Fronend, CSS, Server</t>
  </si>
  <si>
    <t>Präsenztermin 1. Einheit</t>
  </si>
  <si>
    <t>CSS Styling</t>
  </si>
  <si>
    <t>Präsentation Meilenstein 1</t>
  </si>
  <si>
    <t>Userpage/adminpage unterscheidung - error handling</t>
  </si>
  <si>
    <t>Redesign user login - lods of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</si>
</sst>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20" fontId="3" fillId="0" borderId="0" xfId="0" applyNumberFormat="1" applyFont="1" applyAlignment="1"/>
    <xf numFmtId="2" fontId="0" fillId="0" borderId="0" xfId="0" applyNumberFormat="1" applyFont="1"/>
    <xf numFmtId="20" fontId="9" fillId="0" borderId="0" xfId="0" applyNumberFormat="1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8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>
      <calculatedColumnFormula>'Deutsch Thomas'!$C5-'Deutsch Thomas'!$B5</calculatedColumnFormula>
    </tableColumn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Stefan'!$C6-'Bolda Stefan'!$B6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E21" sqref="E21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23">
        <f>SUMIF('Deutsch Thomas'!$E$5:$E$28,Übersicht!$A4,'Deutsch Thomas'!$G$5:$G$28)</f>
        <v>9.25</v>
      </c>
      <c r="C4" s="7">
        <f>SUMIF('Bolda Stefan'!$E$6:$E$27,Übersicht!$A4,'Bolda Stefan'!$G$5:$G$27)</f>
        <v>3.2499999999999991</v>
      </c>
      <c r="D4" s="7">
        <f>SUMIF('Hinterhölzl Stefan'!$E$5:$E$31,Übersicht!$A4,'Hinterhölzl Stefan'!$G$5:$G$31)</f>
        <v>5.0000000000000009</v>
      </c>
      <c r="E4" s="7">
        <f>SUM(Übersicht!$B4:$D4)</f>
        <v>17.5</v>
      </c>
    </row>
    <row r="5" spans="1:7" ht="14.25" customHeight="1" x14ac:dyDescent="0.25">
      <c r="A5" s="6" t="s">
        <v>13</v>
      </c>
      <c r="B5" s="23">
        <f>SUMIF('Deutsch Thomas'!$E$5:$E$28,Übersicht!$A5,'Deutsch Thomas'!$G$5:$G$28)</f>
        <v>3.5000000000000009</v>
      </c>
      <c r="C5" s="7">
        <f>SUMIF('Bolda Stefan'!$E$6:$E$27,Übersicht!$A5,'Bolda Stefan'!$G$5:$G$27)</f>
        <v>5.0000000000000009</v>
      </c>
      <c r="D5" s="7">
        <f>SUMIF('Hinterhölzl Stefan'!$E$5:$E$31,Übersicht!$A5,'Hinterhölzl Stefan'!$G$5:$G$31)</f>
        <v>3</v>
      </c>
      <c r="E5" s="7">
        <f>SUM(Übersicht!$B5:$D5)</f>
        <v>11.500000000000002</v>
      </c>
    </row>
    <row r="6" spans="1:7" ht="14.25" customHeight="1" x14ac:dyDescent="0.25">
      <c r="A6" s="6" t="s">
        <v>14</v>
      </c>
      <c r="B6" s="7">
        <f>SUMIF('Deutsch Thomas'!$E$6:$E$28,Übersicht!$A6,'Deutsch Thomas'!$G$6:$G$28)</f>
        <v>50.333333333333343</v>
      </c>
      <c r="C6" s="7">
        <f>SUMIF('Bolda Stefan'!$E$6:$E$27,Übersicht!$A6,'Bolda Stefan'!$G$5:$G$27)</f>
        <v>22</v>
      </c>
      <c r="D6" s="7">
        <f>SUMIF('Hinterhölzl Stefan'!$E$5:$E$31,Übersicht!$A6,'Hinterhölzl Stefan'!$G$5:$G$31)</f>
        <v>55.833333333333336</v>
      </c>
      <c r="E6" s="7">
        <f>SUM(Übersicht!$B6:$D6)</f>
        <v>128.16666666666669</v>
      </c>
    </row>
    <row r="7" spans="1:7" ht="14.25" customHeight="1" x14ac:dyDescent="0.25">
      <c r="A7" s="6" t="s">
        <v>15</v>
      </c>
      <c r="B7" s="7">
        <f>SUMIF('Deutsch Thomas'!$E$6:$E$28,Übersicht!$A7,'Deutsch Thomas'!$G$6:$G$28)</f>
        <v>8</v>
      </c>
      <c r="C7" s="7">
        <f>SUMIF('Bolda Stefan'!$E$6:$E$27,Übersicht!$A7,'Bolda Stefan'!$G$5:$G$27)</f>
        <v>2.5833333333333348</v>
      </c>
      <c r="D7" s="7">
        <f>SUMIF('Hinterhölzl Stefan'!$E$5:$E$31,Übersicht!$A7,'Hinterhölzl Stefan'!$G$5:$G$31)</f>
        <v>8</v>
      </c>
      <c r="E7" s="7">
        <f>SUM(Übersicht!$B7:$D7)</f>
        <v>18.583333333333336</v>
      </c>
    </row>
    <row r="8" spans="1:7" ht="14.25" customHeight="1" x14ac:dyDescent="0.25">
      <c r="A8" s="6" t="s">
        <v>16</v>
      </c>
      <c r="B8" s="23">
        <f>SUMIF('Deutsch Thomas'!$E$5:$E$28,Übersicht!$A8,'Deutsch Thomas'!$G$5:$G$28)</f>
        <v>0</v>
      </c>
      <c r="C8" s="7">
        <f>SUMIF('Bolda Stefan'!$E$6:$E$27,Übersicht!$A8,'Bolda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23">
        <f>SUMIF('Deutsch Thomas'!$E$5:$E$28,Übersicht!$A9,'Deutsch Thomas'!$G$5:$G$28)</f>
        <v>0</v>
      </c>
      <c r="C9" s="7">
        <f>SUMIF('Bolda Stefan'!$E$6:$E$27,Übersicht!$A9,'Bolda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71.083333333333343</v>
      </c>
      <c r="C10" s="12">
        <f t="shared" si="0"/>
        <v>32.833333333333336</v>
      </c>
      <c r="D10" s="12">
        <f t="shared" si="0"/>
        <v>71.833333333333343</v>
      </c>
      <c r="E10" s="12">
        <f>SUM(Übersicht!$B10:$D10)</f>
        <v>175.75000000000003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7"/>
  <sheetViews>
    <sheetView zoomScaleNormal="100" workbookViewId="0">
      <selection activeCell="A22" sqref="A22:E22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10.875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23">
        <f>SUM('Deutsch Thomas'!$G$5:$G$28)</f>
        <v>71.083333333333343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'Deutsch Thomas'!$C5-'Deutsch Thomas'!$B5</f>
        <v>0.13541666666666663</v>
      </c>
      <c r="G5" s="19">
        <f>'Deutsch Thomas'!$F5*24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10">
        <v>0.34375</v>
      </c>
      <c r="C6" s="10">
        <v>0.55208333333333337</v>
      </c>
      <c r="D6" t="s">
        <v>22</v>
      </c>
      <c r="E6" s="6" t="s">
        <v>5</v>
      </c>
      <c r="F6" s="10">
        <f>'Deutsch Thomas'!$C6-'Deutsch Thomas'!$B6</f>
        <v>0.20833333333333337</v>
      </c>
      <c r="G6" s="19">
        <f>'Deutsch Thomas'!$F6*24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10">
        <v>0.66666666666666663</v>
      </c>
      <c r="C7" s="10">
        <v>0.79166666666666663</v>
      </c>
      <c r="D7" s="21" t="s">
        <v>28</v>
      </c>
      <c r="E7" s="6" t="s">
        <v>13</v>
      </c>
      <c r="F7" s="10">
        <f>'Deutsch Thomas'!$C7-'Deutsch Thomas'!$B7</f>
        <v>0.125</v>
      </c>
      <c r="G7" s="19">
        <f>'Deutsch Thomas'!$F7*24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43913</v>
      </c>
      <c r="B8" s="10">
        <v>0.375</v>
      </c>
      <c r="C8" s="10">
        <v>0.41666666666666669</v>
      </c>
      <c r="D8" s="6" t="s">
        <v>29</v>
      </c>
      <c r="E8" s="6" t="s">
        <v>5</v>
      </c>
      <c r="F8" s="10">
        <f>'Deutsch Thomas'!$C8-'Deutsch Thomas'!$B8</f>
        <v>4.1666666666666685E-2</v>
      </c>
      <c r="G8" s="19">
        <f>'Deutsch Thomas'!$F8*24</f>
        <v>1.0000000000000004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4.25" customHeight="1" x14ac:dyDescent="0.25">
      <c r="A9" s="9">
        <v>43919</v>
      </c>
      <c r="B9" s="10">
        <v>0.66666666666666663</v>
      </c>
      <c r="C9" s="10">
        <v>0.6875</v>
      </c>
      <c r="D9" s="6" t="s">
        <v>34</v>
      </c>
      <c r="E9" s="6" t="s">
        <v>13</v>
      </c>
      <c r="F9" s="10">
        <f>'Deutsch Thomas'!$C9-'Deutsch Thomas'!$B9</f>
        <v>2.083333333333337E-2</v>
      </c>
      <c r="G9" s="19">
        <f>'Deutsch Thomas'!$F9*24</f>
        <v>0.50000000000000089</v>
      </c>
      <c r="Q9" s="3"/>
      <c r="R9" s="13"/>
      <c r="S9" s="14"/>
      <c r="T9" s="14"/>
      <c r="U9" s="8"/>
      <c r="V9" s="8"/>
      <c r="W9" s="3"/>
    </row>
    <row r="10" spans="1:23" ht="14.25" customHeight="1" x14ac:dyDescent="0.25">
      <c r="A10" s="9">
        <v>43924</v>
      </c>
      <c r="B10" s="10">
        <v>0.66666666666666663</v>
      </c>
      <c r="C10" s="10">
        <v>0.75</v>
      </c>
      <c r="D10" s="6" t="s">
        <v>35</v>
      </c>
      <c r="E10" s="6" t="s">
        <v>14</v>
      </c>
      <c r="F10" s="10">
        <f>'Deutsch Thomas'!$C10-'Deutsch Thomas'!$B10</f>
        <v>8.333333333333337E-2</v>
      </c>
      <c r="G10" s="19">
        <f>'Deutsch Thomas'!$F10*24</f>
        <v>2.0000000000000009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43925</v>
      </c>
      <c r="B11" s="22">
        <v>0.54166666666666663</v>
      </c>
      <c r="C11" s="22">
        <v>0.75</v>
      </c>
      <c r="D11" s="6" t="s">
        <v>52</v>
      </c>
      <c r="E11" s="6" t="s">
        <v>14</v>
      </c>
      <c r="F11" s="10">
        <f>'Deutsch Thomas'!$C11-'Deutsch Thomas'!$B11</f>
        <v>0.20833333333333337</v>
      </c>
      <c r="G11" s="19">
        <f>'Deutsch Thomas'!$F11*24</f>
        <v>5.0000000000000009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0.55208333333333337</v>
      </c>
      <c r="D13" s="6" t="s">
        <v>37</v>
      </c>
      <c r="E13" s="6" t="s">
        <v>14</v>
      </c>
      <c r="F13" s="10">
        <f>'Deutsch Thomas'!$C13-'Deutsch Thomas'!$B13</f>
        <v>0.15625000000000006</v>
      </c>
      <c r="G13" s="19">
        <f>'Deutsch Thomas'!$F13*24</f>
        <v>3.7500000000000013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38</v>
      </c>
      <c r="E14" s="6" t="s">
        <v>14</v>
      </c>
      <c r="F14" s="10">
        <f>'Deutsch Thomas'!$C14-'Deutsch Thomas'!$B14</f>
        <v>0.125</v>
      </c>
      <c r="G14" s="19">
        <f>'Deutsch Thomas'!$F14*24</f>
        <v>3</v>
      </c>
      <c r="H14" s="14"/>
      <c r="I14" s="14"/>
      <c r="J14" s="8"/>
      <c r="K14" s="8"/>
      <c r="L14" s="3"/>
      <c r="M14" s="15"/>
      <c r="N14" s="13"/>
      <c r="O14" s="14"/>
      <c r="P14" s="14"/>
      <c r="Q14" s="8"/>
      <c r="R14" s="8"/>
      <c r="S14" s="3"/>
      <c r="T14" s="15"/>
      <c r="U14" s="3"/>
      <c r="V14" s="3"/>
      <c r="W14" s="3"/>
    </row>
    <row r="15" spans="1:23" ht="14.25" customHeight="1" x14ac:dyDescent="0.25">
      <c r="A15" s="9">
        <v>43928</v>
      </c>
      <c r="B15" s="10">
        <v>0.41666666666666669</v>
      </c>
      <c r="C15" s="10">
        <v>0.54166666666666663</v>
      </c>
      <c r="D15" s="6" t="s">
        <v>43</v>
      </c>
      <c r="E15" s="6" t="s">
        <v>14</v>
      </c>
      <c r="F15" s="10">
        <f>'Deutsch Thomas'!$C15-'Deutsch Thomas'!$B15</f>
        <v>0.12499999999999994</v>
      </c>
      <c r="G15" s="19">
        <f>'Deutsch Thomas'!$F15*24</f>
        <v>2.9999999999999987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4.25" customHeight="1" x14ac:dyDescent="0.25">
      <c r="A16" s="9">
        <v>43929</v>
      </c>
      <c r="B16" s="10">
        <v>0.45833333333333331</v>
      </c>
      <c r="C16" s="10">
        <v>0.83333333333333337</v>
      </c>
      <c r="D16" s="6" t="s">
        <v>44</v>
      </c>
      <c r="E16" s="6" t="s">
        <v>14</v>
      </c>
      <c r="F16" s="10">
        <f>'Deutsch Thomas'!$C16-'Deutsch Thomas'!$B16</f>
        <v>0.37500000000000006</v>
      </c>
      <c r="G16" s="19">
        <f>'Deutsch Thomas'!$F16*24</f>
        <v>9.0000000000000018</v>
      </c>
      <c r="H16" s="14"/>
      <c r="I16" s="14"/>
      <c r="J16" s="8"/>
      <c r="K16" s="8"/>
      <c r="L16" s="3"/>
      <c r="M16" s="15"/>
      <c r="N16" s="13"/>
      <c r="O16" s="14"/>
      <c r="P16" s="14"/>
      <c r="Q16" s="8"/>
      <c r="R16" s="8"/>
      <c r="S16" s="3"/>
      <c r="T16" s="15"/>
      <c r="U16" s="3"/>
      <c r="V16" s="3"/>
      <c r="W16" s="3"/>
    </row>
    <row r="17" spans="1:23" ht="14.25" customHeight="1" x14ac:dyDescent="0.25">
      <c r="A17" s="9">
        <v>43934</v>
      </c>
      <c r="B17" s="10">
        <v>0.5</v>
      </c>
      <c r="C17" s="10">
        <v>0.83333333333333337</v>
      </c>
      <c r="D17" s="6" t="s">
        <v>49</v>
      </c>
      <c r="E17" s="6" t="s">
        <v>14</v>
      </c>
      <c r="F17" s="10">
        <f>'Deutsch Thomas'!$C17-'Deutsch Thomas'!$B17</f>
        <v>0.33333333333333337</v>
      </c>
      <c r="G17" s="19">
        <f>'Deutsch Thomas'!$F17*24</f>
        <v>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4.25" customHeight="1" x14ac:dyDescent="0.25">
      <c r="A18" s="9">
        <v>43935</v>
      </c>
      <c r="B18" s="10">
        <v>0.33333333333333331</v>
      </c>
      <c r="C18" s="10">
        <v>0.79166666666666663</v>
      </c>
      <c r="D18" s="6" t="s">
        <v>55</v>
      </c>
      <c r="E18" s="6" t="s">
        <v>14</v>
      </c>
      <c r="F18" s="10">
        <f>'Deutsch Thomas'!$C18-'Deutsch Thomas'!$B18</f>
        <v>0.45833333333333331</v>
      </c>
      <c r="G18" s="19">
        <f>'Deutsch Thomas'!$F18*24</f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4.25" customHeight="1" x14ac:dyDescent="0.25">
      <c r="A19" s="9">
        <v>43940</v>
      </c>
      <c r="B19" s="10">
        <v>0.625</v>
      </c>
      <c r="C19" s="10">
        <v>0.70833333333333337</v>
      </c>
      <c r="D19" s="6" t="s">
        <v>57</v>
      </c>
      <c r="E19" s="6" t="s">
        <v>14</v>
      </c>
      <c r="F19" s="10">
        <f>'Deutsch Thomas'!$C19-'Deutsch Thomas'!$B19</f>
        <v>8.333333333333337E-2</v>
      </c>
      <c r="G19" s="19">
        <f>'Deutsch Thomas'!$F19*24</f>
        <v>2.0000000000000009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43941</v>
      </c>
      <c r="B20" s="10">
        <v>0.36458333333333331</v>
      </c>
      <c r="C20" s="10">
        <v>0.3888888888888889</v>
      </c>
      <c r="D20" s="6" t="s">
        <v>58</v>
      </c>
      <c r="E20" s="6" t="s">
        <v>14</v>
      </c>
      <c r="F20" s="10">
        <f>'Deutsch Thomas'!$C20-'Deutsch Thomas'!$B20</f>
        <v>2.430555555555558E-2</v>
      </c>
      <c r="G20" s="19">
        <f>'Deutsch Thomas'!$F20*24</f>
        <v>0.58333333333333393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16">
        <v>43941</v>
      </c>
      <c r="B21" s="10">
        <v>0.75</v>
      </c>
      <c r="C21" s="10">
        <v>0.83333333333333337</v>
      </c>
      <c r="D21" s="17" t="s">
        <v>59</v>
      </c>
      <c r="E21" s="6" t="s">
        <v>15</v>
      </c>
      <c r="F21" s="10">
        <f>'Deutsch Thomas'!$C21-'Deutsch Thomas'!$B21</f>
        <v>8.333333333333337E-2</v>
      </c>
      <c r="G21" s="19">
        <f>'Deutsch Thomas'!$F21*24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43943</v>
      </c>
      <c r="B22" s="10">
        <v>0.60416666666666663</v>
      </c>
      <c r="C22" s="10">
        <v>0.85416666666666663</v>
      </c>
      <c r="D22" s="6" t="s">
        <v>60</v>
      </c>
      <c r="E22" s="6" t="s">
        <v>15</v>
      </c>
      <c r="F22" s="10">
        <f>'Deutsch Thomas'!$C22-'Deutsch Thomas'!$B22</f>
        <v>0.25</v>
      </c>
      <c r="G22" s="19">
        <f>'Deutsch Thomas'!$F22*24</f>
        <v>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9"/>
      <c r="B26" s="10"/>
      <c r="C26" s="10"/>
      <c r="D26" s="6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6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5">
      <c r="A28" s="16"/>
      <c r="B28" s="10"/>
      <c r="C28" s="10"/>
      <c r="D28" s="17"/>
      <c r="E28" s="17"/>
      <c r="F28" s="10">
        <f>'Deutsch Thomas'!$C28-'Deutsch Thomas'!$B28</f>
        <v>0</v>
      </c>
      <c r="G28" s="19">
        <f>'Deutsch Thomas'!$F28*24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dataValidations count="2">
    <dataValidation type="list" allowBlank="1" showErrorMessage="1" sqref="Q9 W9 L14 S14 L16 S16" xr:uid="{00000000-0002-0000-0100-000000000000}">
      <formula1>"Projektidee,Lernvertrag,Meilenstein 1,Meilenstein 2,Meilenstein 3,Messeunterlagen"</formula1>
    </dataValidation>
    <dataValidation type="list" allowBlank="1" showErrorMessage="1" sqref="E5:E28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A14" sqref="A14:E14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38.833333333333336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'Bolda Stefan'!$C5-'Bolda Stefan'!$B5</f>
        <v>0.13541666666666663</v>
      </c>
      <c r="G5" s="19">
        <f>'Bolda Stefan'!$F5*24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24">
        <v>0.34375</v>
      </c>
      <c r="C6" s="24">
        <v>0.55208333333333337</v>
      </c>
      <c r="D6" t="s">
        <v>22</v>
      </c>
      <c r="E6" s="6" t="s">
        <v>5</v>
      </c>
      <c r="F6" s="10">
        <f>'Bolda Stefan'!$C6-'Bolda Stefan'!$B6</f>
        <v>0.20833333333333337</v>
      </c>
      <c r="G6" s="19">
        <f>'Bolda Stefan'!$F6*24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24">
        <v>0.66666666666666663</v>
      </c>
      <c r="C7" s="24">
        <v>0.79166666666666663</v>
      </c>
      <c r="D7" s="21" t="s">
        <v>28</v>
      </c>
      <c r="E7" s="6" t="s">
        <v>13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43925</v>
      </c>
      <c r="B8" s="24">
        <v>0.45833333333333331</v>
      </c>
      <c r="C8" s="24">
        <v>0.66666666666666663</v>
      </c>
      <c r="D8" s="6" t="s">
        <v>52</v>
      </c>
      <c r="E8" s="6" t="s">
        <v>14</v>
      </c>
      <c r="F8" s="10">
        <f>'Bolda Stefan'!$C8-'Bolda Stefan'!$B8</f>
        <v>0.20833333333333331</v>
      </c>
      <c r="G8" s="19">
        <f>'Bolda Stefan'!$F8*24</f>
        <v>5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43927</v>
      </c>
      <c r="B9" s="24">
        <v>0.70833333333333337</v>
      </c>
      <c r="C9" s="24">
        <v>0.83333333333333337</v>
      </c>
      <c r="D9" s="6" t="s">
        <v>39</v>
      </c>
      <c r="E9" s="6" t="s">
        <v>14</v>
      </c>
      <c r="F9" s="10">
        <f>'Bolda Stefan'!$C9-'Bolda Stefan'!$B9</f>
        <v>0.125</v>
      </c>
      <c r="G9" s="19">
        <f>'Bolda Stefan'!$F9*24</f>
        <v>3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43928</v>
      </c>
      <c r="B10" s="24">
        <v>0.41666666666666669</v>
      </c>
      <c r="C10" s="24">
        <v>0.54166666666666663</v>
      </c>
      <c r="D10" s="6" t="s">
        <v>54</v>
      </c>
      <c r="E10" s="6" t="s">
        <v>14</v>
      </c>
      <c r="F10" s="10">
        <f>'Bolda Stefan'!$C10-'Bolda Stefan'!$B10</f>
        <v>0.12499999999999994</v>
      </c>
      <c r="G10" s="19">
        <f>'Bolda Stefan'!$F10*24</f>
        <v>2.9999999999999987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43935</v>
      </c>
      <c r="B11" s="24">
        <v>0.5</v>
      </c>
      <c r="C11" s="24">
        <v>0.83333333333333337</v>
      </c>
      <c r="D11" s="6" t="s">
        <v>53</v>
      </c>
      <c r="E11" s="6" t="s">
        <v>14</v>
      </c>
      <c r="F11" s="10">
        <f>'Bolda Stefan'!$C11-'Bolda Stefan'!$B11</f>
        <v>0.33333333333333337</v>
      </c>
      <c r="G11" s="19">
        <f>'Bolda Stefan'!$F11*24</f>
        <v>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43941</v>
      </c>
      <c r="B12" s="10">
        <v>0.36458333333333331</v>
      </c>
      <c r="C12" s="10">
        <v>0.3888888888888889</v>
      </c>
      <c r="D12" s="6" t="s">
        <v>58</v>
      </c>
      <c r="E12" s="6" t="s">
        <v>14</v>
      </c>
      <c r="F12" s="10">
        <f>'Bolda Stefan'!$C12-'Bolda Stefan'!$B12</f>
        <v>2.430555555555558E-2</v>
      </c>
      <c r="G12" s="19">
        <f>'Bolda Stefan'!$F12*24</f>
        <v>0.58333333333333393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16">
        <v>43941</v>
      </c>
      <c r="B13" s="10">
        <v>0.75</v>
      </c>
      <c r="C13" s="10">
        <v>0.83333333333333337</v>
      </c>
      <c r="D13" s="17" t="s">
        <v>59</v>
      </c>
      <c r="E13" s="6" t="s">
        <v>15</v>
      </c>
      <c r="F13" s="10">
        <f>'Bolda Stefan'!$C13-'Bolda Stefan'!$B13</f>
        <v>8.333333333333337E-2</v>
      </c>
      <c r="G13" s="19">
        <f>'Bolda Stefan'!$F13*24</f>
        <v>2.0000000000000009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43943</v>
      </c>
      <c r="B14" s="10">
        <v>0.60416666666666663</v>
      </c>
      <c r="C14" s="10">
        <v>0.85416666666666663</v>
      </c>
      <c r="D14" s="6" t="s">
        <v>60</v>
      </c>
      <c r="E14" s="6" t="s">
        <v>15</v>
      </c>
      <c r="F14" s="10">
        <f>'Bolda Stefan'!$C14-'Bolda Stefan'!$B14</f>
        <v>0.25</v>
      </c>
      <c r="G14" s="19">
        <f>'Bolda Stefan'!$F14*24</f>
        <v>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  <dataValidation type="list" allowBlank="1" showErrorMessage="1" sqref="E5:E27" xr:uid="{00000000-0002-0000-0200-000000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A27" sqref="A27:E2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17.875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71.833333333333343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43925</v>
      </c>
      <c r="B12" s="22">
        <v>0.54166666666666663</v>
      </c>
      <c r="C12" s="22">
        <v>0.75</v>
      </c>
      <c r="D12" s="6" t="s">
        <v>52</v>
      </c>
      <c r="E12" s="6" t="s">
        <v>14</v>
      </c>
      <c r="F12" s="10">
        <f>'Hinterhölzl Stefan'!$C12-'Hinterhölzl Stefan'!$B12</f>
        <v>0.20833333333333337</v>
      </c>
      <c r="G12" s="19">
        <f>'Hinterhölzl Stefan'!$F12*24</f>
        <v>5.0000000000000009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43926</v>
      </c>
      <c r="B13" s="10">
        <v>0.625</v>
      </c>
      <c r="C13" s="10">
        <v>0.75</v>
      </c>
      <c r="D13" s="6" t="s">
        <v>36</v>
      </c>
      <c r="E13" s="6" t="s">
        <v>14</v>
      </c>
      <c r="F13" s="10">
        <f>'Hinterhölzl Stefan'!$C13-'Hinterhölzl Stefan'!$B13</f>
        <v>0.125</v>
      </c>
      <c r="G13" s="19">
        <f>'Hinterhölzl Stefan'!$F13*24</f>
        <v>3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0.39583333333333331</v>
      </c>
      <c r="C14" s="10">
        <v>0.54166666666666663</v>
      </c>
      <c r="D14" s="6" t="s">
        <v>40</v>
      </c>
      <c r="E14" s="6" t="s">
        <v>14</v>
      </c>
      <c r="F14" s="10">
        <f>'Hinterhölzl Stefan'!$C14-'Hinterhölzl Stefan'!$B14</f>
        <v>0.14583333333333331</v>
      </c>
      <c r="G14" s="19">
        <f>'Hinterhölzl Stefan'!$F14*24</f>
        <v>3.4999999999999996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0.70833333333333337</v>
      </c>
      <c r="C15" s="10">
        <v>0.83333333333333337</v>
      </c>
      <c r="D15" s="6" t="s">
        <v>41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43927</v>
      </c>
      <c r="B16" s="10">
        <v>0.875</v>
      </c>
      <c r="C16" s="10">
        <v>1</v>
      </c>
      <c r="D16" s="6" t="s">
        <v>42</v>
      </c>
      <c r="E16" s="6" t="s">
        <v>14</v>
      </c>
      <c r="F16" s="10">
        <f>'Hinterhölzl Stefan'!$C16-'Hinterhölzl Stefan'!$B16</f>
        <v>0.125</v>
      </c>
      <c r="G16" s="19">
        <f>'Hinterhölzl Stefan'!$F16*24</f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0.375</v>
      </c>
      <c r="C17" s="10">
        <v>0.51041666666666663</v>
      </c>
      <c r="D17" s="6" t="s">
        <v>45</v>
      </c>
      <c r="E17" s="6" t="s">
        <v>14</v>
      </c>
      <c r="F17" s="10">
        <f>'Hinterhölzl Stefan'!$C17-'Hinterhölzl Stefan'!$B17</f>
        <v>0.13541666666666663</v>
      </c>
      <c r="G17" s="19">
        <f>'Hinterhölzl Stefan'!$F17*24</f>
        <v>3.2499999999999991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43928</v>
      </c>
      <c r="B18" s="10">
        <v>0.64583333333333337</v>
      </c>
      <c r="C18" s="10">
        <v>0.70833333333333337</v>
      </c>
      <c r="D18" s="6" t="s">
        <v>46</v>
      </c>
      <c r="E18" s="6" t="s">
        <v>14</v>
      </c>
      <c r="F18" s="10">
        <f>'Hinterhölzl Stefan'!$C18-'Hinterhölzl Stefan'!$B18</f>
        <v>6.25E-2</v>
      </c>
      <c r="G18" s="19">
        <f>'Hinterhölzl Stefan'!$F18*24</f>
        <v>1.5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0.375</v>
      </c>
      <c r="C19" s="10">
        <v>0.51041666666666663</v>
      </c>
      <c r="D19" s="6" t="s">
        <v>47</v>
      </c>
      <c r="E19" s="6" t="s">
        <v>14</v>
      </c>
      <c r="F19" s="10">
        <f>'Hinterhölzl Stefan'!$C19-'Hinterhölzl Stefan'!$B19</f>
        <v>0.13541666666666663</v>
      </c>
      <c r="G19" s="19">
        <f>'Hinterhölzl Stefan'!$F19*24</f>
        <v>3.2499999999999991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43929</v>
      </c>
      <c r="B20" s="10">
        <v>0.66666666666666663</v>
      </c>
      <c r="C20" s="10">
        <v>0.85416666666666663</v>
      </c>
      <c r="D20" s="6" t="s">
        <v>47</v>
      </c>
      <c r="E20" s="6" t="s">
        <v>14</v>
      </c>
      <c r="F20" s="10">
        <f>'Hinterhölzl Stefan'!$C20-'Hinterhölzl Stefan'!$B20</f>
        <v>0.1875</v>
      </c>
      <c r="G20" s="19">
        <f>'Hinterhölzl Stefan'!$F20*24</f>
        <v>4.5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43930</v>
      </c>
      <c r="B21" s="10">
        <v>0.39583333333333331</v>
      </c>
      <c r="C21" s="10">
        <v>0.47916666666666669</v>
      </c>
      <c r="D21" s="6" t="s">
        <v>48</v>
      </c>
      <c r="E21" s="6" t="s">
        <v>14</v>
      </c>
      <c r="F21" s="10">
        <f>'Hinterhölzl Stefan'!$C21-'Hinterhölzl Stefan'!$B21</f>
        <v>8.333333333333337E-2</v>
      </c>
      <c r="G21" s="19">
        <f>'Hinterhölzl Stefan'!$F21*24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43934</v>
      </c>
      <c r="B22" s="10">
        <v>0.70833333333333337</v>
      </c>
      <c r="C22" s="10">
        <v>0.89583333333333337</v>
      </c>
      <c r="D22" s="6" t="s">
        <v>50</v>
      </c>
      <c r="E22" s="6" t="s">
        <v>14</v>
      </c>
      <c r="F22" s="10">
        <f>'Hinterhölzl Stefan'!$C22-'Hinterhölzl Stefan'!$B22</f>
        <v>0.1875</v>
      </c>
      <c r="G22" s="19">
        <f>'Hinterhölzl Stefan'!$F22*24</f>
        <v>4.5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0.33333333333333331</v>
      </c>
      <c r="C23" s="10">
        <v>0.625</v>
      </c>
      <c r="D23" s="6" t="s">
        <v>51</v>
      </c>
      <c r="E23" s="6" t="s">
        <v>14</v>
      </c>
      <c r="F23" s="10">
        <f>'Hinterhölzl Stefan'!$C23-'Hinterhölzl Stefan'!$B23</f>
        <v>0.29166666666666669</v>
      </c>
      <c r="G23" s="19">
        <f>'Hinterhölzl Stefan'!$F23*24</f>
        <v>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>
        <v>43935</v>
      </c>
      <c r="B24" s="10">
        <v>0.70833333333333337</v>
      </c>
      <c r="C24" s="10">
        <v>0.83333333333333337</v>
      </c>
      <c r="D24" s="6" t="s">
        <v>51</v>
      </c>
      <c r="E24" s="6" t="s">
        <v>14</v>
      </c>
      <c r="F24" s="10">
        <f>'Hinterhölzl Stefan'!$C24-'Hinterhölzl Stefan'!$B24</f>
        <v>0.125</v>
      </c>
      <c r="G24" s="19">
        <f>'Hinterhölzl Stefan'!$F24*24</f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>
        <v>43941</v>
      </c>
      <c r="B25" s="10">
        <v>0.36458333333333331</v>
      </c>
      <c r="C25" s="10">
        <v>0.3888888888888889</v>
      </c>
      <c r="D25" s="6" t="s">
        <v>58</v>
      </c>
      <c r="E25" s="6" t="s">
        <v>14</v>
      </c>
      <c r="F25" s="10">
        <f>'Hinterhölzl Stefan'!$C25-'Hinterhölzl Stefan'!$B25</f>
        <v>2.430555555555558E-2</v>
      </c>
      <c r="G25" s="19">
        <f>'Hinterhölzl Stefan'!$F25*24</f>
        <v>0.58333333333333393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>
        <v>43941</v>
      </c>
      <c r="B26" s="10">
        <v>0.75</v>
      </c>
      <c r="C26" s="10">
        <v>0.83333333333333337</v>
      </c>
      <c r="D26" s="17" t="s">
        <v>59</v>
      </c>
      <c r="E26" s="6" t="s">
        <v>15</v>
      </c>
      <c r="F26" s="10">
        <f>'Hinterhölzl Stefan'!$C26-'Hinterhölzl Stefan'!$B26</f>
        <v>8.333333333333337E-2</v>
      </c>
      <c r="G26" s="19">
        <f>'Hinterhölzl Stefan'!$F26*24</f>
        <v>2.0000000000000009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9">
        <v>43943</v>
      </c>
      <c r="B27" s="10">
        <v>0.60416666666666663</v>
      </c>
      <c r="C27" s="10">
        <v>0.85416666666666663</v>
      </c>
      <c r="D27" s="6" t="s">
        <v>60</v>
      </c>
      <c r="E27" s="6" t="s">
        <v>15</v>
      </c>
      <c r="F27" s="10">
        <f>'Hinterhölzl Stefan'!$C27-'Hinterhölzl Stefan'!$B27</f>
        <v>0.25</v>
      </c>
      <c r="G27" s="19">
        <f>'Hinterhölzl Stefan'!$F27*24</f>
        <v>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2020-04-22T18:24:35Z</dcterms:modified>
</cp:coreProperties>
</file>