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费用合计" sheetId="7" r:id="rId1"/>
    <sheet name="沃尔沃骨架" sheetId="2" r:id="rId2"/>
    <sheet name="沃尔沃面套" sheetId="3" r:id="rId3"/>
    <sheet name="线束" sheetId="4" r:id="rId4"/>
    <sheet name="ALPS" sheetId="5" r:id="rId5"/>
    <sheet name="零单" sheetId="6" r:id="rId6"/>
  </sheets>
  <definedNames>
    <definedName name="_xlnm._FilterDatabase" localSheetId="5" hidden="1">零单!$A$4:$S$25</definedName>
    <definedName name="_xlnm._FilterDatabase" localSheetId="2" hidden="1">沃尔沃面套!$A$4:$S$83</definedName>
  </definedNames>
  <calcPr calcId="145621"/>
</workbook>
</file>

<file path=xl/calcChain.xml><?xml version="1.0" encoding="utf-8"?>
<calcChain xmlns="http://schemas.openxmlformats.org/spreadsheetml/2006/main">
  <c r="Q16" i="6" l="1"/>
  <c r="Q17" i="6"/>
  <c r="Q18" i="6"/>
  <c r="Q19" i="6"/>
  <c r="Q20" i="6"/>
  <c r="Q21" i="6"/>
  <c r="Q22" i="6"/>
  <c r="Q23" i="6"/>
  <c r="Q24" i="6"/>
  <c r="Q6" i="6"/>
  <c r="Q7" i="6"/>
  <c r="Q8" i="6"/>
  <c r="Q9" i="6"/>
  <c r="Q10" i="6"/>
  <c r="Q11" i="6"/>
  <c r="Q12" i="6"/>
  <c r="Q13" i="6"/>
  <c r="Q14" i="6"/>
  <c r="P21" i="6"/>
  <c r="P22" i="6"/>
  <c r="P23" i="6"/>
  <c r="P24" i="6"/>
  <c r="P20" i="6"/>
  <c r="P16" i="6"/>
  <c r="P17" i="6"/>
  <c r="P18" i="6"/>
  <c r="P19" i="6"/>
  <c r="P15" i="6"/>
  <c r="L21" i="6"/>
  <c r="L22" i="6"/>
  <c r="L23" i="6"/>
  <c r="L24" i="6"/>
  <c r="L20" i="6"/>
  <c r="L16" i="6"/>
  <c r="L17" i="6"/>
  <c r="L18" i="6"/>
  <c r="L19" i="6"/>
  <c r="L15" i="6"/>
  <c r="R20" i="6"/>
  <c r="L6" i="6"/>
  <c r="L7" i="6"/>
  <c r="L8" i="6"/>
  <c r="L9" i="6"/>
  <c r="L10" i="6"/>
  <c r="L11" i="6"/>
  <c r="L12" i="6"/>
  <c r="L13" i="6"/>
  <c r="L14" i="6"/>
  <c r="L5" i="6"/>
  <c r="R6" i="5"/>
  <c r="R7" i="5"/>
  <c r="R8" i="5"/>
  <c r="R9" i="5"/>
  <c r="R5" i="5"/>
  <c r="P6" i="5"/>
  <c r="P7" i="5"/>
  <c r="P8" i="5"/>
  <c r="P9" i="5"/>
  <c r="P5" i="5"/>
  <c r="L6" i="5"/>
  <c r="L7" i="5"/>
  <c r="L8" i="5"/>
  <c r="L9" i="5"/>
  <c r="L5" i="5"/>
  <c r="N6" i="4"/>
  <c r="N7" i="4"/>
  <c r="N8" i="4"/>
  <c r="N9" i="4"/>
  <c r="N10" i="4"/>
  <c r="N11" i="4"/>
  <c r="N12" i="4"/>
  <c r="N13" i="4"/>
  <c r="N14" i="4"/>
  <c r="N5" i="4"/>
  <c r="Q6" i="4"/>
  <c r="Q7" i="4"/>
  <c r="Q8" i="4"/>
  <c r="Q9" i="4"/>
  <c r="Q10" i="4"/>
  <c r="Q11" i="4"/>
  <c r="Q12" i="4"/>
  <c r="Q13" i="4"/>
  <c r="Q14" i="4"/>
  <c r="Q5" i="4"/>
  <c r="R6" i="4"/>
  <c r="R7" i="4"/>
  <c r="R8" i="4"/>
  <c r="R9" i="4"/>
  <c r="R10" i="4"/>
  <c r="R11" i="4"/>
  <c r="R12" i="4"/>
  <c r="R13" i="4"/>
  <c r="R14" i="4"/>
  <c r="R5" i="4"/>
  <c r="L6" i="4"/>
  <c r="L7" i="4"/>
  <c r="L8" i="4"/>
  <c r="L9" i="4"/>
  <c r="L10" i="4"/>
  <c r="L11" i="4"/>
  <c r="L12" i="4"/>
  <c r="L13" i="4"/>
  <c r="L14" i="4"/>
  <c r="L5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5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31" i="3"/>
  <c r="Q30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5" i="3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0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5" i="2"/>
  <c r="Q34" i="2"/>
  <c r="R34" i="2" s="1"/>
  <c r="Q33" i="2"/>
  <c r="R33" i="2" s="1"/>
  <c r="Q32" i="2"/>
  <c r="R32" i="2" s="1"/>
  <c r="Q31" i="2"/>
  <c r="R31" i="2" s="1"/>
  <c r="Q30" i="2"/>
  <c r="R30" i="2" s="1"/>
  <c r="Q39" i="2"/>
  <c r="R39" i="2" s="1"/>
  <c r="Q38" i="2"/>
  <c r="R38" i="2" s="1"/>
  <c r="Q37" i="2"/>
  <c r="R37" i="2" s="1"/>
  <c r="Q36" i="2"/>
  <c r="R36" i="2" s="1"/>
  <c r="Q35" i="2"/>
  <c r="R35" i="2" s="1"/>
  <c r="Q44" i="2"/>
  <c r="R44" i="2" s="1"/>
  <c r="Q43" i="2"/>
  <c r="R43" i="2" s="1"/>
  <c r="Q42" i="2"/>
  <c r="R42" i="2" s="1"/>
  <c r="Q41" i="2"/>
  <c r="R41" i="2" s="1"/>
  <c r="Q40" i="2"/>
  <c r="R40" i="2" s="1"/>
  <c r="Q49" i="2"/>
  <c r="R49" i="2" s="1"/>
  <c r="Q48" i="2"/>
  <c r="R48" i="2" s="1"/>
  <c r="Q47" i="2"/>
  <c r="R47" i="2" s="1"/>
  <c r="Q46" i="2"/>
  <c r="R46" i="2" s="1"/>
  <c r="Q45" i="2"/>
  <c r="R45" i="2" s="1"/>
  <c r="Q19" i="2"/>
  <c r="R19" i="2" s="1"/>
  <c r="Q18" i="2"/>
  <c r="R18" i="2" s="1"/>
  <c r="Q17" i="2"/>
  <c r="R17" i="2" s="1"/>
  <c r="Q16" i="2"/>
  <c r="R16" i="2" s="1"/>
  <c r="Q15" i="2"/>
  <c r="R15" i="2" s="1"/>
  <c r="Q24" i="2"/>
  <c r="R24" i="2" s="1"/>
  <c r="Q23" i="2"/>
  <c r="R23" i="2" s="1"/>
  <c r="Q22" i="2"/>
  <c r="R22" i="2" s="1"/>
  <c r="Q21" i="2"/>
  <c r="R21" i="2" s="1"/>
  <c r="Q20" i="2"/>
  <c r="R20" i="2" s="1"/>
  <c r="Q29" i="2"/>
  <c r="R29" i="2" s="1"/>
  <c r="Q28" i="2"/>
  <c r="R28" i="2" s="1"/>
  <c r="Q27" i="2"/>
  <c r="R27" i="2" s="1"/>
  <c r="Q26" i="2"/>
  <c r="R26" i="2" s="1"/>
  <c r="Q25" i="2"/>
  <c r="R25" i="2" s="1"/>
  <c r="Q14" i="2"/>
  <c r="R14" i="2" s="1"/>
  <c r="Q13" i="2"/>
  <c r="R13" i="2" s="1"/>
  <c r="Q12" i="2"/>
  <c r="R12" i="2" s="1"/>
  <c r="Q11" i="2"/>
  <c r="R11" i="2" s="1"/>
  <c r="Q10" i="2"/>
  <c r="R10" i="2" s="1"/>
  <c r="Q50" i="2" l="1"/>
  <c r="R50" i="2" s="1"/>
  <c r="Q6" i="2" l="1"/>
  <c r="R6" i="2" s="1"/>
  <c r="Q7" i="2"/>
  <c r="R7" i="2" s="1"/>
  <c r="Q8" i="2"/>
  <c r="R8" i="2" s="1"/>
  <c r="Q9" i="2"/>
  <c r="R9" i="2" s="1"/>
  <c r="Q51" i="2"/>
  <c r="R51" i="2" s="1"/>
  <c r="Q52" i="2"/>
  <c r="R52" i="2" s="1"/>
  <c r="Q53" i="2"/>
  <c r="R53" i="2" s="1"/>
  <c r="Q54" i="2"/>
  <c r="R54" i="2" s="1"/>
  <c r="N25" i="6" l="1"/>
  <c r="R24" i="6"/>
  <c r="R23" i="6"/>
  <c r="R22" i="6"/>
  <c r="R21" i="6"/>
  <c r="R19" i="6"/>
  <c r="R18" i="6"/>
  <c r="R17" i="6"/>
  <c r="R16" i="6"/>
  <c r="Q15" i="6"/>
  <c r="R15" i="6" s="1"/>
  <c r="Q5" i="3"/>
  <c r="N83" i="3"/>
  <c r="Q5" i="2"/>
  <c r="R5" i="2" s="1"/>
  <c r="R14" i="6"/>
  <c r="R12" i="6"/>
  <c r="R11" i="6"/>
  <c r="R10" i="6"/>
  <c r="R9" i="6"/>
  <c r="R7" i="6"/>
  <c r="R6" i="6"/>
  <c r="R8" i="6"/>
  <c r="Q5" i="6"/>
  <c r="R5" i="6" s="1"/>
  <c r="R13" i="6"/>
  <c r="Q8" i="5"/>
  <c r="Q9" i="5"/>
  <c r="N10" i="5"/>
  <c r="M10" i="5"/>
  <c r="N15" i="4"/>
  <c r="M15" i="4"/>
  <c r="M55" i="2"/>
  <c r="J9" i="7"/>
  <c r="D9" i="7"/>
  <c r="Q6" i="5"/>
  <c r="Q7" i="5"/>
  <c r="Q5" i="5"/>
  <c r="Q10" i="5" l="1"/>
  <c r="Q15" i="4"/>
  <c r="Q55" i="2"/>
  <c r="Q25" i="6"/>
  <c r="R25" i="6"/>
  <c r="R10" i="5"/>
  <c r="R15" i="4"/>
  <c r="R83" i="3"/>
  <c r="Q83" i="3"/>
  <c r="R55" i="2"/>
  <c r="J15" i="7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在此列输入：
国内陆运运费、
国内空运运费、 
仓储配送费、
进、出口海运运费、
进、出口空运运费、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如果有，请在此列录入所运货物的发票号或送货单据的号码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请描述运输货物的名称，或录入发生费用的详细描述</t>
        </r>
      </text>
    </comment>
  </commentList>
</comments>
</file>

<file path=xl/sharedStrings.xml><?xml version="1.0" encoding="utf-8"?>
<sst xmlns="http://schemas.openxmlformats.org/spreadsheetml/2006/main" count="1470" uniqueCount="85">
  <si>
    <t>单位：元</t>
    <phoneticPr fontId="8" type="noConversion"/>
  </si>
  <si>
    <t>序号</t>
    <phoneticPr fontId="3" type="noConversion"/>
  </si>
  <si>
    <t>地点</t>
    <phoneticPr fontId="3" type="noConversion"/>
  </si>
  <si>
    <t>运输供应商</t>
    <phoneticPr fontId="3" type="noConversion"/>
  </si>
  <si>
    <t>运费类型</t>
    <phoneticPr fontId="3" type="noConversion"/>
  </si>
  <si>
    <t>运输单号</t>
    <phoneticPr fontId="3" type="noConversion"/>
  </si>
  <si>
    <t>线路起点</t>
    <phoneticPr fontId="3" type="noConversion"/>
  </si>
  <si>
    <t>线路终点</t>
    <phoneticPr fontId="3" type="noConversion"/>
  </si>
  <si>
    <t>运输产品</t>
    <phoneticPr fontId="3" type="noConversion"/>
  </si>
  <si>
    <t>运输方式</t>
    <phoneticPr fontId="3" type="noConversion"/>
  </si>
  <si>
    <t>车型</t>
    <phoneticPr fontId="3" type="noConversion"/>
  </si>
  <si>
    <t>数量</t>
    <phoneticPr fontId="3" type="noConversion"/>
  </si>
  <si>
    <t>总体积（m3）</t>
    <phoneticPr fontId="3" type="noConversion"/>
  </si>
  <si>
    <t>总重量（kg）</t>
    <phoneticPr fontId="3" type="noConversion"/>
  </si>
  <si>
    <t>提送货费（若有）</t>
    <phoneticPr fontId="3" type="noConversion"/>
  </si>
  <si>
    <t>预提运费合计（不含税）</t>
    <phoneticPr fontId="3" type="noConversion"/>
  </si>
  <si>
    <t>备注</t>
    <phoneticPr fontId="3" type="noConversion"/>
  </si>
  <si>
    <t>成都工厂（173101）</t>
    <phoneticPr fontId="3" type="noConversion"/>
  </si>
  <si>
    <t>荣润</t>
    <phoneticPr fontId="3" type="noConversion"/>
  </si>
  <si>
    <t>原材料运费</t>
    <phoneticPr fontId="3" type="noConversion"/>
  </si>
  <si>
    <t>重庆</t>
    <phoneticPr fontId="3" type="noConversion"/>
  </si>
  <si>
    <t>成都</t>
    <phoneticPr fontId="3" type="noConversion"/>
  </si>
  <si>
    <t>FTL</t>
    <phoneticPr fontId="3" type="noConversion"/>
  </si>
  <si>
    <t>9.6m箱体车</t>
    <phoneticPr fontId="8" type="noConversion"/>
  </si>
  <si>
    <t>合计：</t>
    <phoneticPr fontId="3" type="noConversion"/>
  </si>
  <si>
    <t>物料计划员/库房工程师（编制):</t>
    <phoneticPr fontId="3" type="noConversion"/>
  </si>
  <si>
    <t>物料经理/主管（审批）:</t>
    <phoneticPr fontId="3" type="noConversion"/>
  </si>
  <si>
    <t>日期：</t>
    <phoneticPr fontId="8" type="noConversion"/>
  </si>
  <si>
    <t>月度运费-骨架</t>
    <phoneticPr fontId="12" type="noConversion"/>
  </si>
  <si>
    <t>未开发票</t>
    <phoneticPr fontId="12" type="noConversion"/>
  </si>
  <si>
    <t>月度运费-面套</t>
    <phoneticPr fontId="12" type="noConversion"/>
  </si>
  <si>
    <t>月度运费-ALPS</t>
    <phoneticPr fontId="12" type="noConversion"/>
  </si>
  <si>
    <t>月度运费-零单</t>
    <phoneticPr fontId="12" type="noConversion"/>
  </si>
  <si>
    <t>成都工厂（173101）</t>
  </si>
  <si>
    <t>9.6m箱体车</t>
  </si>
  <si>
    <t>成都</t>
    <phoneticPr fontId="3" type="noConversion"/>
  </si>
  <si>
    <t>重庆</t>
    <phoneticPr fontId="3" type="noConversion"/>
  </si>
  <si>
    <t>沃尔沃面套</t>
    <phoneticPr fontId="3" type="noConversion"/>
  </si>
  <si>
    <t>沃尔沃骨架</t>
    <phoneticPr fontId="3" type="noConversion"/>
  </si>
  <si>
    <t>沃尔沃骨架空箱</t>
    <phoneticPr fontId="3" type="noConversion"/>
  </si>
  <si>
    <t>LTL</t>
    <phoneticPr fontId="3" type="noConversion"/>
  </si>
  <si>
    <t>FTL</t>
    <phoneticPr fontId="3" type="noConversion"/>
  </si>
  <si>
    <t>日期</t>
    <phoneticPr fontId="3" type="noConversion"/>
  </si>
  <si>
    <t>上海</t>
    <phoneticPr fontId="3" type="noConversion"/>
  </si>
  <si>
    <t>ALPS</t>
    <phoneticPr fontId="3" type="noConversion"/>
  </si>
  <si>
    <t>物流公司名称：重庆荣润物流有限公司</t>
    <phoneticPr fontId="12" type="noConversion"/>
  </si>
  <si>
    <t>序号</t>
    <phoneticPr fontId="12" type="noConversion"/>
  </si>
  <si>
    <t>费用名称</t>
    <phoneticPr fontId="12" type="noConversion"/>
  </si>
  <si>
    <t>发票号/单据号</t>
    <phoneticPr fontId="12" type="noConversion"/>
  </si>
  <si>
    <t>运费金额（元）</t>
    <phoneticPr fontId="12" type="noConversion"/>
  </si>
  <si>
    <t>备注</t>
    <phoneticPr fontId="12" type="noConversion"/>
  </si>
  <si>
    <t>合计</t>
    <phoneticPr fontId="12" type="noConversion"/>
  </si>
  <si>
    <t>合计</t>
    <phoneticPr fontId="12" type="noConversion"/>
  </si>
  <si>
    <t>制表人：</t>
    <phoneticPr fontId="12" type="noConversion"/>
  </si>
  <si>
    <t>审核人：</t>
    <phoneticPr fontId="12" type="noConversion"/>
  </si>
  <si>
    <t>日期：</t>
    <phoneticPr fontId="12" type="noConversion"/>
  </si>
  <si>
    <t>重庆</t>
  </si>
  <si>
    <t>重庆</t>
    <phoneticPr fontId="3" type="noConversion"/>
  </si>
  <si>
    <t>成都</t>
  </si>
  <si>
    <t>成都</t>
    <phoneticPr fontId="3" type="noConversion"/>
  </si>
  <si>
    <t>荣润</t>
  </si>
  <si>
    <t>原材料运费</t>
  </si>
  <si>
    <t>成都工厂（173101）</t>
    <phoneticPr fontId="3" type="noConversion"/>
  </si>
  <si>
    <t>荣润</t>
    <phoneticPr fontId="3" type="noConversion"/>
  </si>
  <si>
    <t>原材料运费</t>
    <phoneticPr fontId="3" type="noConversion"/>
  </si>
  <si>
    <t>重庆</t>
    <phoneticPr fontId="3" type="noConversion"/>
  </si>
  <si>
    <t>成都</t>
    <phoneticPr fontId="3" type="noConversion"/>
  </si>
  <si>
    <t>K426面套</t>
  </si>
  <si>
    <t>LTL</t>
    <phoneticPr fontId="3" type="noConversion"/>
  </si>
  <si>
    <t>上海</t>
    <phoneticPr fontId="3" type="noConversion"/>
  </si>
  <si>
    <t>科士达</t>
    <phoneticPr fontId="3" type="noConversion"/>
  </si>
  <si>
    <t>南京</t>
    <phoneticPr fontId="3" type="noConversion"/>
  </si>
  <si>
    <t>奥托立夫</t>
    <phoneticPr fontId="3" type="noConversion"/>
  </si>
  <si>
    <t>预提运费合计（含税10%）</t>
    <phoneticPr fontId="3" type="noConversion"/>
  </si>
  <si>
    <t xml:space="preserve">  运输单价     （含税保险）</t>
    <phoneticPr fontId="3" type="noConversion"/>
  </si>
  <si>
    <t>LTL</t>
    <phoneticPr fontId="3" type="noConversion"/>
  </si>
  <si>
    <t>线束</t>
    <phoneticPr fontId="3" type="noConversion"/>
  </si>
  <si>
    <t>预提运费合计  （含税10%）</t>
    <phoneticPr fontId="3" type="noConversion"/>
  </si>
  <si>
    <t>2018年5月26日至2018年5月31日                                                                                                                       已开票未付款或未开票未付款物流费用统计</t>
    <phoneticPr fontId="12" type="noConversion"/>
  </si>
  <si>
    <t>2018年6月1日到2018年6月25日                                                                                                                       已开票未付款或未开票未付款物流费用统计</t>
    <phoneticPr fontId="12" type="noConversion"/>
  </si>
  <si>
    <t>2018年6月物流运输费用</t>
    <phoneticPr fontId="12" type="noConversion"/>
  </si>
  <si>
    <t>2018年5月物流运输费用</t>
    <phoneticPr fontId="12" type="noConversion"/>
  </si>
  <si>
    <t>月度运费-线束</t>
    <phoneticPr fontId="12" type="noConversion"/>
  </si>
  <si>
    <t>备注：物流运输费用结算周期为2018/5/26-2018/6/25</t>
    <phoneticPr fontId="12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</si>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</sst>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.00&quot;元/车&quot;"/>
    <numFmt numFmtId="177" formatCode="#,##0_ "/>
    <numFmt numFmtId="178" formatCode="#.00&quot;元/立方&quot;"/>
    <numFmt numFmtId="179" formatCode="m&quot;月&quot;d&quot;日&quot;;@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6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indexed="1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5" fillId="0" borderId="0"/>
    <xf numFmtId="0" fontId="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4" fillId="0" borderId="0"/>
  </cellStyleXfs>
  <cellXfs count="73">
    <xf numFmtId="0" fontId="0" fillId="0" borderId="0" xfId="0"/>
    <xf numFmtId="14" fontId="9" fillId="0" borderId="0" xfId="1" applyNumberFormat="1" applyFont="1" applyFill="1" applyBorder="1" applyAlignment="1" applyProtection="1">
      <alignment horizontal="center" vertical="center"/>
      <protection locked="0"/>
    </xf>
    <xf numFmtId="17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1" applyFont="1" applyFill="1" applyAlignment="1" applyProtection="1">
      <alignment horizontal="center" vertical="center"/>
      <protection locked="0"/>
    </xf>
    <xf numFmtId="58" fontId="9" fillId="0" borderId="1" xfId="2" applyNumberFormat="1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58" fontId="9" fillId="0" borderId="1" xfId="2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3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43" fontId="17" fillId="0" borderId="1" xfId="4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8" fillId="0" borderId="1" xfId="1" applyFont="1" applyFill="1" applyBorder="1" applyAlignment="1">
      <alignment horizontal="center" vertical="center"/>
    </xf>
    <xf numFmtId="43" fontId="19" fillId="0" borderId="1" xfId="4" applyFont="1" applyFill="1" applyBorder="1" applyAlignment="1">
      <alignment horizontal="center" vertical="center"/>
    </xf>
    <xf numFmtId="43" fontId="18" fillId="0" borderId="1" xfId="4" applyFont="1" applyFill="1" applyBorder="1" applyAlignment="1">
      <alignment horizontal="center" vertical="center"/>
    </xf>
    <xf numFmtId="43" fontId="18" fillId="0" borderId="0" xfId="4" applyFont="1" applyFill="1" applyAlignment="1">
      <alignment horizontal="center" vertical="center"/>
    </xf>
    <xf numFmtId="43" fontId="10" fillId="0" borderId="0" xfId="1" applyNumberFormat="1" applyFont="1" applyFill="1" applyAlignment="1">
      <alignment horizontal="center" vertical="center"/>
    </xf>
    <xf numFmtId="0" fontId="10" fillId="0" borderId="0" xfId="1" applyFont="1" applyFill="1" applyAlignment="1">
      <alignment horizontal="right" vertical="center"/>
    </xf>
    <xf numFmtId="49" fontId="10" fillId="0" borderId="0" xfId="1" applyNumberFormat="1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58" fontId="9" fillId="0" borderId="1" xfId="0" applyNumberFormat="1" applyFont="1" applyFill="1" applyBorder="1" applyAlignment="1">
      <alignment horizontal="center" vertical="center"/>
    </xf>
    <xf numFmtId="58" fontId="9" fillId="0" borderId="1" xfId="0" applyNumberFormat="1" applyFont="1" applyFill="1" applyBorder="1" applyAlignment="1">
      <alignment horizontal="center" vertical="center" wrapText="1"/>
    </xf>
    <xf numFmtId="43" fontId="10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43" fontId="10" fillId="3" borderId="1" xfId="0" applyNumberFormat="1" applyFont="1" applyFill="1" applyBorder="1" applyAlignment="1">
      <alignment horizontal="center" vertical="center" wrapText="1"/>
    </xf>
    <xf numFmtId="43" fontId="10" fillId="0" borderId="0" xfId="0" applyNumberFormat="1" applyFont="1" applyAlignment="1">
      <alignment horizontal="center" vertical="center" wrapText="1"/>
    </xf>
    <xf numFmtId="43" fontId="9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3" borderId="3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179" fontId="20" fillId="0" borderId="0" xfId="0" applyNumberFormat="1" applyFont="1" applyBorder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 wrapText="1"/>
    </xf>
    <xf numFmtId="179" fontId="9" fillId="0" borderId="1" xfId="2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43" fontId="18" fillId="0" borderId="1" xfId="4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  <protection locked="0"/>
    </xf>
    <xf numFmtId="0" fontId="9" fillId="0" borderId="2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6">
    <cellStyle name="常规" xfId="0" builtinId="0"/>
    <cellStyle name="常规 2" xfId="1"/>
    <cellStyle name="常规 3" xfId="3"/>
    <cellStyle name="常规_Sheet1" xfId="5"/>
    <cellStyle name="常规_费用汇总" xfId="2"/>
    <cellStyle name="千位分隔" xfId="4" builtinId="3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workbookViewId="0">
      <selection activeCell="H15" sqref="H15"/>
    </sheetView>
  </sheetViews>
  <sheetFormatPr defaultRowHeight="15" x14ac:dyDescent="0.15"/>
  <cols>
    <col min="1" max="1" width="4.75" style="22" bestFit="1" customWidth="1"/>
    <col min="2" max="2" width="19.875" style="22" bestFit="1" customWidth="1"/>
    <col min="3" max="3" width="11.875" style="22" bestFit="1" customWidth="1"/>
    <col min="4" max="4" width="13.125" style="22" bestFit="1" customWidth="1"/>
    <col min="5" max="5" width="13.75" style="22" bestFit="1" customWidth="1"/>
    <col min="6" max="6" width="5.375" style="22" customWidth="1"/>
    <col min="7" max="7" width="4.75" style="22" bestFit="1" customWidth="1"/>
    <col min="8" max="8" width="19.875" style="22" bestFit="1" customWidth="1"/>
    <col min="9" max="9" width="11.875" style="22" bestFit="1" customWidth="1"/>
    <col min="10" max="10" width="13.125" style="22" bestFit="1" customWidth="1"/>
    <col min="11" max="11" width="13.75" style="22" bestFit="1" customWidth="1"/>
    <col min="12" max="16384" width="9" style="22"/>
  </cols>
  <sheetData>
    <row r="1" spans="1:11" ht="22.5" x14ac:dyDescent="0.15">
      <c r="A1" s="61" t="s">
        <v>78</v>
      </c>
      <c r="B1" s="61"/>
      <c r="C1" s="61"/>
      <c r="D1" s="61"/>
      <c r="E1" s="61"/>
      <c r="F1" s="21"/>
      <c r="G1" s="61" t="s">
        <v>79</v>
      </c>
      <c r="H1" s="61"/>
      <c r="I1" s="61"/>
      <c r="J1" s="61"/>
      <c r="K1" s="61"/>
    </row>
    <row r="2" spans="1:11" x14ac:dyDescent="0.15">
      <c r="A2" s="62" t="s">
        <v>45</v>
      </c>
      <c r="B2" s="62"/>
      <c r="C2" s="62"/>
      <c r="D2" s="62"/>
      <c r="E2" s="62"/>
      <c r="F2" s="21"/>
      <c r="G2" s="62" t="s">
        <v>45</v>
      </c>
      <c r="H2" s="62"/>
      <c r="I2" s="62"/>
      <c r="J2" s="62"/>
      <c r="K2" s="62"/>
    </row>
    <row r="3" spans="1:11" x14ac:dyDescent="0.15">
      <c r="A3" s="23" t="s">
        <v>46</v>
      </c>
      <c r="B3" s="23" t="s">
        <v>47</v>
      </c>
      <c r="C3" s="23" t="s">
        <v>48</v>
      </c>
      <c r="D3" s="23" t="s">
        <v>49</v>
      </c>
      <c r="E3" s="23" t="s">
        <v>50</v>
      </c>
      <c r="F3" s="21"/>
      <c r="G3" s="23" t="s">
        <v>46</v>
      </c>
      <c r="H3" s="23" t="s">
        <v>47</v>
      </c>
      <c r="I3" s="23" t="s">
        <v>48</v>
      </c>
      <c r="J3" s="23" t="s">
        <v>49</v>
      </c>
      <c r="K3" s="23" t="s">
        <v>50</v>
      </c>
    </row>
    <row r="4" spans="1:11" x14ac:dyDescent="0.15">
      <c r="A4" s="23">
        <v>1</v>
      </c>
      <c r="B4" s="24" t="s">
        <v>81</v>
      </c>
      <c r="C4" s="23" t="s">
        <v>29</v>
      </c>
      <c r="D4" s="25"/>
      <c r="E4" s="26" t="s">
        <v>28</v>
      </c>
      <c r="F4" s="21"/>
      <c r="G4" s="23">
        <v>1</v>
      </c>
      <c r="H4" s="24" t="s">
        <v>80</v>
      </c>
      <c r="I4" s="23" t="s">
        <v>29</v>
      </c>
      <c r="J4" s="25"/>
      <c r="K4" s="26" t="s">
        <v>28</v>
      </c>
    </row>
    <row r="5" spans="1:11" x14ac:dyDescent="0.15">
      <c r="A5" s="23">
        <v>2</v>
      </c>
      <c r="B5" s="24" t="s">
        <v>81</v>
      </c>
      <c r="C5" s="23" t="s">
        <v>29</v>
      </c>
      <c r="D5" s="25"/>
      <c r="E5" s="26" t="s">
        <v>30</v>
      </c>
      <c r="F5" s="21"/>
      <c r="G5" s="23">
        <v>2</v>
      </c>
      <c r="H5" s="24" t="s">
        <v>80</v>
      </c>
      <c r="I5" s="23" t="s">
        <v>29</v>
      </c>
      <c r="J5" s="25"/>
      <c r="K5" s="26" t="s">
        <v>30</v>
      </c>
    </row>
    <row r="6" spans="1:11" x14ac:dyDescent="0.15">
      <c r="A6" s="23">
        <v>3</v>
      </c>
      <c r="B6" s="24" t="s">
        <v>81</v>
      </c>
      <c r="C6" s="23" t="s">
        <v>29</v>
      </c>
      <c r="D6" s="25"/>
      <c r="E6" s="27" t="s">
        <v>82</v>
      </c>
      <c r="F6" s="21"/>
      <c r="G6" s="23">
        <v>3</v>
      </c>
      <c r="H6" s="24" t="s">
        <v>80</v>
      </c>
      <c r="I6" s="23" t="s">
        <v>29</v>
      </c>
      <c r="J6" s="25"/>
      <c r="K6" s="27" t="s">
        <v>82</v>
      </c>
    </row>
    <row r="7" spans="1:11" x14ac:dyDescent="0.15">
      <c r="A7" s="23">
        <v>4</v>
      </c>
      <c r="B7" s="24" t="s">
        <v>81</v>
      </c>
      <c r="C7" s="23" t="s">
        <v>29</v>
      </c>
      <c r="D7" s="25"/>
      <c r="E7" s="26" t="s">
        <v>31</v>
      </c>
      <c r="F7" s="21"/>
      <c r="G7" s="23">
        <v>4</v>
      </c>
      <c r="H7" s="24" t="s">
        <v>80</v>
      </c>
      <c r="I7" s="23" t="s">
        <v>29</v>
      </c>
      <c r="J7" s="25"/>
      <c r="K7" s="26" t="s">
        <v>31</v>
      </c>
    </row>
    <row r="8" spans="1:11" x14ac:dyDescent="0.15">
      <c r="A8" s="23">
        <v>5</v>
      </c>
      <c r="B8" s="24" t="s">
        <v>81</v>
      </c>
      <c r="C8" s="23" t="s">
        <v>29</v>
      </c>
      <c r="D8" s="25"/>
      <c r="E8" s="26" t="s">
        <v>32</v>
      </c>
      <c r="F8" s="21"/>
      <c r="G8" s="23">
        <v>5</v>
      </c>
      <c r="H8" s="24" t="s">
        <v>80</v>
      </c>
      <c r="I8" s="23" t="s">
        <v>29</v>
      </c>
      <c r="J8" s="25"/>
      <c r="K8" s="26" t="s">
        <v>32</v>
      </c>
    </row>
    <row r="9" spans="1:11" x14ac:dyDescent="0.15">
      <c r="A9" s="63" t="s">
        <v>51</v>
      </c>
      <c r="B9" s="63"/>
      <c r="C9" s="28"/>
      <c r="D9" s="29">
        <f>SUM(D4:D8)</f>
        <v>0</v>
      </c>
      <c r="E9" s="30"/>
      <c r="F9" s="31"/>
      <c r="G9" s="64" t="s">
        <v>52</v>
      </c>
      <c r="H9" s="64"/>
      <c r="I9" s="30"/>
      <c r="J9" s="29">
        <f>SUM(J4:J8)</f>
        <v>0</v>
      </c>
      <c r="K9" s="28"/>
    </row>
    <row r="10" spans="1:11" x14ac:dyDescent="0.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15">
      <c r="A11" s="21"/>
      <c r="B11" s="21"/>
      <c r="C11" s="21"/>
      <c r="D11" s="32"/>
      <c r="E11" s="32"/>
      <c r="F11" s="32"/>
      <c r="G11" s="21"/>
      <c r="H11" s="21"/>
      <c r="I11" s="21"/>
      <c r="J11" s="21"/>
      <c r="K11" s="21"/>
    </row>
    <row r="12" spans="1:11" x14ac:dyDescent="0.15">
      <c r="A12" s="21"/>
      <c r="B12" s="33" t="s">
        <v>53</v>
      </c>
      <c r="C12" s="21"/>
      <c r="D12" s="32"/>
      <c r="E12" s="32"/>
      <c r="F12" s="32"/>
      <c r="G12" s="32"/>
      <c r="H12" s="32"/>
      <c r="I12" s="33" t="s">
        <v>54</v>
      </c>
      <c r="J12" s="21"/>
      <c r="K12" s="21"/>
    </row>
    <row r="13" spans="1:11" x14ac:dyDescent="0.15">
      <c r="A13" s="21"/>
      <c r="B13" s="33" t="s">
        <v>55</v>
      </c>
      <c r="C13" s="21"/>
      <c r="D13" s="32"/>
      <c r="E13" s="32"/>
      <c r="F13" s="21"/>
      <c r="G13" s="21"/>
      <c r="H13" s="32"/>
      <c r="I13" s="33" t="s">
        <v>55</v>
      </c>
      <c r="J13" s="21"/>
      <c r="K13" s="21"/>
    </row>
    <row r="14" spans="1:11" x14ac:dyDescent="0.15">
      <c r="A14" s="21"/>
      <c r="B14" s="21"/>
      <c r="C14" s="21"/>
      <c r="D14" s="32"/>
      <c r="E14" s="34"/>
      <c r="F14" s="21"/>
      <c r="G14" s="21"/>
      <c r="H14" s="21"/>
      <c r="I14" s="21"/>
      <c r="J14" s="21"/>
      <c r="K14" s="21"/>
    </row>
    <row r="15" spans="1:11" x14ac:dyDescent="0.15">
      <c r="A15" s="21"/>
      <c r="B15" s="21"/>
      <c r="C15" s="21"/>
      <c r="D15" s="21"/>
      <c r="E15" s="21"/>
      <c r="F15" s="21"/>
      <c r="G15" s="21"/>
      <c r="H15" s="21"/>
      <c r="I15" s="21"/>
      <c r="J15" s="32">
        <f>J9+D9</f>
        <v>0</v>
      </c>
      <c r="K15" s="21"/>
    </row>
    <row r="16" spans="1:11" x14ac:dyDescent="0.15">
      <c r="A16" s="21"/>
      <c r="B16" s="60" t="s">
        <v>83</v>
      </c>
      <c r="C16" s="60"/>
      <c r="D16" s="60"/>
      <c r="E16" s="60"/>
      <c r="F16" s="21"/>
      <c r="G16" s="21"/>
      <c r="H16" s="21"/>
      <c r="I16" s="21"/>
      <c r="J16" s="21"/>
      <c r="K16" s="21"/>
    </row>
  </sheetData>
  <mergeCells count="7">
    <mergeCell ref="B16:E16"/>
    <mergeCell ref="A1:E1"/>
    <mergeCell ref="G1:K1"/>
    <mergeCell ref="A2:E2"/>
    <mergeCell ref="G2:K2"/>
    <mergeCell ref="A9:B9"/>
    <mergeCell ref="G9:H9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pane xSplit="19" ySplit="4" topLeftCell="T5" activePane="bottomRight" state="frozen"/>
      <selection pane="topRight" activeCell="T1" sqref="T1"/>
      <selection pane="bottomLeft" activeCell="A5" sqref="A5"/>
      <selection pane="bottomRight" activeCell="A4" sqref="A4:S4"/>
    </sheetView>
  </sheetViews>
  <sheetFormatPr defaultColWidth="7.5" defaultRowHeight="15" x14ac:dyDescent="0.15"/>
  <cols>
    <col min="1" max="1" width="4.75" style="6" bestFit="1" customWidth="1"/>
    <col min="2" max="2" width="17.25" style="6" bestFit="1" customWidth="1"/>
    <col min="3" max="3" width="6.375" style="6" bestFit="1" customWidth="1"/>
    <col min="4" max="4" width="9.625" style="6" bestFit="1" customWidth="1"/>
    <col min="5" max="5" width="8" style="51" bestFit="1" customWidth="1"/>
    <col min="6" max="6" width="4.75" style="54" bestFit="1" customWidth="1"/>
    <col min="7" max="8" width="4.75" style="37" bestFit="1" customWidth="1"/>
    <col min="9" max="9" width="13.125" style="6" bestFit="1" customWidth="1"/>
    <col min="10" max="10" width="4.75" style="6" bestFit="1" customWidth="1"/>
    <col min="11" max="11" width="10" style="6" bestFit="1" customWidth="1"/>
    <col min="12" max="12" width="11.375" style="38" bestFit="1" customWidth="1"/>
    <col min="13" max="13" width="4.75" style="6" bestFit="1" customWidth="1"/>
    <col min="14" max="14" width="7" style="6" bestFit="1" customWidth="1"/>
    <col min="15" max="15" width="6.5" style="6" bestFit="1" customWidth="1"/>
    <col min="16" max="16" width="8" style="6" bestFit="1" customWidth="1"/>
    <col min="17" max="18" width="11.375" style="6" bestFit="1" customWidth="1"/>
    <col min="19" max="19" width="4.75" style="37" bestFit="1" customWidth="1"/>
    <col min="20" max="16384" width="7.5" style="6"/>
  </cols>
  <sheetData>
    <row r="1" spans="1:19" ht="22.5" x14ac:dyDescent="0.1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65"/>
      <c r="N1" s="65"/>
      <c r="O1" s="65"/>
      <c r="P1" s="65"/>
      <c r="Q1" s="65"/>
      <c r="R1" s="65"/>
      <c r="S1" s="65"/>
    </row>
    <row r="2" spans="1:19" x14ac:dyDescent="0.15">
      <c r="A2" s="35"/>
      <c r="B2" s="35"/>
      <c r="C2" s="35"/>
      <c r="D2" s="35"/>
      <c r="E2" s="50"/>
      <c r="F2" s="53"/>
      <c r="G2" s="35"/>
      <c r="H2" s="35"/>
      <c r="I2" s="35"/>
      <c r="J2" s="35"/>
      <c r="K2" s="35"/>
      <c r="L2" s="36"/>
      <c r="M2" s="35"/>
      <c r="N2" s="35"/>
      <c r="O2" s="35"/>
      <c r="P2" s="35"/>
      <c r="Q2" s="35"/>
      <c r="R2" s="35"/>
      <c r="S2" s="35"/>
    </row>
    <row r="3" spans="1:19" x14ac:dyDescent="0.15">
      <c r="Q3" s="1" t="s">
        <v>0</v>
      </c>
    </row>
    <row r="4" spans="1:19" ht="30" x14ac:dyDescent="0.15">
      <c r="A4" s="39" t="s">
        <v>1</v>
      </c>
      <c r="B4" s="39" t="s">
        <v>2</v>
      </c>
      <c r="C4" s="39" t="s">
        <v>3</v>
      </c>
      <c r="D4" s="39" t="s">
        <v>4</v>
      </c>
      <c r="E4" s="52" t="s">
        <v>5</v>
      </c>
      <c r="F4" s="55" t="s">
        <v>42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74</v>
      </c>
      <c r="M4" s="39" t="s">
        <v>11</v>
      </c>
      <c r="N4" s="39" t="s">
        <v>12</v>
      </c>
      <c r="O4" s="39" t="s">
        <v>13</v>
      </c>
      <c r="P4" s="39" t="s">
        <v>14</v>
      </c>
      <c r="Q4" s="39" t="s">
        <v>73</v>
      </c>
      <c r="R4" s="39" t="s">
        <v>15</v>
      </c>
      <c r="S4" s="39" t="s">
        <v>16</v>
      </c>
    </row>
    <row r="5" spans="1:19" x14ac:dyDescent="0.15">
      <c r="A5" s="19">
        <v>1</v>
      </c>
      <c r="B5" s="15" t="s">
        <v>17</v>
      </c>
      <c r="C5" s="15" t="s">
        <v>18</v>
      </c>
      <c r="D5" s="15" t="s">
        <v>19</v>
      </c>
      <c r="E5" s="11"/>
      <c r="F5" s="56"/>
      <c r="G5" s="15" t="s">
        <v>20</v>
      </c>
      <c r="H5" s="15" t="s">
        <v>21</v>
      </c>
      <c r="I5" s="15" t="s">
        <v>38</v>
      </c>
      <c r="J5" s="17" t="s">
        <v>22</v>
      </c>
      <c r="K5" s="17" t="s">
        <v>23</v>
      </c>
      <c r="L5" s="16">
        <f>2450/1.11*1.1</f>
        <v>2427.9279279279276</v>
      </c>
      <c r="M5" s="17"/>
      <c r="N5" s="17"/>
      <c r="O5" s="17"/>
      <c r="P5" s="2"/>
      <c r="Q5" s="18">
        <f>M5*L5</f>
        <v>0</v>
      </c>
      <c r="R5" s="18">
        <f>Q5/1.1</f>
        <v>0</v>
      </c>
      <c r="S5" s="17"/>
    </row>
    <row r="6" spans="1:19" x14ac:dyDescent="0.15">
      <c r="A6" s="19">
        <v>2</v>
      </c>
      <c r="B6" s="15" t="s">
        <v>33</v>
      </c>
      <c r="C6" s="15" t="s">
        <v>60</v>
      </c>
      <c r="D6" s="15" t="s">
        <v>61</v>
      </c>
      <c r="E6" s="11"/>
      <c r="F6" s="57"/>
      <c r="G6" s="15" t="s">
        <v>56</v>
      </c>
      <c r="H6" s="15" t="s">
        <v>58</v>
      </c>
      <c r="I6" s="15" t="s">
        <v>38</v>
      </c>
      <c r="J6" s="17" t="s">
        <v>22</v>
      </c>
      <c r="K6" s="17" t="s">
        <v>23</v>
      </c>
      <c r="L6" s="16">
        <f t="shared" ref="L6:L29" si="0">2450/1.11*1.1</f>
        <v>2427.9279279279276</v>
      </c>
      <c r="M6" s="17"/>
      <c r="N6" s="17"/>
      <c r="O6" s="17"/>
      <c r="P6" s="19"/>
      <c r="Q6" s="18">
        <f t="shared" ref="Q6:Q50" si="1">M6*L6</f>
        <v>0</v>
      </c>
      <c r="R6" s="18">
        <f t="shared" ref="R6:R54" si="2">Q6/1.1</f>
        <v>0</v>
      </c>
      <c r="S6" s="3"/>
    </row>
    <row r="7" spans="1:19" x14ac:dyDescent="0.15">
      <c r="A7" s="19">
        <v>3</v>
      </c>
      <c r="B7" s="15" t="s">
        <v>17</v>
      </c>
      <c r="C7" s="15" t="s">
        <v>18</v>
      </c>
      <c r="D7" s="15" t="s">
        <v>19</v>
      </c>
      <c r="E7" s="11"/>
      <c r="F7" s="58"/>
      <c r="G7" s="15" t="s">
        <v>20</v>
      </c>
      <c r="H7" s="15" t="s">
        <v>21</v>
      </c>
      <c r="I7" s="15" t="s">
        <v>38</v>
      </c>
      <c r="J7" s="17" t="s">
        <v>22</v>
      </c>
      <c r="K7" s="17" t="s">
        <v>23</v>
      </c>
      <c r="L7" s="16">
        <f t="shared" si="0"/>
        <v>2427.9279279279276</v>
      </c>
      <c r="M7" s="17"/>
      <c r="N7" s="17"/>
      <c r="O7" s="17"/>
      <c r="P7" s="15"/>
      <c r="Q7" s="18">
        <f t="shared" si="1"/>
        <v>0</v>
      </c>
      <c r="R7" s="18">
        <f t="shared" si="2"/>
        <v>0</v>
      </c>
      <c r="S7" s="17"/>
    </row>
    <row r="8" spans="1:19" x14ac:dyDescent="0.15">
      <c r="A8" s="44">
        <v>4</v>
      </c>
      <c r="B8" s="15" t="s">
        <v>33</v>
      </c>
      <c r="C8" s="15" t="s">
        <v>60</v>
      </c>
      <c r="D8" s="15" t="s">
        <v>61</v>
      </c>
      <c r="E8" s="11"/>
      <c r="F8" s="57"/>
      <c r="G8" s="15" t="s">
        <v>56</v>
      </c>
      <c r="H8" s="15" t="s">
        <v>58</v>
      </c>
      <c r="I8" s="15" t="s">
        <v>38</v>
      </c>
      <c r="J8" s="17" t="s">
        <v>22</v>
      </c>
      <c r="K8" s="17" t="s">
        <v>23</v>
      </c>
      <c r="L8" s="16">
        <f t="shared" si="0"/>
        <v>2427.9279279279276</v>
      </c>
      <c r="M8" s="17"/>
      <c r="N8" s="17"/>
      <c r="O8" s="17"/>
      <c r="P8" s="19"/>
      <c r="Q8" s="18">
        <f t="shared" si="1"/>
        <v>0</v>
      </c>
      <c r="R8" s="18">
        <f t="shared" si="2"/>
        <v>0</v>
      </c>
      <c r="S8" s="3"/>
    </row>
    <row r="9" spans="1:19" x14ac:dyDescent="0.15">
      <c r="A9" s="44">
        <v>5</v>
      </c>
      <c r="B9" s="15" t="s">
        <v>17</v>
      </c>
      <c r="C9" s="15" t="s">
        <v>18</v>
      </c>
      <c r="D9" s="15" t="s">
        <v>19</v>
      </c>
      <c r="E9" s="11"/>
      <c r="F9" s="58"/>
      <c r="G9" s="15" t="s">
        <v>20</v>
      </c>
      <c r="H9" s="15" t="s">
        <v>21</v>
      </c>
      <c r="I9" s="15" t="s">
        <v>38</v>
      </c>
      <c r="J9" s="17" t="s">
        <v>22</v>
      </c>
      <c r="K9" s="17" t="s">
        <v>23</v>
      </c>
      <c r="L9" s="16">
        <f t="shared" si="0"/>
        <v>2427.9279279279276</v>
      </c>
      <c r="M9" s="17"/>
      <c r="N9" s="17"/>
      <c r="O9" s="17"/>
      <c r="P9" s="15"/>
      <c r="Q9" s="18">
        <f t="shared" si="1"/>
        <v>0</v>
      </c>
      <c r="R9" s="18">
        <f t="shared" si="2"/>
        <v>0</v>
      </c>
      <c r="S9" s="17"/>
    </row>
    <row r="10" spans="1:19" x14ac:dyDescent="0.15">
      <c r="A10" s="44">
        <v>6</v>
      </c>
      <c r="B10" s="15" t="s">
        <v>17</v>
      </c>
      <c r="C10" s="15" t="s">
        <v>18</v>
      </c>
      <c r="D10" s="15" t="s">
        <v>19</v>
      </c>
      <c r="E10" s="11"/>
      <c r="F10" s="56"/>
      <c r="G10" s="15" t="s">
        <v>20</v>
      </c>
      <c r="H10" s="15" t="s">
        <v>21</v>
      </c>
      <c r="I10" s="15" t="s">
        <v>38</v>
      </c>
      <c r="J10" s="17" t="s">
        <v>22</v>
      </c>
      <c r="K10" s="17" t="s">
        <v>23</v>
      </c>
      <c r="L10" s="16">
        <f t="shared" si="0"/>
        <v>2427.9279279279276</v>
      </c>
      <c r="M10" s="17"/>
      <c r="N10" s="17"/>
      <c r="O10" s="17"/>
      <c r="P10" s="2"/>
      <c r="Q10" s="18">
        <f>M10*L10</f>
        <v>0</v>
      </c>
      <c r="R10" s="18">
        <f t="shared" si="2"/>
        <v>0</v>
      </c>
      <c r="S10" s="17"/>
    </row>
    <row r="11" spans="1:19" x14ac:dyDescent="0.15">
      <c r="A11" s="44">
        <v>7</v>
      </c>
      <c r="B11" s="15" t="s">
        <v>33</v>
      </c>
      <c r="C11" s="15" t="s">
        <v>60</v>
      </c>
      <c r="D11" s="15" t="s">
        <v>61</v>
      </c>
      <c r="E11" s="11"/>
      <c r="F11" s="57"/>
      <c r="G11" s="15" t="s">
        <v>56</v>
      </c>
      <c r="H11" s="15" t="s">
        <v>58</v>
      </c>
      <c r="I11" s="15" t="s">
        <v>38</v>
      </c>
      <c r="J11" s="17" t="s">
        <v>22</v>
      </c>
      <c r="K11" s="17" t="s">
        <v>23</v>
      </c>
      <c r="L11" s="16">
        <f t="shared" si="0"/>
        <v>2427.9279279279276</v>
      </c>
      <c r="M11" s="17"/>
      <c r="N11" s="17"/>
      <c r="O11" s="17"/>
      <c r="P11" s="44"/>
      <c r="Q11" s="18">
        <f t="shared" ref="Q11:Q14" si="3">M11*L11</f>
        <v>0</v>
      </c>
      <c r="R11" s="18">
        <f t="shared" si="2"/>
        <v>0</v>
      </c>
      <c r="S11" s="3"/>
    </row>
    <row r="12" spans="1:19" x14ac:dyDescent="0.15">
      <c r="A12" s="44">
        <v>8</v>
      </c>
      <c r="B12" s="15" t="s">
        <v>17</v>
      </c>
      <c r="C12" s="15" t="s">
        <v>18</v>
      </c>
      <c r="D12" s="15" t="s">
        <v>19</v>
      </c>
      <c r="E12" s="11"/>
      <c r="F12" s="58"/>
      <c r="G12" s="15" t="s">
        <v>20</v>
      </c>
      <c r="H12" s="15" t="s">
        <v>21</v>
      </c>
      <c r="I12" s="15" t="s">
        <v>38</v>
      </c>
      <c r="J12" s="17" t="s">
        <v>22</v>
      </c>
      <c r="K12" s="17" t="s">
        <v>23</v>
      </c>
      <c r="L12" s="16">
        <f t="shared" si="0"/>
        <v>2427.9279279279276</v>
      </c>
      <c r="M12" s="17"/>
      <c r="N12" s="17"/>
      <c r="O12" s="17"/>
      <c r="P12" s="15"/>
      <c r="Q12" s="18">
        <f t="shared" si="3"/>
        <v>0</v>
      </c>
      <c r="R12" s="18">
        <f t="shared" si="2"/>
        <v>0</v>
      </c>
      <c r="S12" s="17"/>
    </row>
    <row r="13" spans="1:19" x14ac:dyDescent="0.15">
      <c r="A13" s="44">
        <v>9</v>
      </c>
      <c r="B13" s="15" t="s">
        <v>33</v>
      </c>
      <c r="C13" s="15" t="s">
        <v>60</v>
      </c>
      <c r="D13" s="15" t="s">
        <v>61</v>
      </c>
      <c r="E13" s="11"/>
      <c r="F13" s="57"/>
      <c r="G13" s="15" t="s">
        <v>56</v>
      </c>
      <c r="H13" s="15" t="s">
        <v>58</v>
      </c>
      <c r="I13" s="15" t="s">
        <v>38</v>
      </c>
      <c r="J13" s="17" t="s">
        <v>22</v>
      </c>
      <c r="K13" s="17" t="s">
        <v>23</v>
      </c>
      <c r="L13" s="16">
        <f t="shared" si="0"/>
        <v>2427.9279279279276</v>
      </c>
      <c r="M13" s="17"/>
      <c r="N13" s="17"/>
      <c r="O13" s="17"/>
      <c r="P13" s="44"/>
      <c r="Q13" s="18">
        <f t="shared" si="3"/>
        <v>0</v>
      </c>
      <c r="R13" s="18">
        <f t="shared" si="2"/>
        <v>0</v>
      </c>
      <c r="S13" s="3"/>
    </row>
    <row r="14" spans="1:19" x14ac:dyDescent="0.15">
      <c r="A14" s="44">
        <v>10</v>
      </c>
      <c r="B14" s="15" t="s">
        <v>17</v>
      </c>
      <c r="C14" s="15" t="s">
        <v>18</v>
      </c>
      <c r="D14" s="15" t="s">
        <v>19</v>
      </c>
      <c r="E14" s="11"/>
      <c r="F14" s="58"/>
      <c r="G14" s="15" t="s">
        <v>20</v>
      </c>
      <c r="H14" s="15" t="s">
        <v>21</v>
      </c>
      <c r="I14" s="15" t="s">
        <v>38</v>
      </c>
      <c r="J14" s="17" t="s">
        <v>22</v>
      </c>
      <c r="K14" s="17" t="s">
        <v>23</v>
      </c>
      <c r="L14" s="16">
        <f t="shared" si="0"/>
        <v>2427.9279279279276</v>
      </c>
      <c r="M14" s="17"/>
      <c r="N14" s="17"/>
      <c r="O14" s="17"/>
      <c r="P14" s="15"/>
      <c r="Q14" s="18">
        <f t="shared" si="3"/>
        <v>0</v>
      </c>
      <c r="R14" s="18">
        <f t="shared" si="2"/>
        <v>0</v>
      </c>
      <c r="S14" s="17"/>
    </row>
    <row r="15" spans="1:19" x14ac:dyDescent="0.15">
      <c r="A15" s="44">
        <v>11</v>
      </c>
      <c r="B15" s="15" t="s">
        <v>17</v>
      </c>
      <c r="C15" s="15" t="s">
        <v>18</v>
      </c>
      <c r="D15" s="15" t="s">
        <v>19</v>
      </c>
      <c r="E15" s="11"/>
      <c r="F15" s="56"/>
      <c r="G15" s="15" t="s">
        <v>20</v>
      </c>
      <c r="H15" s="15" t="s">
        <v>21</v>
      </c>
      <c r="I15" s="15" t="s">
        <v>38</v>
      </c>
      <c r="J15" s="17" t="s">
        <v>22</v>
      </c>
      <c r="K15" s="17" t="s">
        <v>23</v>
      </c>
      <c r="L15" s="16">
        <f t="shared" si="0"/>
        <v>2427.9279279279276</v>
      </c>
      <c r="M15" s="17"/>
      <c r="N15" s="17"/>
      <c r="O15" s="17"/>
      <c r="P15" s="2"/>
      <c r="Q15" s="18">
        <f>M15*L15</f>
        <v>0</v>
      </c>
      <c r="R15" s="18">
        <f t="shared" si="2"/>
        <v>0</v>
      </c>
      <c r="S15" s="17"/>
    </row>
    <row r="16" spans="1:19" x14ac:dyDescent="0.15">
      <c r="A16" s="44">
        <v>12</v>
      </c>
      <c r="B16" s="15" t="s">
        <v>33</v>
      </c>
      <c r="C16" s="15" t="s">
        <v>60</v>
      </c>
      <c r="D16" s="15" t="s">
        <v>61</v>
      </c>
      <c r="E16" s="11"/>
      <c r="F16" s="57"/>
      <c r="G16" s="15" t="s">
        <v>56</v>
      </c>
      <c r="H16" s="15" t="s">
        <v>58</v>
      </c>
      <c r="I16" s="15" t="s">
        <v>38</v>
      </c>
      <c r="J16" s="17" t="s">
        <v>22</v>
      </c>
      <c r="K16" s="17" t="s">
        <v>23</v>
      </c>
      <c r="L16" s="16">
        <f t="shared" si="0"/>
        <v>2427.9279279279276</v>
      </c>
      <c r="M16" s="17"/>
      <c r="N16" s="17"/>
      <c r="O16" s="17"/>
      <c r="P16" s="44"/>
      <c r="Q16" s="18">
        <f t="shared" ref="Q16:Q19" si="4">M16*L16</f>
        <v>0</v>
      </c>
      <c r="R16" s="18">
        <f t="shared" si="2"/>
        <v>0</v>
      </c>
      <c r="S16" s="3"/>
    </row>
    <row r="17" spans="1:19" x14ac:dyDescent="0.15">
      <c r="A17" s="44">
        <v>13</v>
      </c>
      <c r="B17" s="15" t="s">
        <v>17</v>
      </c>
      <c r="C17" s="15" t="s">
        <v>18</v>
      </c>
      <c r="D17" s="15" t="s">
        <v>19</v>
      </c>
      <c r="E17" s="11"/>
      <c r="F17" s="58"/>
      <c r="G17" s="15" t="s">
        <v>20</v>
      </c>
      <c r="H17" s="15" t="s">
        <v>21</v>
      </c>
      <c r="I17" s="15" t="s">
        <v>38</v>
      </c>
      <c r="J17" s="17" t="s">
        <v>22</v>
      </c>
      <c r="K17" s="17" t="s">
        <v>23</v>
      </c>
      <c r="L17" s="16">
        <f t="shared" si="0"/>
        <v>2427.9279279279276</v>
      </c>
      <c r="M17" s="17"/>
      <c r="N17" s="17"/>
      <c r="O17" s="17"/>
      <c r="P17" s="15"/>
      <c r="Q17" s="18">
        <f t="shared" si="4"/>
        <v>0</v>
      </c>
      <c r="R17" s="18">
        <f t="shared" si="2"/>
        <v>0</v>
      </c>
      <c r="S17" s="17"/>
    </row>
    <row r="18" spans="1:19" x14ac:dyDescent="0.15">
      <c r="A18" s="44">
        <v>14</v>
      </c>
      <c r="B18" s="15" t="s">
        <v>33</v>
      </c>
      <c r="C18" s="15" t="s">
        <v>60</v>
      </c>
      <c r="D18" s="15" t="s">
        <v>61</v>
      </c>
      <c r="E18" s="11"/>
      <c r="F18" s="57"/>
      <c r="G18" s="15" t="s">
        <v>56</v>
      </c>
      <c r="H18" s="15" t="s">
        <v>58</v>
      </c>
      <c r="I18" s="15" t="s">
        <v>38</v>
      </c>
      <c r="J18" s="17" t="s">
        <v>22</v>
      </c>
      <c r="K18" s="17" t="s">
        <v>23</v>
      </c>
      <c r="L18" s="16">
        <f t="shared" si="0"/>
        <v>2427.9279279279276</v>
      </c>
      <c r="M18" s="17"/>
      <c r="N18" s="17"/>
      <c r="O18" s="17"/>
      <c r="P18" s="44"/>
      <c r="Q18" s="18">
        <f t="shared" si="4"/>
        <v>0</v>
      </c>
      <c r="R18" s="18">
        <f t="shared" si="2"/>
        <v>0</v>
      </c>
      <c r="S18" s="3"/>
    </row>
    <row r="19" spans="1:19" x14ac:dyDescent="0.15">
      <c r="A19" s="44">
        <v>15</v>
      </c>
      <c r="B19" s="15" t="s">
        <v>17</v>
      </c>
      <c r="C19" s="15" t="s">
        <v>18</v>
      </c>
      <c r="D19" s="15" t="s">
        <v>19</v>
      </c>
      <c r="E19" s="11"/>
      <c r="F19" s="58"/>
      <c r="G19" s="15" t="s">
        <v>20</v>
      </c>
      <c r="H19" s="15" t="s">
        <v>21</v>
      </c>
      <c r="I19" s="15" t="s">
        <v>38</v>
      </c>
      <c r="J19" s="17" t="s">
        <v>22</v>
      </c>
      <c r="K19" s="17" t="s">
        <v>23</v>
      </c>
      <c r="L19" s="16">
        <f t="shared" si="0"/>
        <v>2427.9279279279276</v>
      </c>
      <c r="M19" s="17"/>
      <c r="N19" s="17"/>
      <c r="O19" s="17"/>
      <c r="P19" s="15"/>
      <c r="Q19" s="18">
        <f t="shared" si="4"/>
        <v>0</v>
      </c>
      <c r="R19" s="18">
        <f t="shared" si="2"/>
        <v>0</v>
      </c>
      <c r="S19" s="17"/>
    </row>
    <row r="20" spans="1:19" x14ac:dyDescent="0.15">
      <c r="A20" s="44">
        <v>16</v>
      </c>
      <c r="B20" s="15" t="s">
        <v>17</v>
      </c>
      <c r="C20" s="15" t="s">
        <v>18</v>
      </c>
      <c r="D20" s="15" t="s">
        <v>19</v>
      </c>
      <c r="E20" s="11"/>
      <c r="F20" s="56"/>
      <c r="G20" s="15" t="s">
        <v>20</v>
      </c>
      <c r="H20" s="15" t="s">
        <v>21</v>
      </c>
      <c r="I20" s="15" t="s">
        <v>38</v>
      </c>
      <c r="J20" s="17" t="s">
        <v>22</v>
      </c>
      <c r="K20" s="17" t="s">
        <v>23</v>
      </c>
      <c r="L20" s="16">
        <f t="shared" si="0"/>
        <v>2427.9279279279276</v>
      </c>
      <c r="M20" s="17"/>
      <c r="N20" s="17"/>
      <c r="O20" s="17"/>
      <c r="P20" s="2"/>
      <c r="Q20" s="18">
        <f>M20*L20</f>
        <v>0</v>
      </c>
      <c r="R20" s="18">
        <f t="shared" si="2"/>
        <v>0</v>
      </c>
      <c r="S20" s="17"/>
    </row>
    <row r="21" spans="1:19" x14ac:dyDescent="0.15">
      <c r="A21" s="44">
        <v>17</v>
      </c>
      <c r="B21" s="15" t="s">
        <v>33</v>
      </c>
      <c r="C21" s="15" t="s">
        <v>60</v>
      </c>
      <c r="D21" s="15" t="s">
        <v>61</v>
      </c>
      <c r="E21" s="11"/>
      <c r="F21" s="57"/>
      <c r="G21" s="15" t="s">
        <v>56</v>
      </c>
      <c r="H21" s="15" t="s">
        <v>58</v>
      </c>
      <c r="I21" s="15" t="s">
        <v>38</v>
      </c>
      <c r="J21" s="17" t="s">
        <v>22</v>
      </c>
      <c r="K21" s="17" t="s">
        <v>23</v>
      </c>
      <c r="L21" s="16">
        <f t="shared" si="0"/>
        <v>2427.9279279279276</v>
      </c>
      <c r="M21" s="17"/>
      <c r="N21" s="17"/>
      <c r="O21" s="17"/>
      <c r="P21" s="44"/>
      <c r="Q21" s="18">
        <f t="shared" ref="Q21:Q24" si="5">M21*L21</f>
        <v>0</v>
      </c>
      <c r="R21" s="18">
        <f t="shared" si="2"/>
        <v>0</v>
      </c>
      <c r="S21" s="3"/>
    </row>
    <row r="22" spans="1:19" x14ac:dyDescent="0.15">
      <c r="A22" s="44">
        <v>18</v>
      </c>
      <c r="B22" s="15" t="s">
        <v>17</v>
      </c>
      <c r="C22" s="15" t="s">
        <v>18</v>
      </c>
      <c r="D22" s="15" t="s">
        <v>19</v>
      </c>
      <c r="E22" s="11"/>
      <c r="F22" s="58"/>
      <c r="G22" s="15" t="s">
        <v>20</v>
      </c>
      <c r="H22" s="15" t="s">
        <v>21</v>
      </c>
      <c r="I22" s="15" t="s">
        <v>38</v>
      </c>
      <c r="J22" s="17" t="s">
        <v>22</v>
      </c>
      <c r="K22" s="17" t="s">
        <v>23</v>
      </c>
      <c r="L22" s="16">
        <f t="shared" si="0"/>
        <v>2427.9279279279276</v>
      </c>
      <c r="M22" s="17"/>
      <c r="N22" s="17"/>
      <c r="O22" s="17"/>
      <c r="P22" s="15"/>
      <c r="Q22" s="18">
        <f t="shared" si="5"/>
        <v>0</v>
      </c>
      <c r="R22" s="18">
        <f t="shared" si="2"/>
        <v>0</v>
      </c>
      <c r="S22" s="17"/>
    </row>
    <row r="23" spans="1:19" x14ac:dyDescent="0.15">
      <c r="A23" s="44">
        <v>19</v>
      </c>
      <c r="B23" s="15" t="s">
        <v>33</v>
      </c>
      <c r="C23" s="15" t="s">
        <v>60</v>
      </c>
      <c r="D23" s="15" t="s">
        <v>61</v>
      </c>
      <c r="E23" s="11"/>
      <c r="F23" s="57"/>
      <c r="G23" s="15" t="s">
        <v>56</v>
      </c>
      <c r="H23" s="15" t="s">
        <v>58</v>
      </c>
      <c r="I23" s="15" t="s">
        <v>38</v>
      </c>
      <c r="J23" s="17" t="s">
        <v>22</v>
      </c>
      <c r="K23" s="17" t="s">
        <v>23</v>
      </c>
      <c r="L23" s="16">
        <f t="shared" si="0"/>
        <v>2427.9279279279276</v>
      </c>
      <c r="M23" s="17"/>
      <c r="N23" s="17"/>
      <c r="O23" s="17"/>
      <c r="P23" s="44"/>
      <c r="Q23" s="18">
        <f t="shared" si="5"/>
        <v>0</v>
      </c>
      <c r="R23" s="18">
        <f t="shared" si="2"/>
        <v>0</v>
      </c>
      <c r="S23" s="3"/>
    </row>
    <row r="24" spans="1:19" x14ac:dyDescent="0.15">
      <c r="A24" s="44">
        <v>20</v>
      </c>
      <c r="B24" s="15" t="s">
        <v>17</v>
      </c>
      <c r="C24" s="15" t="s">
        <v>18</v>
      </c>
      <c r="D24" s="15" t="s">
        <v>19</v>
      </c>
      <c r="E24" s="11"/>
      <c r="F24" s="58"/>
      <c r="G24" s="15" t="s">
        <v>20</v>
      </c>
      <c r="H24" s="15" t="s">
        <v>21</v>
      </c>
      <c r="I24" s="15" t="s">
        <v>38</v>
      </c>
      <c r="J24" s="17" t="s">
        <v>22</v>
      </c>
      <c r="K24" s="17" t="s">
        <v>23</v>
      </c>
      <c r="L24" s="16">
        <f t="shared" si="0"/>
        <v>2427.9279279279276</v>
      </c>
      <c r="M24" s="17"/>
      <c r="N24" s="17"/>
      <c r="O24" s="17"/>
      <c r="P24" s="15"/>
      <c r="Q24" s="18">
        <f t="shared" si="5"/>
        <v>0</v>
      </c>
      <c r="R24" s="18">
        <f t="shared" si="2"/>
        <v>0</v>
      </c>
      <c r="S24" s="17"/>
    </row>
    <row r="25" spans="1:19" x14ac:dyDescent="0.15">
      <c r="A25" s="44">
        <v>21</v>
      </c>
      <c r="B25" s="15" t="s">
        <v>17</v>
      </c>
      <c r="C25" s="15" t="s">
        <v>18</v>
      </c>
      <c r="D25" s="15" t="s">
        <v>19</v>
      </c>
      <c r="E25" s="11"/>
      <c r="F25" s="56"/>
      <c r="G25" s="15" t="s">
        <v>20</v>
      </c>
      <c r="H25" s="15" t="s">
        <v>21</v>
      </c>
      <c r="I25" s="15" t="s">
        <v>38</v>
      </c>
      <c r="J25" s="17" t="s">
        <v>22</v>
      </c>
      <c r="K25" s="17" t="s">
        <v>23</v>
      </c>
      <c r="L25" s="16">
        <f t="shared" si="0"/>
        <v>2427.9279279279276</v>
      </c>
      <c r="M25" s="17"/>
      <c r="N25" s="17"/>
      <c r="O25" s="17"/>
      <c r="P25" s="2"/>
      <c r="Q25" s="18">
        <f>M25*L25</f>
        <v>0</v>
      </c>
      <c r="R25" s="18">
        <f t="shared" si="2"/>
        <v>0</v>
      </c>
      <c r="S25" s="17"/>
    </row>
    <row r="26" spans="1:19" x14ac:dyDescent="0.15">
      <c r="A26" s="44">
        <v>22</v>
      </c>
      <c r="B26" s="15" t="s">
        <v>33</v>
      </c>
      <c r="C26" s="15" t="s">
        <v>60</v>
      </c>
      <c r="D26" s="15" t="s">
        <v>61</v>
      </c>
      <c r="E26" s="11"/>
      <c r="F26" s="57"/>
      <c r="G26" s="15" t="s">
        <v>56</v>
      </c>
      <c r="H26" s="15" t="s">
        <v>58</v>
      </c>
      <c r="I26" s="15" t="s">
        <v>38</v>
      </c>
      <c r="J26" s="17" t="s">
        <v>22</v>
      </c>
      <c r="K26" s="17" t="s">
        <v>23</v>
      </c>
      <c r="L26" s="16">
        <f t="shared" si="0"/>
        <v>2427.9279279279276</v>
      </c>
      <c r="M26" s="17"/>
      <c r="N26" s="17"/>
      <c r="O26" s="17"/>
      <c r="P26" s="44"/>
      <c r="Q26" s="18">
        <f t="shared" ref="Q26:Q49" si="6">M26*L26</f>
        <v>0</v>
      </c>
      <c r="R26" s="18">
        <f t="shared" si="2"/>
        <v>0</v>
      </c>
      <c r="S26" s="3"/>
    </row>
    <row r="27" spans="1:19" x14ac:dyDescent="0.15">
      <c r="A27" s="44">
        <v>23</v>
      </c>
      <c r="B27" s="15" t="s">
        <v>17</v>
      </c>
      <c r="C27" s="15" t="s">
        <v>18</v>
      </c>
      <c r="D27" s="15" t="s">
        <v>19</v>
      </c>
      <c r="E27" s="11"/>
      <c r="F27" s="58"/>
      <c r="G27" s="15" t="s">
        <v>20</v>
      </c>
      <c r="H27" s="15" t="s">
        <v>21</v>
      </c>
      <c r="I27" s="15" t="s">
        <v>38</v>
      </c>
      <c r="J27" s="17" t="s">
        <v>22</v>
      </c>
      <c r="K27" s="17" t="s">
        <v>23</v>
      </c>
      <c r="L27" s="16">
        <f t="shared" si="0"/>
        <v>2427.9279279279276</v>
      </c>
      <c r="M27" s="17"/>
      <c r="N27" s="17"/>
      <c r="O27" s="17"/>
      <c r="P27" s="15"/>
      <c r="Q27" s="18">
        <f t="shared" si="6"/>
        <v>0</v>
      </c>
      <c r="R27" s="18">
        <f t="shared" si="2"/>
        <v>0</v>
      </c>
      <c r="S27" s="17"/>
    </row>
    <row r="28" spans="1:19" x14ac:dyDescent="0.15">
      <c r="A28" s="44">
        <v>24</v>
      </c>
      <c r="B28" s="15" t="s">
        <v>33</v>
      </c>
      <c r="C28" s="15" t="s">
        <v>60</v>
      </c>
      <c r="D28" s="15" t="s">
        <v>61</v>
      </c>
      <c r="E28" s="11"/>
      <c r="F28" s="57"/>
      <c r="G28" s="15" t="s">
        <v>56</v>
      </c>
      <c r="H28" s="15" t="s">
        <v>58</v>
      </c>
      <c r="I28" s="15" t="s">
        <v>38</v>
      </c>
      <c r="J28" s="17" t="s">
        <v>22</v>
      </c>
      <c r="K28" s="17" t="s">
        <v>23</v>
      </c>
      <c r="L28" s="16">
        <f t="shared" si="0"/>
        <v>2427.9279279279276</v>
      </c>
      <c r="M28" s="17"/>
      <c r="N28" s="17"/>
      <c r="O28" s="17"/>
      <c r="P28" s="44"/>
      <c r="Q28" s="18">
        <f t="shared" si="6"/>
        <v>0</v>
      </c>
      <c r="R28" s="18">
        <f t="shared" si="2"/>
        <v>0</v>
      </c>
      <c r="S28" s="3"/>
    </row>
    <row r="29" spans="1:19" x14ac:dyDescent="0.15">
      <c r="A29" s="44">
        <v>25</v>
      </c>
      <c r="B29" s="15" t="s">
        <v>17</v>
      </c>
      <c r="C29" s="15" t="s">
        <v>18</v>
      </c>
      <c r="D29" s="15" t="s">
        <v>19</v>
      </c>
      <c r="E29" s="11"/>
      <c r="F29" s="58"/>
      <c r="G29" s="15" t="s">
        <v>20</v>
      </c>
      <c r="H29" s="15" t="s">
        <v>21</v>
      </c>
      <c r="I29" s="15" t="s">
        <v>38</v>
      </c>
      <c r="J29" s="17" t="s">
        <v>22</v>
      </c>
      <c r="K29" s="17" t="s">
        <v>23</v>
      </c>
      <c r="L29" s="16">
        <f t="shared" si="0"/>
        <v>2427.9279279279276</v>
      </c>
      <c r="M29" s="17"/>
      <c r="N29" s="17"/>
      <c r="O29" s="17"/>
      <c r="P29" s="15"/>
      <c r="Q29" s="18">
        <f t="shared" si="6"/>
        <v>0</v>
      </c>
      <c r="R29" s="18">
        <f t="shared" si="2"/>
        <v>0</v>
      </c>
      <c r="S29" s="17"/>
    </row>
    <row r="30" spans="1:19" x14ac:dyDescent="0.15">
      <c r="A30" s="44">
        <v>26</v>
      </c>
      <c r="B30" s="15" t="s">
        <v>33</v>
      </c>
      <c r="C30" s="15" t="s">
        <v>18</v>
      </c>
      <c r="D30" s="15" t="s">
        <v>19</v>
      </c>
      <c r="E30" s="11"/>
      <c r="F30" s="57"/>
      <c r="G30" s="15" t="s">
        <v>21</v>
      </c>
      <c r="H30" s="15" t="s">
        <v>20</v>
      </c>
      <c r="I30" s="15" t="s">
        <v>39</v>
      </c>
      <c r="J30" s="17" t="s">
        <v>22</v>
      </c>
      <c r="K30" s="17" t="s">
        <v>34</v>
      </c>
      <c r="L30" s="16">
        <f>2350/1.11*1.1</f>
        <v>2328.8288288288286</v>
      </c>
      <c r="M30" s="17"/>
      <c r="N30" s="17"/>
      <c r="O30" s="17"/>
      <c r="P30" s="44"/>
      <c r="Q30" s="18">
        <f t="shared" ref="Q30:Q34" si="7">M30*L30</f>
        <v>0</v>
      </c>
      <c r="R30" s="18">
        <f t="shared" si="2"/>
        <v>0</v>
      </c>
      <c r="S30" s="3"/>
    </row>
    <row r="31" spans="1:19" x14ac:dyDescent="0.15">
      <c r="A31" s="44">
        <v>27</v>
      </c>
      <c r="B31" s="15" t="s">
        <v>33</v>
      </c>
      <c r="C31" s="15" t="s">
        <v>18</v>
      </c>
      <c r="D31" s="15" t="s">
        <v>19</v>
      </c>
      <c r="E31" s="11"/>
      <c r="F31" s="57"/>
      <c r="G31" s="15" t="s">
        <v>21</v>
      </c>
      <c r="H31" s="15" t="s">
        <v>20</v>
      </c>
      <c r="I31" s="15" t="s">
        <v>39</v>
      </c>
      <c r="J31" s="17" t="s">
        <v>22</v>
      </c>
      <c r="K31" s="17" t="s">
        <v>34</v>
      </c>
      <c r="L31" s="16">
        <f t="shared" ref="L31:L54" si="8">2350/1.11*1.1</f>
        <v>2328.8288288288286</v>
      </c>
      <c r="M31" s="17"/>
      <c r="N31" s="17"/>
      <c r="O31" s="17"/>
      <c r="P31" s="44"/>
      <c r="Q31" s="18">
        <f t="shared" si="7"/>
        <v>0</v>
      </c>
      <c r="R31" s="18">
        <f t="shared" si="2"/>
        <v>0</v>
      </c>
      <c r="S31" s="3"/>
    </row>
    <row r="32" spans="1:19" x14ac:dyDescent="0.15">
      <c r="A32" s="44">
        <v>28</v>
      </c>
      <c r="B32" s="15" t="s">
        <v>33</v>
      </c>
      <c r="C32" s="15" t="s">
        <v>18</v>
      </c>
      <c r="D32" s="15" t="s">
        <v>19</v>
      </c>
      <c r="E32" s="11"/>
      <c r="F32" s="57"/>
      <c r="G32" s="15" t="s">
        <v>21</v>
      </c>
      <c r="H32" s="15" t="s">
        <v>20</v>
      </c>
      <c r="I32" s="15" t="s">
        <v>39</v>
      </c>
      <c r="J32" s="17" t="s">
        <v>22</v>
      </c>
      <c r="K32" s="17" t="s">
        <v>34</v>
      </c>
      <c r="L32" s="16">
        <f t="shared" si="8"/>
        <v>2328.8288288288286</v>
      </c>
      <c r="M32" s="17"/>
      <c r="N32" s="17"/>
      <c r="O32" s="17"/>
      <c r="P32" s="44"/>
      <c r="Q32" s="18">
        <f t="shared" si="7"/>
        <v>0</v>
      </c>
      <c r="R32" s="18">
        <f t="shared" si="2"/>
        <v>0</v>
      </c>
      <c r="S32" s="3"/>
    </row>
    <row r="33" spans="1:19" x14ac:dyDescent="0.15">
      <c r="A33" s="44">
        <v>29</v>
      </c>
      <c r="B33" s="15" t="s">
        <v>33</v>
      </c>
      <c r="C33" s="15" t="s">
        <v>18</v>
      </c>
      <c r="D33" s="15" t="s">
        <v>19</v>
      </c>
      <c r="E33" s="11"/>
      <c r="F33" s="57"/>
      <c r="G33" s="15" t="s">
        <v>21</v>
      </c>
      <c r="H33" s="15" t="s">
        <v>20</v>
      </c>
      <c r="I33" s="15" t="s">
        <v>39</v>
      </c>
      <c r="J33" s="17" t="s">
        <v>22</v>
      </c>
      <c r="K33" s="17" t="s">
        <v>34</v>
      </c>
      <c r="L33" s="16">
        <f t="shared" si="8"/>
        <v>2328.8288288288286</v>
      </c>
      <c r="M33" s="17"/>
      <c r="N33" s="17"/>
      <c r="O33" s="17"/>
      <c r="P33" s="44"/>
      <c r="Q33" s="18">
        <f t="shared" si="7"/>
        <v>0</v>
      </c>
      <c r="R33" s="18">
        <f t="shared" si="2"/>
        <v>0</v>
      </c>
      <c r="S33" s="3"/>
    </row>
    <row r="34" spans="1:19" x14ac:dyDescent="0.15">
      <c r="A34" s="44">
        <v>30</v>
      </c>
      <c r="B34" s="15" t="s">
        <v>33</v>
      </c>
      <c r="C34" s="15" t="s">
        <v>18</v>
      </c>
      <c r="D34" s="15" t="s">
        <v>19</v>
      </c>
      <c r="E34" s="11"/>
      <c r="F34" s="57"/>
      <c r="G34" s="15" t="s">
        <v>21</v>
      </c>
      <c r="H34" s="15" t="s">
        <v>20</v>
      </c>
      <c r="I34" s="15" t="s">
        <v>39</v>
      </c>
      <c r="J34" s="17" t="s">
        <v>22</v>
      </c>
      <c r="K34" s="17" t="s">
        <v>34</v>
      </c>
      <c r="L34" s="16">
        <f t="shared" si="8"/>
        <v>2328.8288288288286</v>
      </c>
      <c r="M34" s="17"/>
      <c r="N34" s="17"/>
      <c r="O34" s="17"/>
      <c r="P34" s="44"/>
      <c r="Q34" s="18">
        <f t="shared" si="7"/>
        <v>0</v>
      </c>
      <c r="R34" s="18">
        <f t="shared" si="2"/>
        <v>0</v>
      </c>
      <c r="S34" s="3"/>
    </row>
    <row r="35" spans="1:19" x14ac:dyDescent="0.15">
      <c r="A35" s="44">
        <v>31</v>
      </c>
      <c r="B35" s="15" t="s">
        <v>33</v>
      </c>
      <c r="C35" s="15" t="s">
        <v>18</v>
      </c>
      <c r="D35" s="15" t="s">
        <v>19</v>
      </c>
      <c r="E35" s="11"/>
      <c r="F35" s="57"/>
      <c r="G35" s="15" t="s">
        <v>21</v>
      </c>
      <c r="H35" s="15" t="s">
        <v>20</v>
      </c>
      <c r="I35" s="15" t="s">
        <v>39</v>
      </c>
      <c r="J35" s="17" t="s">
        <v>22</v>
      </c>
      <c r="K35" s="17" t="s">
        <v>34</v>
      </c>
      <c r="L35" s="16">
        <f t="shared" si="8"/>
        <v>2328.8288288288286</v>
      </c>
      <c r="M35" s="17"/>
      <c r="N35" s="17"/>
      <c r="O35" s="17"/>
      <c r="P35" s="44"/>
      <c r="Q35" s="18">
        <f t="shared" si="6"/>
        <v>0</v>
      </c>
      <c r="R35" s="18">
        <f t="shared" si="2"/>
        <v>0</v>
      </c>
      <c r="S35" s="3"/>
    </row>
    <row r="36" spans="1:19" x14ac:dyDescent="0.15">
      <c r="A36" s="44">
        <v>32</v>
      </c>
      <c r="B36" s="15" t="s">
        <v>33</v>
      </c>
      <c r="C36" s="15" t="s">
        <v>18</v>
      </c>
      <c r="D36" s="15" t="s">
        <v>19</v>
      </c>
      <c r="E36" s="11"/>
      <c r="F36" s="57"/>
      <c r="G36" s="15" t="s">
        <v>21</v>
      </c>
      <c r="H36" s="15" t="s">
        <v>20</v>
      </c>
      <c r="I36" s="15" t="s">
        <v>39</v>
      </c>
      <c r="J36" s="17" t="s">
        <v>22</v>
      </c>
      <c r="K36" s="17" t="s">
        <v>34</v>
      </c>
      <c r="L36" s="16">
        <f t="shared" si="8"/>
        <v>2328.8288288288286</v>
      </c>
      <c r="M36" s="17"/>
      <c r="N36" s="17"/>
      <c r="O36" s="17"/>
      <c r="P36" s="44"/>
      <c r="Q36" s="18">
        <f t="shared" si="6"/>
        <v>0</v>
      </c>
      <c r="R36" s="18">
        <f t="shared" si="2"/>
        <v>0</v>
      </c>
      <c r="S36" s="3"/>
    </row>
    <row r="37" spans="1:19" x14ac:dyDescent="0.15">
      <c r="A37" s="44">
        <v>33</v>
      </c>
      <c r="B37" s="15" t="s">
        <v>33</v>
      </c>
      <c r="C37" s="15" t="s">
        <v>18</v>
      </c>
      <c r="D37" s="15" t="s">
        <v>19</v>
      </c>
      <c r="E37" s="11"/>
      <c r="F37" s="57"/>
      <c r="G37" s="15" t="s">
        <v>21</v>
      </c>
      <c r="H37" s="15" t="s">
        <v>20</v>
      </c>
      <c r="I37" s="15" t="s">
        <v>39</v>
      </c>
      <c r="J37" s="17" t="s">
        <v>22</v>
      </c>
      <c r="K37" s="17" t="s">
        <v>34</v>
      </c>
      <c r="L37" s="16">
        <f t="shared" si="8"/>
        <v>2328.8288288288286</v>
      </c>
      <c r="M37" s="17"/>
      <c r="N37" s="17"/>
      <c r="O37" s="17"/>
      <c r="P37" s="44"/>
      <c r="Q37" s="18">
        <f t="shared" si="6"/>
        <v>0</v>
      </c>
      <c r="R37" s="18">
        <f t="shared" si="2"/>
        <v>0</v>
      </c>
      <c r="S37" s="3"/>
    </row>
    <row r="38" spans="1:19" x14ac:dyDescent="0.15">
      <c r="A38" s="44">
        <v>34</v>
      </c>
      <c r="B38" s="15" t="s">
        <v>33</v>
      </c>
      <c r="C38" s="15" t="s">
        <v>18</v>
      </c>
      <c r="D38" s="15" t="s">
        <v>19</v>
      </c>
      <c r="E38" s="11"/>
      <c r="F38" s="57"/>
      <c r="G38" s="15" t="s">
        <v>21</v>
      </c>
      <c r="H38" s="15" t="s">
        <v>20</v>
      </c>
      <c r="I38" s="15" t="s">
        <v>39</v>
      </c>
      <c r="J38" s="17" t="s">
        <v>22</v>
      </c>
      <c r="K38" s="17" t="s">
        <v>34</v>
      </c>
      <c r="L38" s="16">
        <f t="shared" si="8"/>
        <v>2328.8288288288286</v>
      </c>
      <c r="M38" s="17"/>
      <c r="N38" s="17"/>
      <c r="O38" s="17"/>
      <c r="P38" s="44"/>
      <c r="Q38" s="18">
        <f t="shared" si="6"/>
        <v>0</v>
      </c>
      <c r="R38" s="18">
        <f t="shared" si="2"/>
        <v>0</v>
      </c>
      <c r="S38" s="3"/>
    </row>
    <row r="39" spans="1:19" x14ac:dyDescent="0.15">
      <c r="A39" s="44">
        <v>35</v>
      </c>
      <c r="B39" s="15" t="s">
        <v>33</v>
      </c>
      <c r="C39" s="15" t="s">
        <v>18</v>
      </c>
      <c r="D39" s="15" t="s">
        <v>19</v>
      </c>
      <c r="E39" s="11"/>
      <c r="F39" s="57"/>
      <c r="G39" s="15" t="s">
        <v>21</v>
      </c>
      <c r="H39" s="15" t="s">
        <v>20</v>
      </c>
      <c r="I39" s="15" t="s">
        <v>39</v>
      </c>
      <c r="J39" s="17" t="s">
        <v>22</v>
      </c>
      <c r="K39" s="17" t="s">
        <v>34</v>
      </c>
      <c r="L39" s="16">
        <f t="shared" si="8"/>
        <v>2328.8288288288286</v>
      </c>
      <c r="M39" s="17"/>
      <c r="N39" s="17"/>
      <c r="O39" s="17"/>
      <c r="P39" s="44"/>
      <c r="Q39" s="18">
        <f t="shared" si="6"/>
        <v>0</v>
      </c>
      <c r="R39" s="18">
        <f t="shared" si="2"/>
        <v>0</v>
      </c>
      <c r="S39" s="3"/>
    </row>
    <row r="40" spans="1:19" x14ac:dyDescent="0.15">
      <c r="A40" s="44">
        <v>36</v>
      </c>
      <c r="B40" s="15" t="s">
        <v>33</v>
      </c>
      <c r="C40" s="15" t="s">
        <v>18</v>
      </c>
      <c r="D40" s="15" t="s">
        <v>19</v>
      </c>
      <c r="E40" s="11"/>
      <c r="F40" s="57"/>
      <c r="G40" s="15" t="s">
        <v>21</v>
      </c>
      <c r="H40" s="15" t="s">
        <v>20</v>
      </c>
      <c r="I40" s="15" t="s">
        <v>39</v>
      </c>
      <c r="J40" s="17" t="s">
        <v>22</v>
      </c>
      <c r="K40" s="17" t="s">
        <v>34</v>
      </c>
      <c r="L40" s="16">
        <f t="shared" si="8"/>
        <v>2328.8288288288286</v>
      </c>
      <c r="M40" s="17"/>
      <c r="N40" s="17"/>
      <c r="O40" s="17"/>
      <c r="P40" s="44"/>
      <c r="Q40" s="18">
        <f t="shared" ref="Q40:Q44" si="9">M40*L40</f>
        <v>0</v>
      </c>
      <c r="R40" s="18">
        <f t="shared" si="2"/>
        <v>0</v>
      </c>
      <c r="S40" s="3"/>
    </row>
    <row r="41" spans="1:19" x14ac:dyDescent="0.15">
      <c r="A41" s="44">
        <v>37</v>
      </c>
      <c r="B41" s="15" t="s">
        <v>33</v>
      </c>
      <c r="C41" s="15" t="s">
        <v>18</v>
      </c>
      <c r="D41" s="15" t="s">
        <v>19</v>
      </c>
      <c r="E41" s="11"/>
      <c r="F41" s="57"/>
      <c r="G41" s="15" t="s">
        <v>21</v>
      </c>
      <c r="H41" s="15" t="s">
        <v>20</v>
      </c>
      <c r="I41" s="15" t="s">
        <v>39</v>
      </c>
      <c r="J41" s="17" t="s">
        <v>22</v>
      </c>
      <c r="K41" s="17" t="s">
        <v>34</v>
      </c>
      <c r="L41" s="16">
        <f t="shared" si="8"/>
        <v>2328.8288288288286</v>
      </c>
      <c r="M41" s="17"/>
      <c r="N41" s="17"/>
      <c r="O41" s="17"/>
      <c r="P41" s="44"/>
      <c r="Q41" s="18">
        <f t="shared" si="9"/>
        <v>0</v>
      </c>
      <c r="R41" s="18">
        <f t="shared" si="2"/>
        <v>0</v>
      </c>
      <c r="S41" s="3"/>
    </row>
    <row r="42" spans="1:19" x14ac:dyDescent="0.15">
      <c r="A42" s="44">
        <v>38</v>
      </c>
      <c r="B42" s="15" t="s">
        <v>33</v>
      </c>
      <c r="C42" s="15" t="s">
        <v>18</v>
      </c>
      <c r="D42" s="15" t="s">
        <v>19</v>
      </c>
      <c r="E42" s="11"/>
      <c r="F42" s="57"/>
      <c r="G42" s="15" t="s">
        <v>21</v>
      </c>
      <c r="H42" s="15" t="s">
        <v>20</v>
      </c>
      <c r="I42" s="15" t="s">
        <v>39</v>
      </c>
      <c r="J42" s="17" t="s">
        <v>22</v>
      </c>
      <c r="K42" s="17" t="s">
        <v>34</v>
      </c>
      <c r="L42" s="16">
        <f t="shared" si="8"/>
        <v>2328.8288288288286</v>
      </c>
      <c r="M42" s="17"/>
      <c r="N42" s="17"/>
      <c r="O42" s="17"/>
      <c r="P42" s="44"/>
      <c r="Q42" s="18">
        <f t="shared" si="9"/>
        <v>0</v>
      </c>
      <c r="R42" s="18">
        <f t="shared" si="2"/>
        <v>0</v>
      </c>
      <c r="S42" s="3"/>
    </row>
    <row r="43" spans="1:19" x14ac:dyDescent="0.15">
      <c r="A43" s="44">
        <v>39</v>
      </c>
      <c r="B43" s="15" t="s">
        <v>33</v>
      </c>
      <c r="C43" s="15" t="s">
        <v>18</v>
      </c>
      <c r="D43" s="15" t="s">
        <v>19</v>
      </c>
      <c r="E43" s="11"/>
      <c r="F43" s="57"/>
      <c r="G43" s="15" t="s">
        <v>21</v>
      </c>
      <c r="H43" s="15" t="s">
        <v>20</v>
      </c>
      <c r="I43" s="15" t="s">
        <v>39</v>
      </c>
      <c r="J43" s="17" t="s">
        <v>22</v>
      </c>
      <c r="K43" s="17" t="s">
        <v>34</v>
      </c>
      <c r="L43" s="16">
        <f t="shared" si="8"/>
        <v>2328.8288288288286</v>
      </c>
      <c r="M43" s="17"/>
      <c r="N43" s="17"/>
      <c r="O43" s="17"/>
      <c r="P43" s="44"/>
      <c r="Q43" s="18">
        <f t="shared" si="9"/>
        <v>0</v>
      </c>
      <c r="R43" s="18">
        <f t="shared" si="2"/>
        <v>0</v>
      </c>
      <c r="S43" s="3"/>
    </row>
    <row r="44" spans="1:19" x14ac:dyDescent="0.15">
      <c r="A44" s="44">
        <v>40</v>
      </c>
      <c r="B44" s="15" t="s">
        <v>33</v>
      </c>
      <c r="C44" s="15" t="s">
        <v>18</v>
      </c>
      <c r="D44" s="15" t="s">
        <v>19</v>
      </c>
      <c r="E44" s="11"/>
      <c r="F44" s="57"/>
      <c r="G44" s="15" t="s">
        <v>21</v>
      </c>
      <c r="H44" s="15" t="s">
        <v>20</v>
      </c>
      <c r="I44" s="15" t="s">
        <v>39</v>
      </c>
      <c r="J44" s="17" t="s">
        <v>22</v>
      </c>
      <c r="K44" s="17" t="s">
        <v>34</v>
      </c>
      <c r="L44" s="16">
        <f t="shared" si="8"/>
        <v>2328.8288288288286</v>
      </c>
      <c r="M44" s="17"/>
      <c r="N44" s="17"/>
      <c r="O44" s="17"/>
      <c r="P44" s="44"/>
      <c r="Q44" s="18">
        <f t="shared" si="9"/>
        <v>0</v>
      </c>
      <c r="R44" s="18">
        <f t="shared" si="2"/>
        <v>0</v>
      </c>
      <c r="S44" s="3"/>
    </row>
    <row r="45" spans="1:19" x14ac:dyDescent="0.15">
      <c r="A45" s="44">
        <v>41</v>
      </c>
      <c r="B45" s="15" t="s">
        <v>33</v>
      </c>
      <c r="C45" s="15" t="s">
        <v>18</v>
      </c>
      <c r="D45" s="15" t="s">
        <v>19</v>
      </c>
      <c r="E45" s="11"/>
      <c r="F45" s="57"/>
      <c r="G45" s="15" t="s">
        <v>21</v>
      </c>
      <c r="H45" s="15" t="s">
        <v>20</v>
      </c>
      <c r="I45" s="15" t="s">
        <v>39</v>
      </c>
      <c r="J45" s="17" t="s">
        <v>22</v>
      </c>
      <c r="K45" s="17" t="s">
        <v>34</v>
      </c>
      <c r="L45" s="16">
        <f t="shared" si="8"/>
        <v>2328.8288288288286</v>
      </c>
      <c r="M45" s="17"/>
      <c r="N45" s="17"/>
      <c r="O45" s="17"/>
      <c r="P45" s="44"/>
      <c r="Q45" s="18">
        <f t="shared" si="6"/>
        <v>0</v>
      </c>
      <c r="R45" s="18">
        <f t="shared" si="2"/>
        <v>0</v>
      </c>
      <c r="S45" s="3"/>
    </row>
    <row r="46" spans="1:19" x14ac:dyDescent="0.15">
      <c r="A46" s="44">
        <v>42</v>
      </c>
      <c r="B46" s="15" t="s">
        <v>33</v>
      </c>
      <c r="C46" s="15" t="s">
        <v>18</v>
      </c>
      <c r="D46" s="15" t="s">
        <v>19</v>
      </c>
      <c r="E46" s="11"/>
      <c r="F46" s="57"/>
      <c r="G46" s="15" t="s">
        <v>21</v>
      </c>
      <c r="H46" s="15" t="s">
        <v>20</v>
      </c>
      <c r="I46" s="15" t="s">
        <v>39</v>
      </c>
      <c r="J46" s="17" t="s">
        <v>22</v>
      </c>
      <c r="K46" s="17" t="s">
        <v>34</v>
      </c>
      <c r="L46" s="16">
        <f t="shared" si="8"/>
        <v>2328.8288288288286</v>
      </c>
      <c r="M46" s="17"/>
      <c r="N46" s="17"/>
      <c r="O46" s="17"/>
      <c r="P46" s="44"/>
      <c r="Q46" s="18">
        <f t="shared" si="6"/>
        <v>0</v>
      </c>
      <c r="R46" s="18">
        <f t="shared" si="2"/>
        <v>0</v>
      </c>
      <c r="S46" s="3"/>
    </row>
    <row r="47" spans="1:19" x14ac:dyDescent="0.15">
      <c r="A47" s="44">
        <v>43</v>
      </c>
      <c r="B47" s="15" t="s">
        <v>33</v>
      </c>
      <c r="C47" s="15" t="s">
        <v>18</v>
      </c>
      <c r="D47" s="15" t="s">
        <v>19</v>
      </c>
      <c r="E47" s="11"/>
      <c r="F47" s="57"/>
      <c r="G47" s="15" t="s">
        <v>21</v>
      </c>
      <c r="H47" s="15" t="s">
        <v>20</v>
      </c>
      <c r="I47" s="15" t="s">
        <v>39</v>
      </c>
      <c r="J47" s="17" t="s">
        <v>22</v>
      </c>
      <c r="K47" s="17" t="s">
        <v>34</v>
      </c>
      <c r="L47" s="16">
        <f t="shared" si="8"/>
        <v>2328.8288288288286</v>
      </c>
      <c r="M47" s="17"/>
      <c r="N47" s="17"/>
      <c r="O47" s="17"/>
      <c r="P47" s="44"/>
      <c r="Q47" s="18">
        <f t="shared" si="6"/>
        <v>0</v>
      </c>
      <c r="R47" s="18">
        <f t="shared" si="2"/>
        <v>0</v>
      </c>
      <c r="S47" s="3"/>
    </row>
    <row r="48" spans="1:19" x14ac:dyDescent="0.15">
      <c r="A48" s="44">
        <v>44</v>
      </c>
      <c r="B48" s="15" t="s">
        <v>33</v>
      </c>
      <c r="C48" s="15" t="s">
        <v>18</v>
      </c>
      <c r="D48" s="15" t="s">
        <v>19</v>
      </c>
      <c r="E48" s="11"/>
      <c r="F48" s="57"/>
      <c r="G48" s="15" t="s">
        <v>21</v>
      </c>
      <c r="H48" s="15" t="s">
        <v>20</v>
      </c>
      <c r="I48" s="15" t="s">
        <v>39</v>
      </c>
      <c r="J48" s="17" t="s">
        <v>22</v>
      </c>
      <c r="K48" s="17" t="s">
        <v>34</v>
      </c>
      <c r="L48" s="16">
        <f t="shared" si="8"/>
        <v>2328.8288288288286</v>
      </c>
      <c r="M48" s="17"/>
      <c r="N48" s="17"/>
      <c r="O48" s="17"/>
      <c r="P48" s="44"/>
      <c r="Q48" s="18">
        <f t="shared" si="6"/>
        <v>0</v>
      </c>
      <c r="R48" s="18">
        <f t="shared" si="2"/>
        <v>0</v>
      </c>
      <c r="S48" s="3"/>
    </row>
    <row r="49" spans="1:19" x14ac:dyDescent="0.15">
      <c r="A49" s="44">
        <v>45</v>
      </c>
      <c r="B49" s="15" t="s">
        <v>33</v>
      </c>
      <c r="C49" s="15" t="s">
        <v>18</v>
      </c>
      <c r="D49" s="15" t="s">
        <v>19</v>
      </c>
      <c r="E49" s="11"/>
      <c r="F49" s="57"/>
      <c r="G49" s="15" t="s">
        <v>21</v>
      </c>
      <c r="H49" s="15" t="s">
        <v>20</v>
      </c>
      <c r="I49" s="15" t="s">
        <v>39</v>
      </c>
      <c r="J49" s="17" t="s">
        <v>22</v>
      </c>
      <c r="K49" s="17" t="s">
        <v>34</v>
      </c>
      <c r="L49" s="16">
        <f t="shared" si="8"/>
        <v>2328.8288288288286</v>
      </c>
      <c r="M49" s="17"/>
      <c r="N49" s="17"/>
      <c r="O49" s="17"/>
      <c r="P49" s="44"/>
      <c r="Q49" s="18">
        <f t="shared" si="6"/>
        <v>0</v>
      </c>
      <c r="R49" s="18">
        <f t="shared" si="2"/>
        <v>0</v>
      </c>
      <c r="S49" s="3"/>
    </row>
    <row r="50" spans="1:19" x14ac:dyDescent="0.15">
      <c r="A50" s="44">
        <v>46</v>
      </c>
      <c r="B50" s="15" t="s">
        <v>33</v>
      </c>
      <c r="C50" s="15" t="s">
        <v>18</v>
      </c>
      <c r="D50" s="15" t="s">
        <v>19</v>
      </c>
      <c r="E50" s="11"/>
      <c r="F50" s="57"/>
      <c r="G50" s="15" t="s">
        <v>21</v>
      </c>
      <c r="H50" s="15" t="s">
        <v>20</v>
      </c>
      <c r="I50" s="15" t="s">
        <v>39</v>
      </c>
      <c r="J50" s="17" t="s">
        <v>22</v>
      </c>
      <c r="K50" s="17" t="s">
        <v>34</v>
      </c>
      <c r="L50" s="16">
        <f t="shared" si="8"/>
        <v>2328.8288288288286</v>
      </c>
      <c r="M50" s="17"/>
      <c r="N50" s="17"/>
      <c r="O50" s="17"/>
      <c r="P50" s="20"/>
      <c r="Q50" s="18">
        <f t="shared" si="1"/>
        <v>0</v>
      </c>
      <c r="R50" s="18">
        <f t="shared" si="2"/>
        <v>0</v>
      </c>
      <c r="S50" s="3"/>
    </row>
    <row r="51" spans="1:19" x14ac:dyDescent="0.15">
      <c r="A51" s="44">
        <v>47</v>
      </c>
      <c r="B51" s="15" t="s">
        <v>33</v>
      </c>
      <c r="C51" s="15" t="s">
        <v>18</v>
      </c>
      <c r="D51" s="15" t="s">
        <v>19</v>
      </c>
      <c r="E51" s="11"/>
      <c r="F51" s="57"/>
      <c r="G51" s="15" t="s">
        <v>35</v>
      </c>
      <c r="H51" s="15" t="s">
        <v>36</v>
      </c>
      <c r="I51" s="15" t="s">
        <v>39</v>
      </c>
      <c r="J51" s="17" t="s">
        <v>22</v>
      </c>
      <c r="K51" s="17" t="s">
        <v>34</v>
      </c>
      <c r="L51" s="16">
        <f t="shared" si="8"/>
        <v>2328.8288288288286</v>
      </c>
      <c r="M51" s="17"/>
      <c r="N51" s="17"/>
      <c r="O51" s="17"/>
      <c r="P51" s="19"/>
      <c r="Q51" s="18">
        <f t="shared" ref="Q51:Q54" si="10">M51*L51</f>
        <v>0</v>
      </c>
      <c r="R51" s="18">
        <f t="shared" si="2"/>
        <v>0</v>
      </c>
      <c r="S51" s="3"/>
    </row>
    <row r="52" spans="1:19" x14ac:dyDescent="0.15">
      <c r="A52" s="44">
        <v>48</v>
      </c>
      <c r="B52" s="15" t="s">
        <v>33</v>
      </c>
      <c r="C52" s="15" t="s">
        <v>18</v>
      </c>
      <c r="D52" s="15" t="s">
        <v>19</v>
      </c>
      <c r="E52" s="11"/>
      <c r="F52" s="57"/>
      <c r="G52" s="15" t="s">
        <v>35</v>
      </c>
      <c r="H52" s="15" t="s">
        <v>36</v>
      </c>
      <c r="I52" s="15" t="s">
        <v>39</v>
      </c>
      <c r="J52" s="17" t="s">
        <v>22</v>
      </c>
      <c r="K52" s="17" t="s">
        <v>34</v>
      </c>
      <c r="L52" s="16">
        <f t="shared" si="8"/>
        <v>2328.8288288288286</v>
      </c>
      <c r="M52" s="17"/>
      <c r="N52" s="17"/>
      <c r="O52" s="17"/>
      <c r="P52" s="19"/>
      <c r="Q52" s="18">
        <f t="shared" si="10"/>
        <v>0</v>
      </c>
      <c r="R52" s="18">
        <f t="shared" si="2"/>
        <v>0</v>
      </c>
      <c r="S52" s="3"/>
    </row>
    <row r="53" spans="1:19" x14ac:dyDescent="0.15">
      <c r="A53" s="44">
        <v>49</v>
      </c>
      <c r="B53" s="15" t="s">
        <v>33</v>
      </c>
      <c r="C53" s="15" t="s">
        <v>18</v>
      </c>
      <c r="D53" s="15" t="s">
        <v>19</v>
      </c>
      <c r="E53" s="11"/>
      <c r="F53" s="57"/>
      <c r="G53" s="15" t="s">
        <v>35</v>
      </c>
      <c r="H53" s="15" t="s">
        <v>36</v>
      </c>
      <c r="I53" s="15" t="s">
        <v>39</v>
      </c>
      <c r="J53" s="17" t="s">
        <v>22</v>
      </c>
      <c r="K53" s="17" t="s">
        <v>34</v>
      </c>
      <c r="L53" s="16">
        <f t="shared" si="8"/>
        <v>2328.8288288288286</v>
      </c>
      <c r="M53" s="17"/>
      <c r="N53" s="17"/>
      <c r="O53" s="17"/>
      <c r="P53" s="19"/>
      <c r="Q53" s="18">
        <f t="shared" si="10"/>
        <v>0</v>
      </c>
      <c r="R53" s="18">
        <f t="shared" si="2"/>
        <v>0</v>
      </c>
      <c r="S53" s="3"/>
    </row>
    <row r="54" spans="1:19" x14ac:dyDescent="0.15">
      <c r="A54" s="44">
        <v>50</v>
      </c>
      <c r="B54" s="15" t="s">
        <v>33</v>
      </c>
      <c r="C54" s="15" t="s">
        <v>18</v>
      </c>
      <c r="D54" s="15" t="s">
        <v>19</v>
      </c>
      <c r="E54" s="11"/>
      <c r="F54" s="57"/>
      <c r="G54" s="15" t="s">
        <v>35</v>
      </c>
      <c r="H54" s="15" t="s">
        <v>36</v>
      </c>
      <c r="I54" s="15" t="s">
        <v>39</v>
      </c>
      <c r="J54" s="17" t="s">
        <v>22</v>
      </c>
      <c r="K54" s="17" t="s">
        <v>34</v>
      </c>
      <c r="L54" s="16">
        <f t="shared" si="8"/>
        <v>2328.8288288288286</v>
      </c>
      <c r="M54" s="17"/>
      <c r="N54" s="17"/>
      <c r="O54" s="17"/>
      <c r="P54" s="19"/>
      <c r="Q54" s="18">
        <f t="shared" si="10"/>
        <v>0</v>
      </c>
      <c r="R54" s="18">
        <f t="shared" si="2"/>
        <v>0</v>
      </c>
      <c r="S54" s="3"/>
    </row>
    <row r="55" spans="1:19" x14ac:dyDescent="0.15">
      <c r="A55" s="69" t="s">
        <v>24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19">
        <f>SUM(M5:M54)</f>
        <v>0</v>
      </c>
      <c r="N55" s="19"/>
      <c r="O55" s="19"/>
      <c r="P55" s="19"/>
      <c r="Q55" s="4">
        <f>SUM(Q5:Q54)</f>
        <v>0</v>
      </c>
      <c r="R55" s="4">
        <f>SUM(R5:R54)</f>
        <v>0</v>
      </c>
      <c r="S55" s="3"/>
    </row>
    <row r="57" spans="1:19" x14ac:dyDescent="0.15">
      <c r="P57" s="37"/>
      <c r="S57" s="6"/>
    </row>
    <row r="59" spans="1:19" s="7" customFormat="1" ht="15.75" thickBot="1" x14ac:dyDescent="0.2">
      <c r="A59" s="67" t="s">
        <v>25</v>
      </c>
      <c r="B59" s="67"/>
      <c r="C59" s="67"/>
      <c r="D59" s="67"/>
      <c r="E59" s="67"/>
      <c r="F59" s="67"/>
      <c r="G59" s="67"/>
      <c r="H59" s="67" t="s">
        <v>26</v>
      </c>
      <c r="I59" s="67"/>
      <c r="J59" s="67"/>
      <c r="K59" s="67"/>
      <c r="L59" s="67"/>
      <c r="M59" s="67"/>
      <c r="N59" s="67"/>
      <c r="O59" s="67"/>
      <c r="P59" s="1" t="s">
        <v>27</v>
      </c>
      <c r="Q59" s="68"/>
      <c r="R59" s="68"/>
      <c r="S59" s="68"/>
    </row>
    <row r="71" spans="7:19" x14ac:dyDescent="0.15">
      <c r="G71" s="6"/>
      <c r="H71" s="6"/>
      <c r="L71" s="6"/>
      <c r="S71" s="6"/>
    </row>
    <row r="72" spans="7:19" x14ac:dyDescent="0.15">
      <c r="G72" s="6"/>
      <c r="H72" s="6"/>
      <c r="L72" s="6"/>
      <c r="S72" s="6"/>
    </row>
    <row r="73" spans="7:19" x14ac:dyDescent="0.15">
      <c r="G73" s="6"/>
      <c r="H73" s="6"/>
      <c r="L73" s="6"/>
      <c r="S73" s="6"/>
    </row>
    <row r="74" spans="7:19" x14ac:dyDescent="0.15">
      <c r="G74" s="6"/>
      <c r="H74" s="6"/>
      <c r="L74" s="6"/>
      <c r="S74" s="6"/>
    </row>
    <row r="75" spans="7:19" x14ac:dyDescent="0.15">
      <c r="G75" s="6"/>
      <c r="H75" s="6"/>
      <c r="L75" s="6"/>
      <c r="S75" s="6"/>
    </row>
    <row r="76" spans="7:19" x14ac:dyDescent="0.15">
      <c r="G76" s="6"/>
      <c r="H76" s="6"/>
      <c r="L76" s="6"/>
      <c r="S76" s="6"/>
    </row>
    <row r="77" spans="7:19" x14ac:dyDescent="0.15">
      <c r="G77" s="6"/>
      <c r="H77" s="6"/>
      <c r="L77" s="6"/>
      <c r="S77" s="6"/>
    </row>
    <row r="78" spans="7:19" x14ac:dyDescent="0.15">
      <c r="G78" s="6"/>
      <c r="H78" s="6"/>
      <c r="L78" s="6"/>
      <c r="S78" s="6"/>
    </row>
    <row r="79" spans="7:19" x14ac:dyDescent="0.15">
      <c r="G79" s="6"/>
      <c r="H79" s="6"/>
      <c r="L79" s="6"/>
      <c r="S79" s="6"/>
    </row>
    <row r="80" spans="7:19" x14ac:dyDescent="0.15">
      <c r="G80" s="6"/>
      <c r="H80" s="6"/>
      <c r="L80" s="6"/>
      <c r="S80" s="6"/>
    </row>
    <row r="81" spans="7:19" x14ac:dyDescent="0.15">
      <c r="G81" s="6"/>
      <c r="H81" s="6"/>
      <c r="L81" s="6"/>
      <c r="S81" s="6"/>
    </row>
    <row r="83" spans="7:19" x14ac:dyDescent="0.15">
      <c r="G83" s="6"/>
      <c r="H83" s="6"/>
      <c r="L83" s="6"/>
      <c r="S83" s="6"/>
    </row>
    <row r="84" spans="7:19" x14ac:dyDescent="0.15">
      <c r="G84" s="6"/>
      <c r="H84" s="6"/>
      <c r="L84" s="6"/>
      <c r="S84" s="6"/>
    </row>
    <row r="85" spans="7:19" x14ac:dyDescent="0.15">
      <c r="G85" s="6"/>
      <c r="H85" s="6"/>
      <c r="L85" s="6"/>
      <c r="S85" s="6"/>
    </row>
  </sheetData>
  <sortState ref="B5:S74">
    <sortCondition ref="F5:F74"/>
    <sortCondition ref="E5:E74"/>
  </sortState>
  <mergeCells count="5">
    <mergeCell ref="A1:S1"/>
    <mergeCell ref="A59:G59"/>
    <mergeCell ref="H59:O59"/>
    <mergeCell ref="Q59:S59"/>
    <mergeCell ref="A55:L55"/>
  </mergeCells>
  <phoneticPr fontId="3" type="noConversion"/>
  <conditionalFormatting sqref="B64">
    <cfRule type="duplicateValues" dxfId="227" priority="76"/>
    <cfRule type="duplicateValues" dxfId="226" priority="77"/>
  </conditionalFormatting>
  <conditionalFormatting sqref="B68">
    <cfRule type="duplicateValues" dxfId="225" priority="74"/>
    <cfRule type="duplicateValues" dxfId="224" priority="75"/>
  </conditionalFormatting>
  <conditionalFormatting sqref="B69">
    <cfRule type="duplicateValues" dxfId="223" priority="72"/>
    <cfRule type="duplicateValues" dxfId="222" priority="73"/>
  </conditionalFormatting>
  <conditionalFormatting sqref="B71">
    <cfRule type="duplicateValues" dxfId="221" priority="62"/>
    <cfRule type="duplicateValues" dxfId="220" priority="63"/>
  </conditionalFormatting>
  <conditionalFormatting sqref="B72">
    <cfRule type="duplicateValues" dxfId="219" priority="60"/>
    <cfRule type="duplicateValues" dxfId="218" priority="61"/>
  </conditionalFormatting>
  <conditionalFormatting sqref="B73">
    <cfRule type="duplicateValues" dxfId="217" priority="88"/>
    <cfRule type="duplicateValues" dxfId="216" priority="89"/>
  </conditionalFormatting>
  <conditionalFormatting sqref="B74">
    <cfRule type="duplicateValues" dxfId="215" priority="58"/>
    <cfRule type="duplicateValues" dxfId="214" priority="59"/>
  </conditionalFormatting>
  <conditionalFormatting sqref="B76:B80">
    <cfRule type="duplicateValues" dxfId="213" priority="68"/>
    <cfRule type="duplicateValues" dxfId="212" priority="69"/>
  </conditionalFormatting>
  <conditionalFormatting sqref="B56:B57">
    <cfRule type="duplicateValues" dxfId="211" priority="64"/>
    <cfRule type="duplicateValues" dxfId="210" priority="65"/>
  </conditionalFormatting>
  <conditionalFormatting sqref="B82:B1048576 B62:B80 B60 B56:B58 B1:B9 B50:B54">
    <cfRule type="duplicateValues" dxfId="209" priority="40"/>
  </conditionalFormatting>
  <conditionalFormatting sqref="B82:B1048576">
    <cfRule type="duplicateValues" dxfId="208" priority="43"/>
  </conditionalFormatting>
  <conditionalFormatting sqref="B70 B67">
    <cfRule type="duplicateValues" dxfId="207" priority="70"/>
    <cfRule type="duplicateValues" dxfId="206" priority="71"/>
  </conditionalFormatting>
  <conditionalFormatting sqref="B82:B1048576 B62:B80 B60 B56:B58 B1:B9 B50:B54">
    <cfRule type="duplicateValues" dxfId="205" priority="39"/>
  </conditionalFormatting>
  <conditionalFormatting sqref="B58 B60">
    <cfRule type="duplicateValues" dxfId="204" priority="92"/>
    <cfRule type="duplicateValues" dxfId="203" priority="93"/>
  </conditionalFormatting>
  <conditionalFormatting sqref="B78">
    <cfRule type="duplicateValues" dxfId="202" priority="100"/>
    <cfRule type="duplicateValues" dxfId="201" priority="101"/>
  </conditionalFormatting>
  <conditionalFormatting sqref="B59">
    <cfRule type="duplicateValues" dxfId="200" priority="36"/>
  </conditionalFormatting>
  <conditionalFormatting sqref="B59">
    <cfRule type="duplicateValues" dxfId="199" priority="35"/>
  </conditionalFormatting>
  <conditionalFormatting sqref="B59">
    <cfRule type="duplicateValues" dxfId="198" priority="37"/>
    <cfRule type="duplicateValues" dxfId="197" priority="38"/>
  </conditionalFormatting>
  <conditionalFormatting sqref="L83">
    <cfRule type="duplicateValues" dxfId="196" priority="29"/>
    <cfRule type="duplicateValues" dxfId="195" priority="30"/>
  </conditionalFormatting>
  <conditionalFormatting sqref="L83">
    <cfRule type="duplicateValues" dxfId="194" priority="28"/>
  </conditionalFormatting>
  <conditionalFormatting sqref="L83">
    <cfRule type="duplicateValues" dxfId="193" priority="27"/>
  </conditionalFormatting>
  <conditionalFormatting sqref="B52">
    <cfRule type="duplicateValues" dxfId="192" priority="175"/>
    <cfRule type="duplicateValues" dxfId="191" priority="176"/>
  </conditionalFormatting>
  <conditionalFormatting sqref="B10:B14">
    <cfRule type="duplicateValues" dxfId="190" priority="24"/>
  </conditionalFormatting>
  <conditionalFormatting sqref="B10:B14">
    <cfRule type="duplicateValues" dxfId="189" priority="23"/>
  </conditionalFormatting>
  <conditionalFormatting sqref="B25:B29">
    <cfRule type="duplicateValues" dxfId="188" priority="22"/>
  </conditionalFormatting>
  <conditionalFormatting sqref="B25:B29">
    <cfRule type="duplicateValues" dxfId="187" priority="21"/>
  </conditionalFormatting>
  <conditionalFormatting sqref="B20:B24">
    <cfRule type="duplicateValues" dxfId="186" priority="20"/>
  </conditionalFormatting>
  <conditionalFormatting sqref="B20:B24">
    <cfRule type="duplicateValues" dxfId="185" priority="19"/>
  </conditionalFormatting>
  <conditionalFormatting sqref="B15:B19">
    <cfRule type="duplicateValues" dxfId="184" priority="18"/>
  </conditionalFormatting>
  <conditionalFormatting sqref="B15:B19">
    <cfRule type="duplicateValues" dxfId="183" priority="17"/>
  </conditionalFormatting>
  <conditionalFormatting sqref="B45:B49">
    <cfRule type="duplicateValues" dxfId="182" priority="14"/>
  </conditionalFormatting>
  <conditionalFormatting sqref="B45:B49">
    <cfRule type="duplicateValues" dxfId="181" priority="13"/>
  </conditionalFormatting>
  <conditionalFormatting sqref="B47">
    <cfRule type="duplicateValues" dxfId="180" priority="15"/>
    <cfRule type="duplicateValues" dxfId="179" priority="16"/>
  </conditionalFormatting>
  <conditionalFormatting sqref="B40:B44">
    <cfRule type="duplicateValues" dxfId="178" priority="10"/>
  </conditionalFormatting>
  <conditionalFormatting sqref="B40:B44">
    <cfRule type="duplicateValues" dxfId="177" priority="9"/>
  </conditionalFormatting>
  <conditionalFormatting sqref="B42">
    <cfRule type="duplicateValues" dxfId="176" priority="11"/>
    <cfRule type="duplicateValues" dxfId="175" priority="12"/>
  </conditionalFormatting>
  <conditionalFormatting sqref="B35:B39">
    <cfRule type="duplicateValues" dxfId="174" priority="6"/>
  </conditionalFormatting>
  <conditionalFormatting sqref="B35:B39">
    <cfRule type="duplicateValues" dxfId="173" priority="5"/>
  </conditionalFormatting>
  <conditionalFormatting sqref="B37">
    <cfRule type="duplicateValues" dxfId="172" priority="7"/>
    <cfRule type="duplicateValues" dxfId="171" priority="8"/>
  </conditionalFormatting>
  <conditionalFormatting sqref="B30:B34">
    <cfRule type="duplicateValues" dxfId="170" priority="2"/>
  </conditionalFormatting>
  <conditionalFormatting sqref="B30:B34">
    <cfRule type="duplicateValues" dxfId="169" priority="1"/>
  </conditionalFormatting>
  <conditionalFormatting sqref="B32">
    <cfRule type="duplicateValues" dxfId="168" priority="3"/>
    <cfRule type="duplicateValues" dxfId="167" priority="4"/>
  </conditionalFormatting>
  <dataValidations count="1">
    <dataValidation type="list" allowBlank="1" showInputMessage="1" showErrorMessage="1" sqref="D5:D54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zoomScaleNormal="100" workbookViewId="0">
      <pane xSplit="19" ySplit="4" topLeftCell="AB5" activePane="bottomRight" state="frozen"/>
      <selection pane="topRight" activeCell="T1" sqref="T1"/>
      <selection pane="bottomLeft" activeCell="A5" sqref="A5"/>
      <selection pane="bottomRight" sqref="A1:S1"/>
    </sheetView>
  </sheetViews>
  <sheetFormatPr defaultColWidth="7.5" defaultRowHeight="15" x14ac:dyDescent="0.15"/>
  <cols>
    <col min="1" max="1" width="4.75" style="6" bestFit="1" customWidth="1"/>
    <col min="2" max="2" width="17.25" style="6" bestFit="1" customWidth="1"/>
    <col min="3" max="3" width="6.375" style="6" bestFit="1" customWidth="1"/>
    <col min="4" max="4" width="9.625" style="6" bestFit="1" customWidth="1"/>
    <col min="5" max="5" width="8" style="51" bestFit="1" customWidth="1"/>
    <col min="6" max="6" width="4.75" style="6" bestFit="1" customWidth="1"/>
    <col min="7" max="8" width="4.75" style="37" bestFit="1" customWidth="1"/>
    <col min="9" max="9" width="9.625" style="6" bestFit="1" customWidth="1"/>
    <col min="10" max="10" width="4.75" style="6" bestFit="1" customWidth="1"/>
    <col min="11" max="11" width="10" style="6" bestFit="1" customWidth="1"/>
    <col min="12" max="12" width="11.375" style="38" bestFit="1" customWidth="1"/>
    <col min="13" max="13" width="4.75" style="6" bestFit="1" customWidth="1"/>
    <col min="14" max="14" width="7" style="6" bestFit="1" customWidth="1"/>
    <col min="15" max="15" width="6.5" style="6" bestFit="1" customWidth="1"/>
    <col min="16" max="16" width="8" style="6" bestFit="1" customWidth="1"/>
    <col min="17" max="18" width="11.375" style="6" bestFit="1" customWidth="1"/>
    <col min="19" max="19" width="4.75" style="37" bestFit="1" customWidth="1"/>
    <col min="20" max="16384" width="7.5" style="6"/>
  </cols>
  <sheetData>
    <row r="1" spans="1:19" ht="22.5" x14ac:dyDescent="0.1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65"/>
      <c r="N1" s="65"/>
      <c r="O1" s="65"/>
      <c r="P1" s="65"/>
      <c r="Q1" s="65"/>
      <c r="R1" s="65"/>
      <c r="S1" s="65"/>
    </row>
    <row r="2" spans="1:19" x14ac:dyDescent="0.15">
      <c r="A2" s="35"/>
      <c r="B2" s="35"/>
      <c r="C2" s="35"/>
      <c r="D2" s="35"/>
      <c r="E2" s="50"/>
      <c r="F2" s="35"/>
      <c r="G2" s="35"/>
      <c r="H2" s="35"/>
      <c r="I2" s="35"/>
      <c r="J2" s="35"/>
      <c r="K2" s="35"/>
      <c r="L2" s="36"/>
      <c r="M2" s="35"/>
      <c r="N2" s="35"/>
      <c r="O2" s="35"/>
      <c r="P2" s="35"/>
      <c r="Q2" s="35"/>
      <c r="R2" s="35"/>
      <c r="S2" s="35"/>
    </row>
    <row r="3" spans="1:19" x14ac:dyDescent="0.15">
      <c r="Q3" s="1" t="s">
        <v>0</v>
      </c>
    </row>
    <row r="4" spans="1:19" ht="30" x14ac:dyDescent="0.15">
      <c r="A4" s="39" t="s">
        <v>1</v>
      </c>
      <c r="B4" s="39" t="s">
        <v>2</v>
      </c>
      <c r="C4" s="39" t="s">
        <v>3</v>
      </c>
      <c r="D4" s="39" t="s">
        <v>4</v>
      </c>
      <c r="E4" s="52" t="s">
        <v>5</v>
      </c>
      <c r="F4" s="39" t="s">
        <v>42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74</v>
      </c>
      <c r="M4" s="39" t="s">
        <v>11</v>
      </c>
      <c r="N4" s="39" t="s">
        <v>12</v>
      </c>
      <c r="O4" s="39" t="s">
        <v>13</v>
      </c>
      <c r="P4" s="39" t="s">
        <v>14</v>
      </c>
      <c r="Q4" s="39" t="s">
        <v>73</v>
      </c>
      <c r="R4" s="39" t="s">
        <v>15</v>
      </c>
      <c r="S4" s="39" t="s">
        <v>16</v>
      </c>
    </row>
    <row r="5" spans="1:19" x14ac:dyDescent="0.15">
      <c r="A5" s="19">
        <v>1</v>
      </c>
      <c r="B5" s="15" t="s">
        <v>17</v>
      </c>
      <c r="C5" s="15" t="s">
        <v>18</v>
      </c>
      <c r="D5" s="15" t="s">
        <v>19</v>
      </c>
      <c r="E5" s="11"/>
      <c r="F5" s="10"/>
      <c r="G5" s="15" t="s">
        <v>20</v>
      </c>
      <c r="H5" s="15" t="s">
        <v>21</v>
      </c>
      <c r="I5" s="15" t="s">
        <v>37</v>
      </c>
      <c r="J5" s="17" t="s">
        <v>41</v>
      </c>
      <c r="K5" s="17" t="s">
        <v>23</v>
      </c>
      <c r="L5" s="16">
        <f>2283/1.11*1.1</f>
        <v>2262.4324324324325</v>
      </c>
      <c r="M5" s="17"/>
      <c r="N5" s="17"/>
      <c r="O5" s="17"/>
      <c r="P5" s="2"/>
      <c r="Q5" s="18">
        <f>M5*L5</f>
        <v>0</v>
      </c>
      <c r="R5" s="18">
        <f>Q5/1.1</f>
        <v>0</v>
      </c>
      <c r="S5" s="17"/>
    </row>
    <row r="6" spans="1:19" x14ac:dyDescent="0.15">
      <c r="A6" s="44">
        <v>2</v>
      </c>
      <c r="B6" s="15" t="s">
        <v>17</v>
      </c>
      <c r="C6" s="15" t="s">
        <v>18</v>
      </c>
      <c r="D6" s="15" t="s">
        <v>19</v>
      </c>
      <c r="E6" s="11"/>
      <c r="F6" s="8"/>
      <c r="G6" s="15" t="s">
        <v>20</v>
      </c>
      <c r="H6" s="15" t="s">
        <v>21</v>
      </c>
      <c r="I6" s="15" t="s">
        <v>37</v>
      </c>
      <c r="J6" s="17" t="s">
        <v>22</v>
      </c>
      <c r="K6" s="17" t="s">
        <v>34</v>
      </c>
      <c r="L6" s="16">
        <f t="shared" ref="L6:L30" si="0">2283/1.11*1.1</f>
        <v>2262.4324324324325</v>
      </c>
      <c r="M6" s="17"/>
      <c r="N6" s="17"/>
      <c r="O6" s="17"/>
      <c r="P6" s="2"/>
      <c r="Q6" s="18">
        <f t="shared" ref="Q6:Q30" si="1">M6*L6</f>
        <v>0</v>
      </c>
      <c r="R6" s="18">
        <f t="shared" ref="R6:R69" si="2">Q6/1.1</f>
        <v>0</v>
      </c>
      <c r="S6" s="17"/>
    </row>
    <row r="7" spans="1:19" x14ac:dyDescent="0.15">
      <c r="A7" s="44">
        <v>3</v>
      </c>
      <c r="B7" s="15" t="s">
        <v>17</v>
      </c>
      <c r="C7" s="15" t="s">
        <v>18</v>
      </c>
      <c r="D7" s="15" t="s">
        <v>19</v>
      </c>
      <c r="E7" s="11"/>
      <c r="F7" s="10"/>
      <c r="G7" s="15" t="s">
        <v>20</v>
      </c>
      <c r="H7" s="15" t="s">
        <v>21</v>
      </c>
      <c r="I7" s="15" t="s">
        <v>37</v>
      </c>
      <c r="J7" s="17" t="s">
        <v>22</v>
      </c>
      <c r="K7" s="17" t="s">
        <v>23</v>
      </c>
      <c r="L7" s="16">
        <f t="shared" si="0"/>
        <v>2262.4324324324325</v>
      </c>
      <c r="M7" s="17"/>
      <c r="N7" s="17"/>
      <c r="O7" s="17"/>
      <c r="P7" s="15"/>
      <c r="Q7" s="18">
        <f t="shared" si="1"/>
        <v>0</v>
      </c>
      <c r="R7" s="18">
        <f t="shared" si="2"/>
        <v>0</v>
      </c>
      <c r="S7" s="17"/>
    </row>
    <row r="8" spans="1:19" x14ac:dyDescent="0.15">
      <c r="A8" s="44">
        <v>4</v>
      </c>
      <c r="B8" s="15" t="s">
        <v>17</v>
      </c>
      <c r="C8" s="15" t="s">
        <v>18</v>
      </c>
      <c r="D8" s="15" t="s">
        <v>19</v>
      </c>
      <c r="E8" s="11"/>
      <c r="F8" s="9"/>
      <c r="G8" s="15" t="s">
        <v>20</v>
      </c>
      <c r="H8" s="15" t="s">
        <v>21</v>
      </c>
      <c r="I8" s="15" t="s">
        <v>37</v>
      </c>
      <c r="J8" s="17" t="s">
        <v>22</v>
      </c>
      <c r="K8" s="17" t="s">
        <v>34</v>
      </c>
      <c r="L8" s="16">
        <f t="shared" si="0"/>
        <v>2262.4324324324325</v>
      </c>
      <c r="M8" s="17"/>
      <c r="N8" s="17"/>
      <c r="O8" s="17"/>
      <c r="P8" s="15"/>
      <c r="Q8" s="18">
        <f t="shared" si="1"/>
        <v>0</v>
      </c>
      <c r="R8" s="18">
        <f t="shared" si="2"/>
        <v>0</v>
      </c>
      <c r="S8" s="17"/>
    </row>
    <row r="9" spans="1:19" x14ac:dyDescent="0.15">
      <c r="A9" s="44">
        <v>5</v>
      </c>
      <c r="B9" s="15" t="s">
        <v>17</v>
      </c>
      <c r="C9" s="15" t="s">
        <v>18</v>
      </c>
      <c r="D9" s="15" t="s">
        <v>19</v>
      </c>
      <c r="E9" s="11"/>
      <c r="F9" s="10"/>
      <c r="G9" s="15" t="s">
        <v>20</v>
      </c>
      <c r="H9" s="15" t="s">
        <v>21</v>
      </c>
      <c r="I9" s="15" t="s">
        <v>37</v>
      </c>
      <c r="J9" s="17" t="s">
        <v>22</v>
      </c>
      <c r="K9" s="17" t="s">
        <v>23</v>
      </c>
      <c r="L9" s="16">
        <f t="shared" si="0"/>
        <v>2262.4324324324325</v>
      </c>
      <c r="M9" s="17"/>
      <c r="N9" s="17"/>
      <c r="O9" s="17"/>
      <c r="P9" s="15"/>
      <c r="Q9" s="18">
        <f t="shared" si="1"/>
        <v>0</v>
      </c>
      <c r="R9" s="18">
        <f t="shared" si="2"/>
        <v>0</v>
      </c>
      <c r="S9" s="17"/>
    </row>
    <row r="10" spans="1:19" x14ac:dyDescent="0.15">
      <c r="A10" s="44">
        <v>6</v>
      </c>
      <c r="B10" s="15" t="s">
        <v>17</v>
      </c>
      <c r="C10" s="15" t="s">
        <v>18</v>
      </c>
      <c r="D10" s="15" t="s">
        <v>19</v>
      </c>
      <c r="E10" s="11"/>
      <c r="F10" s="9"/>
      <c r="G10" s="15" t="s">
        <v>20</v>
      </c>
      <c r="H10" s="15" t="s">
        <v>21</v>
      </c>
      <c r="I10" s="15" t="s">
        <v>37</v>
      </c>
      <c r="J10" s="17" t="s">
        <v>22</v>
      </c>
      <c r="K10" s="17" t="s">
        <v>34</v>
      </c>
      <c r="L10" s="16">
        <f t="shared" si="0"/>
        <v>2262.4324324324325</v>
      </c>
      <c r="M10" s="17"/>
      <c r="N10" s="17"/>
      <c r="O10" s="17"/>
      <c r="P10" s="2"/>
      <c r="Q10" s="18">
        <f t="shared" si="1"/>
        <v>0</v>
      </c>
      <c r="R10" s="18">
        <f t="shared" si="2"/>
        <v>0</v>
      </c>
      <c r="S10" s="17"/>
    </row>
    <row r="11" spans="1:19" x14ac:dyDescent="0.15">
      <c r="A11" s="44">
        <v>7</v>
      </c>
      <c r="B11" s="15" t="s">
        <v>17</v>
      </c>
      <c r="C11" s="15" t="s">
        <v>18</v>
      </c>
      <c r="D11" s="15" t="s">
        <v>19</v>
      </c>
      <c r="E11" s="11"/>
      <c r="F11" s="10"/>
      <c r="G11" s="15" t="s">
        <v>20</v>
      </c>
      <c r="H11" s="15" t="s">
        <v>21</v>
      </c>
      <c r="I11" s="15" t="s">
        <v>37</v>
      </c>
      <c r="J11" s="17" t="s">
        <v>22</v>
      </c>
      <c r="K11" s="17" t="s">
        <v>23</v>
      </c>
      <c r="L11" s="16">
        <f t="shared" si="0"/>
        <v>2262.4324324324325</v>
      </c>
      <c r="M11" s="17"/>
      <c r="N11" s="17"/>
      <c r="O11" s="17"/>
      <c r="P11" s="2"/>
      <c r="Q11" s="18">
        <f t="shared" si="1"/>
        <v>0</v>
      </c>
      <c r="R11" s="18">
        <f t="shared" si="2"/>
        <v>0</v>
      </c>
      <c r="S11" s="3"/>
    </row>
    <row r="12" spans="1:19" x14ac:dyDescent="0.15">
      <c r="A12" s="44">
        <v>8</v>
      </c>
      <c r="B12" s="15" t="s">
        <v>17</v>
      </c>
      <c r="C12" s="15" t="s">
        <v>18</v>
      </c>
      <c r="D12" s="15" t="s">
        <v>19</v>
      </c>
      <c r="E12" s="11"/>
      <c r="F12" s="10"/>
      <c r="G12" s="15" t="s">
        <v>20</v>
      </c>
      <c r="H12" s="15" t="s">
        <v>21</v>
      </c>
      <c r="I12" s="15" t="s">
        <v>37</v>
      </c>
      <c r="J12" s="17" t="s">
        <v>22</v>
      </c>
      <c r="K12" s="17" t="s">
        <v>23</v>
      </c>
      <c r="L12" s="16">
        <f t="shared" si="0"/>
        <v>2262.4324324324325</v>
      </c>
      <c r="M12" s="17"/>
      <c r="N12" s="17"/>
      <c r="O12" s="17"/>
      <c r="P12" s="44"/>
      <c r="Q12" s="18">
        <f t="shared" si="1"/>
        <v>0</v>
      </c>
      <c r="R12" s="18">
        <f t="shared" si="2"/>
        <v>0</v>
      </c>
      <c r="S12" s="3"/>
    </row>
    <row r="13" spans="1:19" x14ac:dyDescent="0.15">
      <c r="A13" s="44">
        <v>9</v>
      </c>
      <c r="B13" s="15" t="s">
        <v>17</v>
      </c>
      <c r="C13" s="15" t="s">
        <v>18</v>
      </c>
      <c r="D13" s="15" t="s">
        <v>19</v>
      </c>
      <c r="E13" s="11"/>
      <c r="F13" s="10"/>
      <c r="G13" s="15" t="s">
        <v>20</v>
      </c>
      <c r="H13" s="15" t="s">
        <v>21</v>
      </c>
      <c r="I13" s="15" t="s">
        <v>37</v>
      </c>
      <c r="J13" s="17" t="s">
        <v>22</v>
      </c>
      <c r="K13" s="17" t="s">
        <v>34</v>
      </c>
      <c r="L13" s="16">
        <f t="shared" si="0"/>
        <v>2262.4324324324325</v>
      </c>
      <c r="M13" s="17"/>
      <c r="N13" s="17"/>
      <c r="O13" s="17"/>
      <c r="P13" s="15"/>
      <c r="Q13" s="18">
        <f t="shared" si="1"/>
        <v>0</v>
      </c>
      <c r="R13" s="18">
        <f t="shared" si="2"/>
        <v>0</v>
      </c>
      <c r="S13" s="3"/>
    </row>
    <row r="14" spans="1:19" x14ac:dyDescent="0.15">
      <c r="A14" s="44">
        <v>10</v>
      </c>
      <c r="B14" s="15" t="s">
        <v>17</v>
      </c>
      <c r="C14" s="15" t="s">
        <v>18</v>
      </c>
      <c r="D14" s="15" t="s">
        <v>19</v>
      </c>
      <c r="E14" s="11"/>
      <c r="F14" s="10"/>
      <c r="G14" s="15" t="s">
        <v>20</v>
      </c>
      <c r="H14" s="15" t="s">
        <v>21</v>
      </c>
      <c r="I14" s="15" t="s">
        <v>37</v>
      </c>
      <c r="J14" s="17" t="s">
        <v>22</v>
      </c>
      <c r="K14" s="17" t="s">
        <v>23</v>
      </c>
      <c r="L14" s="16">
        <f t="shared" si="0"/>
        <v>2262.4324324324325</v>
      </c>
      <c r="M14" s="17"/>
      <c r="N14" s="17"/>
      <c r="O14" s="17"/>
      <c r="P14" s="44"/>
      <c r="Q14" s="18">
        <f t="shared" si="1"/>
        <v>0</v>
      </c>
      <c r="R14" s="18">
        <f t="shared" si="2"/>
        <v>0</v>
      </c>
      <c r="S14" s="3"/>
    </row>
    <row r="15" spans="1:19" x14ac:dyDescent="0.15">
      <c r="A15" s="44">
        <v>11</v>
      </c>
      <c r="B15" s="15" t="s">
        <v>17</v>
      </c>
      <c r="C15" s="15" t="s">
        <v>18</v>
      </c>
      <c r="D15" s="15" t="s">
        <v>19</v>
      </c>
      <c r="E15" s="11"/>
      <c r="F15" s="8"/>
      <c r="G15" s="15" t="s">
        <v>20</v>
      </c>
      <c r="H15" s="15" t="s">
        <v>21</v>
      </c>
      <c r="I15" s="15" t="s">
        <v>37</v>
      </c>
      <c r="J15" s="17" t="s">
        <v>22</v>
      </c>
      <c r="K15" s="17" t="s">
        <v>34</v>
      </c>
      <c r="L15" s="16">
        <f t="shared" si="0"/>
        <v>2262.4324324324325</v>
      </c>
      <c r="M15" s="17"/>
      <c r="N15" s="17"/>
      <c r="O15" s="17"/>
      <c r="P15" s="2"/>
      <c r="Q15" s="18">
        <f t="shared" si="1"/>
        <v>0</v>
      </c>
      <c r="R15" s="18">
        <f t="shared" si="2"/>
        <v>0</v>
      </c>
      <c r="S15" s="17"/>
    </row>
    <row r="16" spans="1:19" x14ac:dyDescent="0.15">
      <c r="A16" s="44">
        <v>12</v>
      </c>
      <c r="B16" s="15" t="s">
        <v>17</v>
      </c>
      <c r="C16" s="15" t="s">
        <v>18</v>
      </c>
      <c r="D16" s="15" t="s">
        <v>19</v>
      </c>
      <c r="E16" s="11"/>
      <c r="F16" s="10"/>
      <c r="G16" s="15" t="s">
        <v>20</v>
      </c>
      <c r="H16" s="15" t="s">
        <v>21</v>
      </c>
      <c r="I16" s="15" t="s">
        <v>37</v>
      </c>
      <c r="J16" s="17" t="s">
        <v>22</v>
      </c>
      <c r="K16" s="17" t="s">
        <v>23</v>
      </c>
      <c r="L16" s="16">
        <f t="shared" si="0"/>
        <v>2262.4324324324325</v>
      </c>
      <c r="M16" s="17"/>
      <c r="N16" s="17"/>
      <c r="O16" s="17"/>
      <c r="P16" s="15"/>
      <c r="Q16" s="18">
        <f t="shared" si="1"/>
        <v>0</v>
      </c>
      <c r="R16" s="18">
        <f t="shared" si="2"/>
        <v>0</v>
      </c>
      <c r="S16" s="17"/>
    </row>
    <row r="17" spans="1:19" x14ac:dyDescent="0.15">
      <c r="A17" s="44">
        <v>13</v>
      </c>
      <c r="B17" s="15" t="s">
        <v>17</v>
      </c>
      <c r="C17" s="15" t="s">
        <v>18</v>
      </c>
      <c r="D17" s="15" t="s">
        <v>19</v>
      </c>
      <c r="E17" s="11"/>
      <c r="F17" s="9"/>
      <c r="G17" s="15" t="s">
        <v>20</v>
      </c>
      <c r="H17" s="15" t="s">
        <v>21</v>
      </c>
      <c r="I17" s="15" t="s">
        <v>37</v>
      </c>
      <c r="J17" s="17" t="s">
        <v>22</v>
      </c>
      <c r="K17" s="17" t="s">
        <v>34</v>
      </c>
      <c r="L17" s="16">
        <f t="shared" si="0"/>
        <v>2262.4324324324325</v>
      </c>
      <c r="M17" s="17"/>
      <c r="N17" s="17"/>
      <c r="O17" s="17"/>
      <c r="P17" s="15"/>
      <c r="Q17" s="18">
        <f t="shared" si="1"/>
        <v>0</v>
      </c>
      <c r="R17" s="18">
        <f t="shared" si="2"/>
        <v>0</v>
      </c>
      <c r="S17" s="17"/>
    </row>
    <row r="18" spans="1:19" x14ac:dyDescent="0.15">
      <c r="A18" s="44">
        <v>14</v>
      </c>
      <c r="B18" s="15" t="s">
        <v>17</v>
      </c>
      <c r="C18" s="15" t="s">
        <v>18</v>
      </c>
      <c r="D18" s="15" t="s">
        <v>19</v>
      </c>
      <c r="E18" s="11"/>
      <c r="F18" s="10"/>
      <c r="G18" s="15" t="s">
        <v>20</v>
      </c>
      <c r="H18" s="15" t="s">
        <v>21</v>
      </c>
      <c r="I18" s="15" t="s">
        <v>37</v>
      </c>
      <c r="J18" s="17" t="s">
        <v>22</v>
      </c>
      <c r="K18" s="17" t="s">
        <v>23</v>
      </c>
      <c r="L18" s="16">
        <f t="shared" si="0"/>
        <v>2262.4324324324325</v>
      </c>
      <c r="M18" s="17"/>
      <c r="N18" s="17"/>
      <c r="O18" s="17"/>
      <c r="P18" s="15"/>
      <c r="Q18" s="18">
        <f t="shared" si="1"/>
        <v>0</v>
      </c>
      <c r="R18" s="18">
        <f t="shared" si="2"/>
        <v>0</v>
      </c>
      <c r="S18" s="17"/>
    </row>
    <row r="19" spans="1:19" x14ac:dyDescent="0.15">
      <c r="A19" s="44">
        <v>15</v>
      </c>
      <c r="B19" s="15" t="s">
        <v>17</v>
      </c>
      <c r="C19" s="15" t="s">
        <v>18</v>
      </c>
      <c r="D19" s="15" t="s">
        <v>19</v>
      </c>
      <c r="E19" s="11"/>
      <c r="F19" s="9"/>
      <c r="G19" s="15" t="s">
        <v>20</v>
      </c>
      <c r="H19" s="15" t="s">
        <v>21</v>
      </c>
      <c r="I19" s="15" t="s">
        <v>37</v>
      </c>
      <c r="J19" s="17" t="s">
        <v>22</v>
      </c>
      <c r="K19" s="17" t="s">
        <v>34</v>
      </c>
      <c r="L19" s="16">
        <f t="shared" si="0"/>
        <v>2262.4324324324325</v>
      </c>
      <c r="M19" s="17"/>
      <c r="N19" s="17"/>
      <c r="O19" s="17"/>
      <c r="P19" s="2"/>
      <c r="Q19" s="18">
        <f t="shared" si="1"/>
        <v>0</v>
      </c>
      <c r="R19" s="18">
        <f t="shared" si="2"/>
        <v>0</v>
      </c>
      <c r="S19" s="17"/>
    </row>
    <row r="20" spans="1:19" x14ac:dyDescent="0.15">
      <c r="A20" s="44">
        <v>16</v>
      </c>
      <c r="B20" s="15" t="s">
        <v>17</v>
      </c>
      <c r="C20" s="15" t="s">
        <v>18</v>
      </c>
      <c r="D20" s="15" t="s">
        <v>19</v>
      </c>
      <c r="E20" s="11"/>
      <c r="F20" s="10"/>
      <c r="G20" s="15" t="s">
        <v>20</v>
      </c>
      <c r="H20" s="15" t="s">
        <v>21</v>
      </c>
      <c r="I20" s="15" t="s">
        <v>37</v>
      </c>
      <c r="J20" s="17" t="s">
        <v>22</v>
      </c>
      <c r="K20" s="17" t="s">
        <v>23</v>
      </c>
      <c r="L20" s="16">
        <f t="shared" si="0"/>
        <v>2262.4324324324325</v>
      </c>
      <c r="M20" s="17"/>
      <c r="N20" s="17"/>
      <c r="O20" s="17"/>
      <c r="P20" s="2"/>
      <c r="Q20" s="18">
        <f t="shared" si="1"/>
        <v>0</v>
      </c>
      <c r="R20" s="18">
        <f t="shared" si="2"/>
        <v>0</v>
      </c>
      <c r="S20" s="3"/>
    </row>
    <row r="21" spans="1:19" x14ac:dyDescent="0.15">
      <c r="A21" s="44">
        <v>17</v>
      </c>
      <c r="B21" s="15" t="s">
        <v>17</v>
      </c>
      <c r="C21" s="15" t="s">
        <v>18</v>
      </c>
      <c r="D21" s="15" t="s">
        <v>19</v>
      </c>
      <c r="E21" s="11"/>
      <c r="F21" s="10"/>
      <c r="G21" s="15" t="s">
        <v>20</v>
      </c>
      <c r="H21" s="15" t="s">
        <v>21</v>
      </c>
      <c r="I21" s="15" t="s">
        <v>37</v>
      </c>
      <c r="J21" s="17" t="s">
        <v>22</v>
      </c>
      <c r="K21" s="17" t="s">
        <v>23</v>
      </c>
      <c r="L21" s="16">
        <f t="shared" si="0"/>
        <v>2262.4324324324325</v>
      </c>
      <c r="M21" s="17"/>
      <c r="N21" s="17"/>
      <c r="O21" s="17"/>
      <c r="P21" s="44"/>
      <c r="Q21" s="18">
        <f t="shared" si="1"/>
        <v>0</v>
      </c>
      <c r="R21" s="18">
        <f t="shared" si="2"/>
        <v>0</v>
      </c>
      <c r="S21" s="3"/>
    </row>
    <row r="22" spans="1:19" x14ac:dyDescent="0.15">
      <c r="A22" s="44">
        <v>18</v>
      </c>
      <c r="B22" s="15" t="s">
        <v>17</v>
      </c>
      <c r="C22" s="15" t="s">
        <v>18</v>
      </c>
      <c r="D22" s="15" t="s">
        <v>19</v>
      </c>
      <c r="E22" s="11"/>
      <c r="F22" s="10"/>
      <c r="G22" s="15" t="s">
        <v>20</v>
      </c>
      <c r="H22" s="15" t="s">
        <v>21</v>
      </c>
      <c r="I22" s="15" t="s">
        <v>37</v>
      </c>
      <c r="J22" s="17" t="s">
        <v>22</v>
      </c>
      <c r="K22" s="17" t="s">
        <v>34</v>
      </c>
      <c r="L22" s="16">
        <f t="shared" si="0"/>
        <v>2262.4324324324325</v>
      </c>
      <c r="M22" s="17"/>
      <c r="N22" s="17"/>
      <c r="O22" s="17"/>
      <c r="P22" s="15"/>
      <c r="Q22" s="18">
        <f t="shared" si="1"/>
        <v>0</v>
      </c>
      <c r="R22" s="18">
        <f t="shared" si="2"/>
        <v>0</v>
      </c>
      <c r="S22" s="3"/>
    </row>
    <row r="23" spans="1:19" x14ac:dyDescent="0.15">
      <c r="A23" s="44">
        <v>19</v>
      </c>
      <c r="B23" s="15" t="s">
        <v>17</v>
      </c>
      <c r="C23" s="15" t="s">
        <v>18</v>
      </c>
      <c r="D23" s="15" t="s">
        <v>19</v>
      </c>
      <c r="E23" s="11"/>
      <c r="F23" s="10"/>
      <c r="G23" s="15" t="s">
        <v>20</v>
      </c>
      <c r="H23" s="15" t="s">
        <v>21</v>
      </c>
      <c r="I23" s="15" t="s">
        <v>37</v>
      </c>
      <c r="J23" s="17" t="s">
        <v>22</v>
      </c>
      <c r="K23" s="17" t="s">
        <v>23</v>
      </c>
      <c r="L23" s="16">
        <f t="shared" si="0"/>
        <v>2262.4324324324325</v>
      </c>
      <c r="M23" s="17"/>
      <c r="N23" s="17"/>
      <c r="O23" s="17"/>
      <c r="P23" s="44"/>
      <c r="Q23" s="18">
        <f t="shared" si="1"/>
        <v>0</v>
      </c>
      <c r="R23" s="18">
        <f t="shared" si="2"/>
        <v>0</v>
      </c>
      <c r="S23" s="3"/>
    </row>
    <row r="24" spans="1:19" x14ac:dyDescent="0.15">
      <c r="A24" s="44">
        <v>20</v>
      </c>
      <c r="B24" s="15" t="s">
        <v>17</v>
      </c>
      <c r="C24" s="15" t="s">
        <v>18</v>
      </c>
      <c r="D24" s="15" t="s">
        <v>19</v>
      </c>
      <c r="E24" s="11"/>
      <c r="F24" s="8"/>
      <c r="G24" s="15" t="s">
        <v>20</v>
      </c>
      <c r="H24" s="15" t="s">
        <v>21</v>
      </c>
      <c r="I24" s="15" t="s">
        <v>37</v>
      </c>
      <c r="J24" s="17" t="s">
        <v>22</v>
      </c>
      <c r="K24" s="17" t="s">
        <v>34</v>
      </c>
      <c r="L24" s="16">
        <f t="shared" si="0"/>
        <v>2262.4324324324325</v>
      </c>
      <c r="M24" s="17"/>
      <c r="N24" s="17"/>
      <c r="O24" s="17"/>
      <c r="P24" s="2"/>
      <c r="Q24" s="18">
        <f t="shared" si="1"/>
        <v>0</v>
      </c>
      <c r="R24" s="18">
        <f t="shared" si="2"/>
        <v>0</v>
      </c>
      <c r="S24" s="17"/>
    </row>
    <row r="25" spans="1:19" x14ac:dyDescent="0.15">
      <c r="A25" s="44">
        <v>21</v>
      </c>
      <c r="B25" s="15" t="s">
        <v>17</v>
      </c>
      <c r="C25" s="15" t="s">
        <v>18</v>
      </c>
      <c r="D25" s="15" t="s">
        <v>19</v>
      </c>
      <c r="E25" s="11"/>
      <c r="F25" s="10"/>
      <c r="G25" s="15" t="s">
        <v>20</v>
      </c>
      <c r="H25" s="15" t="s">
        <v>21</v>
      </c>
      <c r="I25" s="15" t="s">
        <v>37</v>
      </c>
      <c r="J25" s="17" t="s">
        <v>22</v>
      </c>
      <c r="K25" s="17" t="s">
        <v>23</v>
      </c>
      <c r="L25" s="16">
        <f t="shared" si="0"/>
        <v>2262.4324324324325</v>
      </c>
      <c r="M25" s="17"/>
      <c r="N25" s="17"/>
      <c r="O25" s="17"/>
      <c r="P25" s="15"/>
      <c r="Q25" s="18">
        <f t="shared" si="1"/>
        <v>0</v>
      </c>
      <c r="R25" s="18">
        <f t="shared" si="2"/>
        <v>0</v>
      </c>
      <c r="S25" s="17"/>
    </row>
    <row r="26" spans="1:19" x14ac:dyDescent="0.15">
      <c r="A26" s="44">
        <v>22</v>
      </c>
      <c r="B26" s="15" t="s">
        <v>17</v>
      </c>
      <c r="C26" s="15" t="s">
        <v>18</v>
      </c>
      <c r="D26" s="15" t="s">
        <v>19</v>
      </c>
      <c r="E26" s="11"/>
      <c r="F26" s="9"/>
      <c r="G26" s="15" t="s">
        <v>20</v>
      </c>
      <c r="H26" s="15" t="s">
        <v>21</v>
      </c>
      <c r="I26" s="15" t="s">
        <v>37</v>
      </c>
      <c r="J26" s="17" t="s">
        <v>22</v>
      </c>
      <c r="K26" s="17" t="s">
        <v>34</v>
      </c>
      <c r="L26" s="16">
        <f t="shared" si="0"/>
        <v>2262.4324324324325</v>
      </c>
      <c r="M26" s="17"/>
      <c r="N26" s="17"/>
      <c r="O26" s="17"/>
      <c r="P26" s="15"/>
      <c r="Q26" s="18">
        <f t="shared" si="1"/>
        <v>0</v>
      </c>
      <c r="R26" s="18">
        <f t="shared" si="2"/>
        <v>0</v>
      </c>
      <c r="S26" s="17"/>
    </row>
    <row r="27" spans="1:19" x14ac:dyDescent="0.15">
      <c r="A27" s="44">
        <v>23</v>
      </c>
      <c r="B27" s="15" t="s">
        <v>17</v>
      </c>
      <c r="C27" s="15" t="s">
        <v>18</v>
      </c>
      <c r="D27" s="15" t="s">
        <v>19</v>
      </c>
      <c r="E27" s="11"/>
      <c r="F27" s="10"/>
      <c r="G27" s="15" t="s">
        <v>20</v>
      </c>
      <c r="H27" s="15" t="s">
        <v>21</v>
      </c>
      <c r="I27" s="15" t="s">
        <v>37</v>
      </c>
      <c r="J27" s="17" t="s">
        <v>22</v>
      </c>
      <c r="K27" s="17" t="s">
        <v>23</v>
      </c>
      <c r="L27" s="16">
        <f t="shared" si="0"/>
        <v>2262.4324324324325</v>
      </c>
      <c r="M27" s="17"/>
      <c r="N27" s="17"/>
      <c r="O27" s="17"/>
      <c r="P27" s="15"/>
      <c r="Q27" s="18">
        <f t="shared" si="1"/>
        <v>0</v>
      </c>
      <c r="R27" s="18">
        <f t="shared" si="2"/>
        <v>0</v>
      </c>
      <c r="S27" s="17"/>
    </row>
    <row r="28" spans="1:19" x14ac:dyDescent="0.15">
      <c r="A28" s="44">
        <v>24</v>
      </c>
      <c r="B28" s="15" t="s">
        <v>17</v>
      </c>
      <c r="C28" s="15" t="s">
        <v>18</v>
      </c>
      <c r="D28" s="15" t="s">
        <v>19</v>
      </c>
      <c r="E28" s="11"/>
      <c r="F28" s="9"/>
      <c r="G28" s="15" t="s">
        <v>20</v>
      </c>
      <c r="H28" s="15" t="s">
        <v>21</v>
      </c>
      <c r="I28" s="15" t="s">
        <v>37</v>
      </c>
      <c r="J28" s="17" t="s">
        <v>22</v>
      </c>
      <c r="K28" s="17" t="s">
        <v>34</v>
      </c>
      <c r="L28" s="16">
        <f t="shared" si="0"/>
        <v>2262.4324324324325</v>
      </c>
      <c r="M28" s="17"/>
      <c r="N28" s="17"/>
      <c r="O28" s="17"/>
      <c r="P28" s="2"/>
      <c r="Q28" s="18">
        <f t="shared" si="1"/>
        <v>0</v>
      </c>
      <c r="R28" s="18">
        <f t="shared" si="2"/>
        <v>0</v>
      </c>
      <c r="S28" s="17"/>
    </row>
    <row r="29" spans="1:19" x14ac:dyDescent="0.15">
      <c r="A29" s="44">
        <v>25</v>
      </c>
      <c r="B29" s="15" t="s">
        <v>17</v>
      </c>
      <c r="C29" s="15" t="s">
        <v>18</v>
      </c>
      <c r="D29" s="15" t="s">
        <v>19</v>
      </c>
      <c r="E29" s="11"/>
      <c r="F29" s="10"/>
      <c r="G29" s="15" t="s">
        <v>20</v>
      </c>
      <c r="H29" s="15" t="s">
        <v>21</v>
      </c>
      <c r="I29" s="15" t="s">
        <v>37</v>
      </c>
      <c r="J29" s="17" t="s">
        <v>22</v>
      </c>
      <c r="K29" s="17" t="s">
        <v>23</v>
      </c>
      <c r="L29" s="16">
        <f t="shared" si="0"/>
        <v>2262.4324324324325</v>
      </c>
      <c r="M29" s="17"/>
      <c r="N29" s="17"/>
      <c r="O29" s="17"/>
      <c r="P29" s="2"/>
      <c r="Q29" s="18">
        <f t="shared" si="1"/>
        <v>0</v>
      </c>
      <c r="R29" s="18">
        <f t="shared" si="2"/>
        <v>0</v>
      </c>
      <c r="S29" s="3"/>
    </row>
    <row r="30" spans="1:19" x14ac:dyDescent="0.15">
      <c r="A30" s="44">
        <v>26</v>
      </c>
      <c r="B30" s="15" t="s">
        <v>17</v>
      </c>
      <c r="C30" s="15" t="s">
        <v>18</v>
      </c>
      <c r="D30" s="15" t="s">
        <v>19</v>
      </c>
      <c r="E30" s="11"/>
      <c r="F30" s="10"/>
      <c r="G30" s="15" t="s">
        <v>20</v>
      </c>
      <c r="H30" s="15" t="s">
        <v>21</v>
      </c>
      <c r="I30" s="15" t="s">
        <v>37</v>
      </c>
      <c r="J30" s="17" t="s">
        <v>22</v>
      </c>
      <c r="K30" s="17" t="s">
        <v>23</v>
      </c>
      <c r="L30" s="16">
        <f t="shared" si="0"/>
        <v>2262.4324324324325</v>
      </c>
      <c r="M30" s="17"/>
      <c r="N30" s="17"/>
      <c r="O30" s="17"/>
      <c r="P30" s="44"/>
      <c r="Q30" s="18">
        <f t="shared" si="1"/>
        <v>0</v>
      </c>
      <c r="R30" s="18">
        <f t="shared" si="2"/>
        <v>0</v>
      </c>
      <c r="S30" s="3"/>
    </row>
    <row r="31" spans="1:19" x14ac:dyDescent="0.15">
      <c r="A31" s="44">
        <v>27</v>
      </c>
      <c r="B31" s="15" t="s">
        <v>17</v>
      </c>
      <c r="C31" s="15" t="s">
        <v>18</v>
      </c>
      <c r="D31" s="15" t="s">
        <v>19</v>
      </c>
      <c r="E31" s="11"/>
      <c r="F31" s="8"/>
      <c r="G31" s="15" t="s">
        <v>20</v>
      </c>
      <c r="H31" s="15" t="s">
        <v>21</v>
      </c>
      <c r="I31" s="15" t="s">
        <v>67</v>
      </c>
      <c r="J31" s="17" t="s">
        <v>75</v>
      </c>
      <c r="K31" s="17" t="s">
        <v>34</v>
      </c>
      <c r="L31" s="5">
        <f>78/1.11*1.1</f>
        <v>77.297297297297291</v>
      </c>
      <c r="M31" s="17"/>
      <c r="N31" s="17"/>
      <c r="O31" s="17"/>
      <c r="P31" s="2"/>
      <c r="Q31" s="18">
        <f>N31*L31</f>
        <v>0</v>
      </c>
      <c r="R31" s="18">
        <f t="shared" si="2"/>
        <v>0</v>
      </c>
      <c r="S31" s="17"/>
    </row>
    <row r="32" spans="1:19" x14ac:dyDescent="0.15">
      <c r="A32" s="44">
        <v>28</v>
      </c>
      <c r="B32" s="15" t="s">
        <v>17</v>
      </c>
      <c r="C32" s="15" t="s">
        <v>18</v>
      </c>
      <c r="D32" s="15" t="s">
        <v>19</v>
      </c>
      <c r="E32" s="11"/>
      <c r="F32" s="10"/>
      <c r="G32" s="15" t="s">
        <v>20</v>
      </c>
      <c r="H32" s="15" t="s">
        <v>21</v>
      </c>
      <c r="I32" s="15" t="s">
        <v>67</v>
      </c>
      <c r="J32" s="17" t="s">
        <v>75</v>
      </c>
      <c r="K32" s="17" t="s">
        <v>23</v>
      </c>
      <c r="L32" s="5">
        <f t="shared" ref="L32:L82" si="3">78/1.11*1.1</f>
        <v>77.297297297297291</v>
      </c>
      <c r="M32" s="17"/>
      <c r="N32" s="17"/>
      <c r="O32" s="17"/>
      <c r="P32" s="15"/>
      <c r="Q32" s="18">
        <f t="shared" ref="Q32:Q82" si="4">N32*L32</f>
        <v>0</v>
      </c>
      <c r="R32" s="18">
        <f t="shared" si="2"/>
        <v>0</v>
      </c>
      <c r="S32" s="17"/>
    </row>
    <row r="33" spans="1:19" x14ac:dyDescent="0.15">
      <c r="A33" s="44">
        <v>29</v>
      </c>
      <c r="B33" s="15" t="s">
        <v>17</v>
      </c>
      <c r="C33" s="15" t="s">
        <v>18</v>
      </c>
      <c r="D33" s="15" t="s">
        <v>19</v>
      </c>
      <c r="E33" s="11"/>
      <c r="F33" s="9"/>
      <c r="G33" s="15" t="s">
        <v>20</v>
      </c>
      <c r="H33" s="15" t="s">
        <v>21</v>
      </c>
      <c r="I33" s="15" t="s">
        <v>67</v>
      </c>
      <c r="J33" s="17" t="s">
        <v>75</v>
      </c>
      <c r="K33" s="17" t="s">
        <v>34</v>
      </c>
      <c r="L33" s="5">
        <f t="shared" si="3"/>
        <v>77.297297297297291</v>
      </c>
      <c r="M33" s="17"/>
      <c r="N33" s="17"/>
      <c r="O33" s="17"/>
      <c r="P33" s="15"/>
      <c r="Q33" s="18">
        <f t="shared" si="4"/>
        <v>0</v>
      </c>
      <c r="R33" s="18">
        <f t="shared" si="2"/>
        <v>0</v>
      </c>
      <c r="S33" s="17"/>
    </row>
    <row r="34" spans="1:19" x14ac:dyDescent="0.15">
      <c r="A34" s="44">
        <v>30</v>
      </c>
      <c r="B34" s="15" t="s">
        <v>17</v>
      </c>
      <c r="C34" s="15" t="s">
        <v>18</v>
      </c>
      <c r="D34" s="15" t="s">
        <v>19</v>
      </c>
      <c r="E34" s="11"/>
      <c r="F34" s="10"/>
      <c r="G34" s="15" t="s">
        <v>20</v>
      </c>
      <c r="H34" s="15" t="s">
        <v>21</v>
      </c>
      <c r="I34" s="15" t="s">
        <v>67</v>
      </c>
      <c r="J34" s="17" t="s">
        <v>75</v>
      </c>
      <c r="K34" s="17" t="s">
        <v>23</v>
      </c>
      <c r="L34" s="5">
        <f t="shared" si="3"/>
        <v>77.297297297297291</v>
      </c>
      <c r="M34" s="17"/>
      <c r="N34" s="17"/>
      <c r="O34" s="17"/>
      <c r="P34" s="15"/>
      <c r="Q34" s="18">
        <f t="shared" si="4"/>
        <v>0</v>
      </c>
      <c r="R34" s="18">
        <f t="shared" si="2"/>
        <v>0</v>
      </c>
      <c r="S34" s="17"/>
    </row>
    <row r="35" spans="1:19" x14ac:dyDescent="0.15">
      <c r="A35" s="44">
        <v>31</v>
      </c>
      <c r="B35" s="15" t="s">
        <v>17</v>
      </c>
      <c r="C35" s="15" t="s">
        <v>18</v>
      </c>
      <c r="D35" s="15" t="s">
        <v>19</v>
      </c>
      <c r="E35" s="11"/>
      <c r="F35" s="9"/>
      <c r="G35" s="15" t="s">
        <v>20</v>
      </c>
      <c r="H35" s="15" t="s">
        <v>21</v>
      </c>
      <c r="I35" s="15" t="s">
        <v>67</v>
      </c>
      <c r="J35" s="17" t="s">
        <v>75</v>
      </c>
      <c r="K35" s="17" t="s">
        <v>34</v>
      </c>
      <c r="L35" s="5">
        <f t="shared" si="3"/>
        <v>77.297297297297291</v>
      </c>
      <c r="M35" s="17"/>
      <c r="N35" s="17"/>
      <c r="O35" s="17"/>
      <c r="P35" s="2"/>
      <c r="Q35" s="18">
        <f t="shared" si="4"/>
        <v>0</v>
      </c>
      <c r="R35" s="18">
        <f t="shared" si="2"/>
        <v>0</v>
      </c>
      <c r="S35" s="17"/>
    </row>
    <row r="36" spans="1:19" x14ac:dyDescent="0.15">
      <c r="A36" s="44">
        <v>32</v>
      </c>
      <c r="B36" s="15" t="s">
        <v>17</v>
      </c>
      <c r="C36" s="15" t="s">
        <v>18</v>
      </c>
      <c r="D36" s="15" t="s">
        <v>19</v>
      </c>
      <c r="E36" s="11"/>
      <c r="F36" s="10"/>
      <c r="G36" s="15" t="s">
        <v>20</v>
      </c>
      <c r="H36" s="15" t="s">
        <v>21</v>
      </c>
      <c r="I36" s="15" t="s">
        <v>67</v>
      </c>
      <c r="J36" s="17" t="s">
        <v>75</v>
      </c>
      <c r="K36" s="17" t="s">
        <v>23</v>
      </c>
      <c r="L36" s="5">
        <f t="shared" si="3"/>
        <v>77.297297297297291</v>
      </c>
      <c r="M36" s="17"/>
      <c r="N36" s="17"/>
      <c r="O36" s="17"/>
      <c r="P36" s="2"/>
      <c r="Q36" s="18">
        <f t="shared" si="4"/>
        <v>0</v>
      </c>
      <c r="R36" s="18">
        <f t="shared" si="2"/>
        <v>0</v>
      </c>
      <c r="S36" s="3"/>
    </row>
    <row r="37" spans="1:19" x14ac:dyDescent="0.15">
      <c r="A37" s="44">
        <v>33</v>
      </c>
      <c r="B37" s="15" t="s">
        <v>17</v>
      </c>
      <c r="C37" s="15" t="s">
        <v>18</v>
      </c>
      <c r="D37" s="15" t="s">
        <v>19</v>
      </c>
      <c r="E37" s="11"/>
      <c r="F37" s="10"/>
      <c r="G37" s="15" t="s">
        <v>20</v>
      </c>
      <c r="H37" s="15" t="s">
        <v>21</v>
      </c>
      <c r="I37" s="15" t="s">
        <v>67</v>
      </c>
      <c r="J37" s="17" t="s">
        <v>75</v>
      </c>
      <c r="K37" s="17" t="s">
        <v>23</v>
      </c>
      <c r="L37" s="5">
        <f t="shared" si="3"/>
        <v>77.297297297297291</v>
      </c>
      <c r="M37" s="17"/>
      <c r="N37" s="17"/>
      <c r="O37" s="17"/>
      <c r="P37" s="44"/>
      <c r="Q37" s="18">
        <f t="shared" si="4"/>
        <v>0</v>
      </c>
      <c r="R37" s="18">
        <f t="shared" si="2"/>
        <v>0</v>
      </c>
      <c r="S37" s="3"/>
    </row>
    <row r="38" spans="1:19" x14ac:dyDescent="0.15">
      <c r="A38" s="44">
        <v>34</v>
      </c>
      <c r="B38" s="15" t="s">
        <v>17</v>
      </c>
      <c r="C38" s="15" t="s">
        <v>18</v>
      </c>
      <c r="D38" s="15" t="s">
        <v>19</v>
      </c>
      <c r="E38" s="11"/>
      <c r="F38" s="10"/>
      <c r="G38" s="15" t="s">
        <v>20</v>
      </c>
      <c r="H38" s="15" t="s">
        <v>21</v>
      </c>
      <c r="I38" s="15" t="s">
        <v>67</v>
      </c>
      <c r="J38" s="17" t="s">
        <v>75</v>
      </c>
      <c r="K38" s="17" t="s">
        <v>34</v>
      </c>
      <c r="L38" s="5">
        <f t="shared" si="3"/>
        <v>77.297297297297291</v>
      </c>
      <c r="M38" s="17"/>
      <c r="N38" s="17"/>
      <c r="O38" s="17"/>
      <c r="P38" s="15"/>
      <c r="Q38" s="18">
        <f t="shared" si="4"/>
        <v>0</v>
      </c>
      <c r="R38" s="18">
        <f t="shared" si="2"/>
        <v>0</v>
      </c>
      <c r="S38" s="3"/>
    </row>
    <row r="39" spans="1:19" x14ac:dyDescent="0.15">
      <c r="A39" s="44">
        <v>35</v>
      </c>
      <c r="B39" s="15" t="s">
        <v>17</v>
      </c>
      <c r="C39" s="15" t="s">
        <v>18</v>
      </c>
      <c r="D39" s="15" t="s">
        <v>19</v>
      </c>
      <c r="E39" s="11"/>
      <c r="F39" s="10"/>
      <c r="G39" s="15" t="s">
        <v>20</v>
      </c>
      <c r="H39" s="15" t="s">
        <v>21</v>
      </c>
      <c r="I39" s="15" t="s">
        <v>67</v>
      </c>
      <c r="J39" s="17" t="s">
        <v>75</v>
      </c>
      <c r="K39" s="17" t="s">
        <v>23</v>
      </c>
      <c r="L39" s="5">
        <f t="shared" si="3"/>
        <v>77.297297297297291</v>
      </c>
      <c r="M39" s="17"/>
      <c r="N39" s="17"/>
      <c r="O39" s="17"/>
      <c r="P39" s="44"/>
      <c r="Q39" s="18">
        <f t="shared" si="4"/>
        <v>0</v>
      </c>
      <c r="R39" s="18">
        <f t="shared" si="2"/>
        <v>0</v>
      </c>
      <c r="S39" s="3"/>
    </row>
    <row r="40" spans="1:19" x14ac:dyDescent="0.15">
      <c r="A40" s="44">
        <v>36</v>
      </c>
      <c r="B40" s="15" t="s">
        <v>17</v>
      </c>
      <c r="C40" s="15" t="s">
        <v>18</v>
      </c>
      <c r="D40" s="15" t="s">
        <v>19</v>
      </c>
      <c r="E40" s="11"/>
      <c r="F40" s="8"/>
      <c r="G40" s="15" t="s">
        <v>20</v>
      </c>
      <c r="H40" s="15" t="s">
        <v>21</v>
      </c>
      <c r="I40" s="15" t="s">
        <v>67</v>
      </c>
      <c r="J40" s="17" t="s">
        <v>75</v>
      </c>
      <c r="K40" s="17" t="s">
        <v>34</v>
      </c>
      <c r="L40" s="5">
        <f t="shared" si="3"/>
        <v>77.297297297297291</v>
      </c>
      <c r="M40" s="17"/>
      <c r="N40" s="17"/>
      <c r="O40" s="17"/>
      <c r="P40" s="2"/>
      <c r="Q40" s="18">
        <f t="shared" si="4"/>
        <v>0</v>
      </c>
      <c r="R40" s="18">
        <f t="shared" si="2"/>
        <v>0</v>
      </c>
      <c r="S40" s="17"/>
    </row>
    <row r="41" spans="1:19" x14ac:dyDescent="0.15">
      <c r="A41" s="44">
        <v>37</v>
      </c>
      <c r="B41" s="15" t="s">
        <v>17</v>
      </c>
      <c r="C41" s="15" t="s">
        <v>18</v>
      </c>
      <c r="D41" s="15" t="s">
        <v>19</v>
      </c>
      <c r="E41" s="11"/>
      <c r="F41" s="10"/>
      <c r="G41" s="15" t="s">
        <v>20</v>
      </c>
      <c r="H41" s="15" t="s">
        <v>21</v>
      </c>
      <c r="I41" s="15" t="s">
        <v>67</v>
      </c>
      <c r="J41" s="17" t="s">
        <v>75</v>
      </c>
      <c r="K41" s="17" t="s">
        <v>23</v>
      </c>
      <c r="L41" s="5">
        <f t="shared" si="3"/>
        <v>77.297297297297291</v>
      </c>
      <c r="M41" s="17"/>
      <c r="N41" s="17"/>
      <c r="O41" s="17"/>
      <c r="P41" s="15"/>
      <c r="Q41" s="18">
        <f t="shared" si="4"/>
        <v>0</v>
      </c>
      <c r="R41" s="18">
        <f t="shared" si="2"/>
        <v>0</v>
      </c>
      <c r="S41" s="17"/>
    </row>
    <row r="42" spans="1:19" x14ac:dyDescent="0.15">
      <c r="A42" s="44">
        <v>38</v>
      </c>
      <c r="B42" s="15" t="s">
        <v>17</v>
      </c>
      <c r="C42" s="15" t="s">
        <v>18</v>
      </c>
      <c r="D42" s="15" t="s">
        <v>19</v>
      </c>
      <c r="E42" s="11"/>
      <c r="F42" s="9"/>
      <c r="G42" s="15" t="s">
        <v>20</v>
      </c>
      <c r="H42" s="15" t="s">
        <v>21</v>
      </c>
      <c r="I42" s="15" t="s">
        <v>67</v>
      </c>
      <c r="J42" s="17" t="s">
        <v>75</v>
      </c>
      <c r="K42" s="17" t="s">
        <v>34</v>
      </c>
      <c r="L42" s="5">
        <f t="shared" si="3"/>
        <v>77.297297297297291</v>
      </c>
      <c r="M42" s="17"/>
      <c r="N42" s="17"/>
      <c r="O42" s="17"/>
      <c r="P42" s="15"/>
      <c r="Q42" s="18">
        <f t="shared" si="4"/>
        <v>0</v>
      </c>
      <c r="R42" s="18">
        <f t="shared" si="2"/>
        <v>0</v>
      </c>
      <c r="S42" s="17"/>
    </row>
    <row r="43" spans="1:19" x14ac:dyDescent="0.15">
      <c r="A43" s="44">
        <v>39</v>
      </c>
      <c r="B43" s="15" t="s">
        <v>17</v>
      </c>
      <c r="C43" s="15" t="s">
        <v>18</v>
      </c>
      <c r="D43" s="15" t="s">
        <v>19</v>
      </c>
      <c r="E43" s="11"/>
      <c r="F43" s="10"/>
      <c r="G43" s="15" t="s">
        <v>20</v>
      </c>
      <c r="H43" s="15" t="s">
        <v>21</v>
      </c>
      <c r="I43" s="15" t="s">
        <v>67</v>
      </c>
      <c r="J43" s="17" t="s">
        <v>75</v>
      </c>
      <c r="K43" s="17" t="s">
        <v>23</v>
      </c>
      <c r="L43" s="5">
        <f t="shared" si="3"/>
        <v>77.297297297297291</v>
      </c>
      <c r="M43" s="17"/>
      <c r="N43" s="17"/>
      <c r="O43" s="17"/>
      <c r="P43" s="15"/>
      <c r="Q43" s="18">
        <f t="shared" si="4"/>
        <v>0</v>
      </c>
      <c r="R43" s="18">
        <f t="shared" si="2"/>
        <v>0</v>
      </c>
      <c r="S43" s="17"/>
    </row>
    <row r="44" spans="1:19" x14ac:dyDescent="0.15">
      <c r="A44" s="44">
        <v>40</v>
      </c>
      <c r="B44" s="15" t="s">
        <v>17</v>
      </c>
      <c r="C44" s="15" t="s">
        <v>18</v>
      </c>
      <c r="D44" s="15" t="s">
        <v>19</v>
      </c>
      <c r="E44" s="11"/>
      <c r="F44" s="9"/>
      <c r="G44" s="15" t="s">
        <v>20</v>
      </c>
      <c r="H44" s="15" t="s">
        <v>21</v>
      </c>
      <c r="I44" s="15" t="s">
        <v>67</v>
      </c>
      <c r="J44" s="17" t="s">
        <v>75</v>
      </c>
      <c r="K44" s="17" t="s">
        <v>34</v>
      </c>
      <c r="L44" s="5">
        <f t="shared" si="3"/>
        <v>77.297297297297291</v>
      </c>
      <c r="M44" s="17"/>
      <c r="N44" s="17"/>
      <c r="O44" s="17"/>
      <c r="P44" s="2"/>
      <c r="Q44" s="18">
        <f t="shared" si="4"/>
        <v>0</v>
      </c>
      <c r="R44" s="18">
        <f t="shared" si="2"/>
        <v>0</v>
      </c>
      <c r="S44" s="17"/>
    </row>
    <row r="45" spans="1:19" x14ac:dyDescent="0.15">
      <c r="A45" s="44">
        <v>41</v>
      </c>
      <c r="B45" s="15" t="s">
        <v>17</v>
      </c>
      <c r="C45" s="15" t="s">
        <v>18</v>
      </c>
      <c r="D45" s="15" t="s">
        <v>19</v>
      </c>
      <c r="E45" s="11"/>
      <c r="F45" s="10"/>
      <c r="G45" s="15" t="s">
        <v>20</v>
      </c>
      <c r="H45" s="15" t="s">
        <v>21</v>
      </c>
      <c r="I45" s="15" t="s">
        <v>67</v>
      </c>
      <c r="J45" s="17" t="s">
        <v>75</v>
      </c>
      <c r="K45" s="17" t="s">
        <v>23</v>
      </c>
      <c r="L45" s="5">
        <f t="shared" si="3"/>
        <v>77.297297297297291</v>
      </c>
      <c r="M45" s="17"/>
      <c r="N45" s="17"/>
      <c r="O45" s="17"/>
      <c r="P45" s="2"/>
      <c r="Q45" s="18">
        <f t="shared" si="4"/>
        <v>0</v>
      </c>
      <c r="R45" s="18">
        <f t="shared" si="2"/>
        <v>0</v>
      </c>
      <c r="S45" s="3"/>
    </row>
    <row r="46" spans="1:19" x14ac:dyDescent="0.15">
      <c r="A46" s="44">
        <v>42</v>
      </c>
      <c r="B46" s="15" t="s">
        <v>17</v>
      </c>
      <c r="C46" s="15" t="s">
        <v>18</v>
      </c>
      <c r="D46" s="15" t="s">
        <v>19</v>
      </c>
      <c r="E46" s="11"/>
      <c r="F46" s="10"/>
      <c r="G46" s="15" t="s">
        <v>20</v>
      </c>
      <c r="H46" s="15" t="s">
        <v>21</v>
      </c>
      <c r="I46" s="15" t="s">
        <v>67</v>
      </c>
      <c r="J46" s="17" t="s">
        <v>75</v>
      </c>
      <c r="K46" s="17" t="s">
        <v>23</v>
      </c>
      <c r="L46" s="5">
        <f t="shared" si="3"/>
        <v>77.297297297297291</v>
      </c>
      <c r="M46" s="17"/>
      <c r="N46" s="17"/>
      <c r="O46" s="17"/>
      <c r="P46" s="44"/>
      <c r="Q46" s="18">
        <f t="shared" si="4"/>
        <v>0</v>
      </c>
      <c r="R46" s="18">
        <f t="shared" si="2"/>
        <v>0</v>
      </c>
      <c r="S46" s="3"/>
    </row>
    <row r="47" spans="1:19" x14ac:dyDescent="0.15">
      <c r="A47" s="44">
        <v>43</v>
      </c>
      <c r="B47" s="15" t="s">
        <v>17</v>
      </c>
      <c r="C47" s="15" t="s">
        <v>18</v>
      </c>
      <c r="D47" s="15" t="s">
        <v>19</v>
      </c>
      <c r="E47" s="11"/>
      <c r="F47" s="10"/>
      <c r="G47" s="15" t="s">
        <v>20</v>
      </c>
      <c r="H47" s="15" t="s">
        <v>21</v>
      </c>
      <c r="I47" s="15" t="s">
        <v>67</v>
      </c>
      <c r="J47" s="17" t="s">
        <v>75</v>
      </c>
      <c r="K47" s="17" t="s">
        <v>34</v>
      </c>
      <c r="L47" s="5">
        <f t="shared" si="3"/>
        <v>77.297297297297291</v>
      </c>
      <c r="M47" s="17"/>
      <c r="N47" s="17"/>
      <c r="O47" s="17"/>
      <c r="P47" s="15"/>
      <c r="Q47" s="18">
        <f t="shared" si="4"/>
        <v>0</v>
      </c>
      <c r="R47" s="18">
        <f t="shared" si="2"/>
        <v>0</v>
      </c>
      <c r="S47" s="3"/>
    </row>
    <row r="48" spans="1:19" x14ac:dyDescent="0.15">
      <c r="A48" s="44">
        <v>44</v>
      </c>
      <c r="B48" s="15" t="s">
        <v>17</v>
      </c>
      <c r="C48" s="15" t="s">
        <v>18</v>
      </c>
      <c r="D48" s="15" t="s">
        <v>19</v>
      </c>
      <c r="E48" s="11"/>
      <c r="F48" s="10"/>
      <c r="G48" s="15" t="s">
        <v>20</v>
      </c>
      <c r="H48" s="15" t="s">
        <v>21</v>
      </c>
      <c r="I48" s="15" t="s">
        <v>67</v>
      </c>
      <c r="J48" s="17" t="s">
        <v>75</v>
      </c>
      <c r="K48" s="17" t="s">
        <v>23</v>
      </c>
      <c r="L48" s="5">
        <f t="shared" si="3"/>
        <v>77.297297297297291</v>
      </c>
      <c r="M48" s="17"/>
      <c r="N48" s="17"/>
      <c r="O48" s="17"/>
      <c r="P48" s="44"/>
      <c r="Q48" s="18">
        <f t="shared" si="4"/>
        <v>0</v>
      </c>
      <c r="R48" s="18">
        <f t="shared" si="2"/>
        <v>0</v>
      </c>
      <c r="S48" s="3"/>
    </row>
    <row r="49" spans="1:19" x14ac:dyDescent="0.15">
      <c r="A49" s="44">
        <v>45</v>
      </c>
      <c r="B49" s="15" t="s">
        <v>17</v>
      </c>
      <c r="C49" s="15" t="s">
        <v>18</v>
      </c>
      <c r="D49" s="15" t="s">
        <v>19</v>
      </c>
      <c r="E49" s="11"/>
      <c r="F49" s="8"/>
      <c r="G49" s="15" t="s">
        <v>20</v>
      </c>
      <c r="H49" s="15" t="s">
        <v>21</v>
      </c>
      <c r="I49" s="15" t="s">
        <v>67</v>
      </c>
      <c r="J49" s="17" t="s">
        <v>75</v>
      </c>
      <c r="K49" s="17" t="s">
        <v>34</v>
      </c>
      <c r="L49" s="5">
        <f t="shared" si="3"/>
        <v>77.297297297297291</v>
      </c>
      <c r="M49" s="17"/>
      <c r="N49" s="17"/>
      <c r="O49" s="17"/>
      <c r="P49" s="2"/>
      <c r="Q49" s="18">
        <f t="shared" si="4"/>
        <v>0</v>
      </c>
      <c r="R49" s="18">
        <f t="shared" si="2"/>
        <v>0</v>
      </c>
      <c r="S49" s="17"/>
    </row>
    <row r="50" spans="1:19" x14ac:dyDescent="0.15">
      <c r="A50" s="44">
        <v>46</v>
      </c>
      <c r="B50" s="15" t="s">
        <v>17</v>
      </c>
      <c r="C50" s="15" t="s">
        <v>18</v>
      </c>
      <c r="D50" s="15" t="s">
        <v>19</v>
      </c>
      <c r="E50" s="11"/>
      <c r="F50" s="10"/>
      <c r="G50" s="15" t="s">
        <v>20</v>
      </c>
      <c r="H50" s="15" t="s">
        <v>21</v>
      </c>
      <c r="I50" s="15" t="s">
        <v>67</v>
      </c>
      <c r="J50" s="17" t="s">
        <v>75</v>
      </c>
      <c r="K50" s="17" t="s">
        <v>23</v>
      </c>
      <c r="L50" s="5">
        <f t="shared" si="3"/>
        <v>77.297297297297291</v>
      </c>
      <c r="M50" s="17"/>
      <c r="N50" s="17"/>
      <c r="O50" s="17"/>
      <c r="P50" s="15"/>
      <c r="Q50" s="18">
        <f t="shared" si="4"/>
        <v>0</v>
      </c>
      <c r="R50" s="18">
        <f t="shared" si="2"/>
        <v>0</v>
      </c>
      <c r="S50" s="17"/>
    </row>
    <row r="51" spans="1:19" x14ac:dyDescent="0.15">
      <c r="A51" s="44">
        <v>47</v>
      </c>
      <c r="B51" s="15" t="s">
        <v>17</v>
      </c>
      <c r="C51" s="15" t="s">
        <v>18</v>
      </c>
      <c r="D51" s="15" t="s">
        <v>19</v>
      </c>
      <c r="E51" s="11"/>
      <c r="F51" s="9"/>
      <c r="G51" s="15" t="s">
        <v>20</v>
      </c>
      <c r="H51" s="15" t="s">
        <v>21</v>
      </c>
      <c r="I51" s="15" t="s">
        <v>67</v>
      </c>
      <c r="J51" s="17" t="s">
        <v>75</v>
      </c>
      <c r="K51" s="17" t="s">
        <v>34</v>
      </c>
      <c r="L51" s="5">
        <f t="shared" si="3"/>
        <v>77.297297297297291</v>
      </c>
      <c r="M51" s="17"/>
      <c r="N51" s="17"/>
      <c r="O51" s="17"/>
      <c r="P51" s="15"/>
      <c r="Q51" s="18">
        <f t="shared" si="4"/>
        <v>0</v>
      </c>
      <c r="R51" s="18">
        <f t="shared" si="2"/>
        <v>0</v>
      </c>
      <c r="S51" s="17"/>
    </row>
    <row r="52" spans="1:19" x14ac:dyDescent="0.15">
      <c r="A52" s="44">
        <v>48</v>
      </c>
      <c r="B52" s="15" t="s">
        <v>17</v>
      </c>
      <c r="C52" s="15" t="s">
        <v>18</v>
      </c>
      <c r="D52" s="15" t="s">
        <v>19</v>
      </c>
      <c r="E52" s="11"/>
      <c r="F52" s="10"/>
      <c r="G52" s="15" t="s">
        <v>20</v>
      </c>
      <c r="H52" s="15" t="s">
        <v>21</v>
      </c>
      <c r="I52" s="15" t="s">
        <v>67</v>
      </c>
      <c r="J52" s="17" t="s">
        <v>75</v>
      </c>
      <c r="K52" s="17" t="s">
        <v>23</v>
      </c>
      <c r="L52" s="5">
        <f t="shared" si="3"/>
        <v>77.297297297297291</v>
      </c>
      <c r="M52" s="17"/>
      <c r="N52" s="17"/>
      <c r="O52" s="17"/>
      <c r="P52" s="15"/>
      <c r="Q52" s="18">
        <f t="shared" si="4"/>
        <v>0</v>
      </c>
      <c r="R52" s="18">
        <f t="shared" si="2"/>
        <v>0</v>
      </c>
      <c r="S52" s="17"/>
    </row>
    <row r="53" spans="1:19" x14ac:dyDescent="0.15">
      <c r="A53" s="44">
        <v>49</v>
      </c>
      <c r="B53" s="15" t="s">
        <v>17</v>
      </c>
      <c r="C53" s="15" t="s">
        <v>18</v>
      </c>
      <c r="D53" s="15" t="s">
        <v>19</v>
      </c>
      <c r="E53" s="11"/>
      <c r="F53" s="9"/>
      <c r="G53" s="15" t="s">
        <v>20</v>
      </c>
      <c r="H53" s="15" t="s">
        <v>21</v>
      </c>
      <c r="I53" s="15" t="s">
        <v>67</v>
      </c>
      <c r="J53" s="17" t="s">
        <v>75</v>
      </c>
      <c r="K53" s="17" t="s">
        <v>34</v>
      </c>
      <c r="L53" s="5">
        <f t="shared" si="3"/>
        <v>77.297297297297291</v>
      </c>
      <c r="M53" s="17"/>
      <c r="N53" s="17"/>
      <c r="O53" s="17"/>
      <c r="P53" s="2"/>
      <c r="Q53" s="18">
        <f t="shared" si="4"/>
        <v>0</v>
      </c>
      <c r="R53" s="18">
        <f t="shared" si="2"/>
        <v>0</v>
      </c>
      <c r="S53" s="17"/>
    </row>
    <row r="54" spans="1:19" x14ac:dyDescent="0.15">
      <c r="A54" s="44">
        <v>50</v>
      </c>
      <c r="B54" s="15" t="s">
        <v>17</v>
      </c>
      <c r="C54" s="15" t="s">
        <v>18</v>
      </c>
      <c r="D54" s="15" t="s">
        <v>19</v>
      </c>
      <c r="E54" s="11"/>
      <c r="F54" s="10"/>
      <c r="G54" s="15" t="s">
        <v>20</v>
      </c>
      <c r="H54" s="15" t="s">
        <v>21</v>
      </c>
      <c r="I54" s="15" t="s">
        <v>67</v>
      </c>
      <c r="J54" s="17" t="s">
        <v>75</v>
      </c>
      <c r="K54" s="17" t="s">
        <v>23</v>
      </c>
      <c r="L54" s="5">
        <f t="shared" si="3"/>
        <v>77.297297297297291</v>
      </c>
      <c r="M54" s="17"/>
      <c r="N54" s="17"/>
      <c r="O54" s="17"/>
      <c r="P54" s="2"/>
      <c r="Q54" s="18">
        <f t="shared" si="4"/>
        <v>0</v>
      </c>
      <c r="R54" s="18">
        <f t="shared" si="2"/>
        <v>0</v>
      </c>
      <c r="S54" s="3"/>
    </row>
    <row r="55" spans="1:19" x14ac:dyDescent="0.15">
      <c r="A55" s="44">
        <v>51</v>
      </c>
      <c r="B55" s="15" t="s">
        <v>17</v>
      </c>
      <c r="C55" s="15" t="s">
        <v>18</v>
      </c>
      <c r="D55" s="15" t="s">
        <v>19</v>
      </c>
      <c r="E55" s="11"/>
      <c r="F55" s="10"/>
      <c r="G55" s="15" t="s">
        <v>20</v>
      </c>
      <c r="H55" s="15" t="s">
        <v>21</v>
      </c>
      <c r="I55" s="15" t="s">
        <v>67</v>
      </c>
      <c r="J55" s="17" t="s">
        <v>75</v>
      </c>
      <c r="K55" s="17" t="s">
        <v>23</v>
      </c>
      <c r="L55" s="5">
        <f t="shared" si="3"/>
        <v>77.297297297297291</v>
      </c>
      <c r="M55" s="17"/>
      <c r="N55" s="17"/>
      <c r="O55" s="17"/>
      <c r="P55" s="44"/>
      <c r="Q55" s="18">
        <f t="shared" si="4"/>
        <v>0</v>
      </c>
      <c r="R55" s="18">
        <f t="shared" si="2"/>
        <v>0</v>
      </c>
      <c r="S55" s="3"/>
    </row>
    <row r="56" spans="1:19" x14ac:dyDescent="0.15">
      <c r="A56" s="44">
        <v>52</v>
      </c>
      <c r="B56" s="15" t="s">
        <v>17</v>
      </c>
      <c r="C56" s="15" t="s">
        <v>18</v>
      </c>
      <c r="D56" s="15" t="s">
        <v>19</v>
      </c>
      <c r="E56" s="11"/>
      <c r="F56" s="8"/>
      <c r="G56" s="15" t="s">
        <v>20</v>
      </c>
      <c r="H56" s="15" t="s">
        <v>21</v>
      </c>
      <c r="I56" s="15" t="s">
        <v>67</v>
      </c>
      <c r="J56" s="17" t="s">
        <v>75</v>
      </c>
      <c r="K56" s="17" t="s">
        <v>34</v>
      </c>
      <c r="L56" s="5">
        <f t="shared" si="3"/>
        <v>77.297297297297291</v>
      </c>
      <c r="M56" s="17"/>
      <c r="N56" s="17"/>
      <c r="O56" s="17"/>
      <c r="P56" s="2"/>
      <c r="Q56" s="18">
        <f t="shared" si="4"/>
        <v>0</v>
      </c>
      <c r="R56" s="18">
        <f t="shared" si="2"/>
        <v>0</v>
      </c>
      <c r="S56" s="17"/>
    </row>
    <row r="57" spans="1:19" x14ac:dyDescent="0.15">
      <c r="A57" s="44">
        <v>53</v>
      </c>
      <c r="B57" s="15" t="s">
        <v>17</v>
      </c>
      <c r="C57" s="15" t="s">
        <v>18</v>
      </c>
      <c r="D57" s="15" t="s">
        <v>19</v>
      </c>
      <c r="E57" s="11"/>
      <c r="F57" s="10"/>
      <c r="G57" s="15" t="s">
        <v>20</v>
      </c>
      <c r="H57" s="15" t="s">
        <v>21</v>
      </c>
      <c r="I57" s="15" t="s">
        <v>67</v>
      </c>
      <c r="J57" s="17" t="s">
        <v>75</v>
      </c>
      <c r="K57" s="17" t="s">
        <v>23</v>
      </c>
      <c r="L57" s="5">
        <f t="shared" si="3"/>
        <v>77.297297297297291</v>
      </c>
      <c r="M57" s="17"/>
      <c r="N57" s="17"/>
      <c r="O57" s="17"/>
      <c r="P57" s="15"/>
      <c r="Q57" s="18">
        <f t="shared" si="4"/>
        <v>0</v>
      </c>
      <c r="R57" s="18">
        <f t="shared" si="2"/>
        <v>0</v>
      </c>
      <c r="S57" s="17"/>
    </row>
    <row r="58" spans="1:19" x14ac:dyDescent="0.15">
      <c r="A58" s="44">
        <v>54</v>
      </c>
      <c r="B58" s="15" t="s">
        <v>17</v>
      </c>
      <c r="C58" s="15" t="s">
        <v>18</v>
      </c>
      <c r="D58" s="15" t="s">
        <v>19</v>
      </c>
      <c r="E58" s="11"/>
      <c r="F58" s="9"/>
      <c r="G58" s="15" t="s">
        <v>20</v>
      </c>
      <c r="H58" s="15" t="s">
        <v>21</v>
      </c>
      <c r="I58" s="15" t="s">
        <v>67</v>
      </c>
      <c r="J58" s="17" t="s">
        <v>75</v>
      </c>
      <c r="K58" s="17" t="s">
        <v>34</v>
      </c>
      <c r="L58" s="5">
        <f t="shared" si="3"/>
        <v>77.297297297297291</v>
      </c>
      <c r="M58" s="17"/>
      <c r="N58" s="17"/>
      <c r="O58" s="17"/>
      <c r="P58" s="15"/>
      <c r="Q58" s="18">
        <f t="shared" si="4"/>
        <v>0</v>
      </c>
      <c r="R58" s="18">
        <f t="shared" si="2"/>
        <v>0</v>
      </c>
      <c r="S58" s="17"/>
    </row>
    <row r="59" spans="1:19" x14ac:dyDescent="0.15">
      <c r="A59" s="44">
        <v>55</v>
      </c>
      <c r="B59" s="15" t="s">
        <v>17</v>
      </c>
      <c r="C59" s="15" t="s">
        <v>18</v>
      </c>
      <c r="D59" s="15" t="s">
        <v>19</v>
      </c>
      <c r="E59" s="11"/>
      <c r="F59" s="10"/>
      <c r="G59" s="15" t="s">
        <v>20</v>
      </c>
      <c r="H59" s="15" t="s">
        <v>21</v>
      </c>
      <c r="I59" s="15" t="s">
        <v>67</v>
      </c>
      <c r="J59" s="17" t="s">
        <v>75</v>
      </c>
      <c r="K59" s="17" t="s">
        <v>23</v>
      </c>
      <c r="L59" s="5">
        <f t="shared" si="3"/>
        <v>77.297297297297291</v>
      </c>
      <c r="M59" s="17"/>
      <c r="N59" s="17"/>
      <c r="O59" s="17"/>
      <c r="P59" s="15"/>
      <c r="Q59" s="18">
        <f t="shared" si="4"/>
        <v>0</v>
      </c>
      <c r="R59" s="18">
        <f t="shared" si="2"/>
        <v>0</v>
      </c>
      <c r="S59" s="17"/>
    </row>
    <row r="60" spans="1:19" x14ac:dyDescent="0.15">
      <c r="A60" s="44">
        <v>56</v>
      </c>
      <c r="B60" s="15" t="s">
        <v>17</v>
      </c>
      <c r="C60" s="15" t="s">
        <v>18</v>
      </c>
      <c r="D60" s="15" t="s">
        <v>19</v>
      </c>
      <c r="E60" s="11"/>
      <c r="F60" s="9"/>
      <c r="G60" s="15" t="s">
        <v>20</v>
      </c>
      <c r="H60" s="15" t="s">
        <v>21</v>
      </c>
      <c r="I60" s="15" t="s">
        <v>67</v>
      </c>
      <c r="J60" s="17" t="s">
        <v>75</v>
      </c>
      <c r="K60" s="17" t="s">
        <v>34</v>
      </c>
      <c r="L60" s="5">
        <f t="shared" si="3"/>
        <v>77.297297297297291</v>
      </c>
      <c r="M60" s="17"/>
      <c r="N60" s="17"/>
      <c r="O60" s="17"/>
      <c r="P60" s="2"/>
      <c r="Q60" s="18">
        <f t="shared" si="4"/>
        <v>0</v>
      </c>
      <c r="R60" s="18">
        <f t="shared" si="2"/>
        <v>0</v>
      </c>
      <c r="S60" s="17"/>
    </row>
    <row r="61" spans="1:19" x14ac:dyDescent="0.15">
      <c r="A61" s="44">
        <v>57</v>
      </c>
      <c r="B61" s="15" t="s">
        <v>17</v>
      </c>
      <c r="C61" s="15" t="s">
        <v>18</v>
      </c>
      <c r="D61" s="15" t="s">
        <v>19</v>
      </c>
      <c r="E61" s="11"/>
      <c r="F61" s="10"/>
      <c r="G61" s="15" t="s">
        <v>20</v>
      </c>
      <c r="H61" s="15" t="s">
        <v>21</v>
      </c>
      <c r="I61" s="15" t="s">
        <v>67</v>
      </c>
      <c r="J61" s="17" t="s">
        <v>75</v>
      </c>
      <c r="K61" s="17" t="s">
        <v>23</v>
      </c>
      <c r="L61" s="5">
        <f t="shared" si="3"/>
        <v>77.297297297297291</v>
      </c>
      <c r="M61" s="17"/>
      <c r="N61" s="17"/>
      <c r="O61" s="17"/>
      <c r="P61" s="2"/>
      <c r="Q61" s="18">
        <f t="shared" si="4"/>
        <v>0</v>
      </c>
      <c r="R61" s="18">
        <f t="shared" si="2"/>
        <v>0</v>
      </c>
      <c r="S61" s="3"/>
    </row>
    <row r="62" spans="1:19" x14ac:dyDescent="0.15">
      <c r="A62" s="44">
        <v>58</v>
      </c>
      <c r="B62" s="15" t="s">
        <v>17</v>
      </c>
      <c r="C62" s="15" t="s">
        <v>18</v>
      </c>
      <c r="D62" s="15" t="s">
        <v>19</v>
      </c>
      <c r="E62" s="11"/>
      <c r="F62" s="10"/>
      <c r="G62" s="15" t="s">
        <v>20</v>
      </c>
      <c r="H62" s="15" t="s">
        <v>21</v>
      </c>
      <c r="I62" s="15" t="s">
        <v>67</v>
      </c>
      <c r="J62" s="17" t="s">
        <v>75</v>
      </c>
      <c r="K62" s="17" t="s">
        <v>23</v>
      </c>
      <c r="L62" s="5">
        <f t="shared" si="3"/>
        <v>77.297297297297291</v>
      </c>
      <c r="M62" s="17"/>
      <c r="N62" s="17"/>
      <c r="O62" s="17"/>
      <c r="P62" s="44"/>
      <c r="Q62" s="18">
        <f t="shared" si="4"/>
        <v>0</v>
      </c>
      <c r="R62" s="18">
        <f t="shared" si="2"/>
        <v>0</v>
      </c>
      <c r="S62" s="3"/>
    </row>
    <row r="63" spans="1:19" x14ac:dyDescent="0.15">
      <c r="A63" s="44">
        <v>59</v>
      </c>
      <c r="B63" s="15" t="s">
        <v>17</v>
      </c>
      <c r="C63" s="15" t="s">
        <v>18</v>
      </c>
      <c r="D63" s="15" t="s">
        <v>19</v>
      </c>
      <c r="E63" s="11"/>
      <c r="F63" s="10"/>
      <c r="G63" s="15" t="s">
        <v>20</v>
      </c>
      <c r="H63" s="15" t="s">
        <v>21</v>
      </c>
      <c r="I63" s="15" t="s">
        <v>67</v>
      </c>
      <c r="J63" s="17" t="s">
        <v>75</v>
      </c>
      <c r="K63" s="17" t="s">
        <v>34</v>
      </c>
      <c r="L63" s="5">
        <f t="shared" si="3"/>
        <v>77.297297297297291</v>
      </c>
      <c r="M63" s="17"/>
      <c r="N63" s="17"/>
      <c r="O63" s="17"/>
      <c r="P63" s="15"/>
      <c r="Q63" s="18">
        <f t="shared" si="4"/>
        <v>0</v>
      </c>
      <c r="R63" s="18">
        <f t="shared" si="2"/>
        <v>0</v>
      </c>
      <c r="S63" s="3"/>
    </row>
    <row r="64" spans="1:19" x14ac:dyDescent="0.15">
      <c r="A64" s="44">
        <v>60</v>
      </c>
      <c r="B64" s="15" t="s">
        <v>17</v>
      </c>
      <c r="C64" s="15" t="s">
        <v>18</v>
      </c>
      <c r="D64" s="15" t="s">
        <v>19</v>
      </c>
      <c r="E64" s="11"/>
      <c r="F64" s="10"/>
      <c r="G64" s="15" t="s">
        <v>20</v>
      </c>
      <c r="H64" s="15" t="s">
        <v>21</v>
      </c>
      <c r="I64" s="15" t="s">
        <v>67</v>
      </c>
      <c r="J64" s="17" t="s">
        <v>75</v>
      </c>
      <c r="K64" s="17" t="s">
        <v>23</v>
      </c>
      <c r="L64" s="5">
        <f t="shared" si="3"/>
        <v>77.297297297297291</v>
      </c>
      <c r="M64" s="17"/>
      <c r="N64" s="17"/>
      <c r="O64" s="17"/>
      <c r="P64" s="44"/>
      <c r="Q64" s="18">
        <f t="shared" si="4"/>
        <v>0</v>
      </c>
      <c r="R64" s="18">
        <f t="shared" si="2"/>
        <v>0</v>
      </c>
      <c r="S64" s="3"/>
    </row>
    <row r="65" spans="1:19" x14ac:dyDescent="0.15">
      <c r="A65" s="44">
        <v>61</v>
      </c>
      <c r="B65" s="15" t="s">
        <v>17</v>
      </c>
      <c r="C65" s="15" t="s">
        <v>18</v>
      </c>
      <c r="D65" s="15" t="s">
        <v>19</v>
      </c>
      <c r="E65" s="11"/>
      <c r="F65" s="8"/>
      <c r="G65" s="15" t="s">
        <v>20</v>
      </c>
      <c r="H65" s="15" t="s">
        <v>21</v>
      </c>
      <c r="I65" s="15" t="s">
        <v>67</v>
      </c>
      <c r="J65" s="17" t="s">
        <v>75</v>
      </c>
      <c r="K65" s="17" t="s">
        <v>34</v>
      </c>
      <c r="L65" s="5">
        <f t="shared" si="3"/>
        <v>77.297297297297291</v>
      </c>
      <c r="M65" s="17"/>
      <c r="N65" s="17"/>
      <c r="O65" s="17"/>
      <c r="P65" s="2"/>
      <c r="Q65" s="18">
        <f t="shared" si="4"/>
        <v>0</v>
      </c>
      <c r="R65" s="18">
        <f t="shared" si="2"/>
        <v>0</v>
      </c>
      <c r="S65" s="17"/>
    </row>
    <row r="66" spans="1:19" x14ac:dyDescent="0.15">
      <c r="A66" s="44">
        <v>62</v>
      </c>
      <c r="B66" s="15" t="s">
        <v>17</v>
      </c>
      <c r="C66" s="15" t="s">
        <v>18</v>
      </c>
      <c r="D66" s="15" t="s">
        <v>19</v>
      </c>
      <c r="E66" s="11"/>
      <c r="F66" s="10"/>
      <c r="G66" s="15" t="s">
        <v>20</v>
      </c>
      <c r="H66" s="15" t="s">
        <v>21</v>
      </c>
      <c r="I66" s="15" t="s">
        <v>67</v>
      </c>
      <c r="J66" s="17" t="s">
        <v>75</v>
      </c>
      <c r="K66" s="17" t="s">
        <v>23</v>
      </c>
      <c r="L66" s="5">
        <f t="shared" si="3"/>
        <v>77.297297297297291</v>
      </c>
      <c r="M66" s="17"/>
      <c r="N66" s="17"/>
      <c r="O66" s="17"/>
      <c r="P66" s="15"/>
      <c r="Q66" s="18">
        <f t="shared" si="4"/>
        <v>0</v>
      </c>
      <c r="R66" s="18">
        <f t="shared" si="2"/>
        <v>0</v>
      </c>
      <c r="S66" s="17"/>
    </row>
    <row r="67" spans="1:19" x14ac:dyDescent="0.15">
      <c r="A67" s="44">
        <v>63</v>
      </c>
      <c r="B67" s="15" t="s">
        <v>17</v>
      </c>
      <c r="C67" s="15" t="s">
        <v>18</v>
      </c>
      <c r="D67" s="15" t="s">
        <v>19</v>
      </c>
      <c r="E67" s="11"/>
      <c r="F67" s="9"/>
      <c r="G67" s="15" t="s">
        <v>20</v>
      </c>
      <c r="H67" s="15" t="s">
        <v>21</v>
      </c>
      <c r="I67" s="15" t="s">
        <v>67</v>
      </c>
      <c r="J67" s="17" t="s">
        <v>75</v>
      </c>
      <c r="K67" s="17" t="s">
        <v>34</v>
      </c>
      <c r="L67" s="5">
        <f t="shared" si="3"/>
        <v>77.297297297297291</v>
      </c>
      <c r="M67" s="17"/>
      <c r="N67" s="17"/>
      <c r="O67" s="17"/>
      <c r="P67" s="15"/>
      <c r="Q67" s="18">
        <f t="shared" si="4"/>
        <v>0</v>
      </c>
      <c r="R67" s="18">
        <f t="shared" si="2"/>
        <v>0</v>
      </c>
      <c r="S67" s="17"/>
    </row>
    <row r="68" spans="1:19" x14ac:dyDescent="0.15">
      <c r="A68" s="44">
        <v>64</v>
      </c>
      <c r="B68" s="15" t="s">
        <v>17</v>
      </c>
      <c r="C68" s="15" t="s">
        <v>18</v>
      </c>
      <c r="D68" s="15" t="s">
        <v>19</v>
      </c>
      <c r="E68" s="11"/>
      <c r="F68" s="10"/>
      <c r="G68" s="15" t="s">
        <v>20</v>
      </c>
      <c r="H68" s="15" t="s">
        <v>21</v>
      </c>
      <c r="I68" s="15" t="s">
        <v>67</v>
      </c>
      <c r="J68" s="17" t="s">
        <v>75</v>
      </c>
      <c r="K68" s="17" t="s">
        <v>23</v>
      </c>
      <c r="L68" s="5">
        <f t="shared" si="3"/>
        <v>77.297297297297291</v>
      </c>
      <c r="M68" s="17"/>
      <c r="N68" s="17"/>
      <c r="O68" s="17"/>
      <c r="P68" s="15"/>
      <c r="Q68" s="18">
        <f t="shared" si="4"/>
        <v>0</v>
      </c>
      <c r="R68" s="18">
        <f t="shared" si="2"/>
        <v>0</v>
      </c>
      <c r="S68" s="17"/>
    </row>
    <row r="69" spans="1:19" x14ac:dyDescent="0.15">
      <c r="A69" s="44">
        <v>65</v>
      </c>
      <c r="B69" s="15" t="s">
        <v>17</v>
      </c>
      <c r="C69" s="15" t="s">
        <v>18</v>
      </c>
      <c r="D69" s="15" t="s">
        <v>19</v>
      </c>
      <c r="E69" s="11"/>
      <c r="F69" s="9"/>
      <c r="G69" s="15" t="s">
        <v>20</v>
      </c>
      <c r="H69" s="15" t="s">
        <v>21</v>
      </c>
      <c r="I69" s="15" t="s">
        <v>67</v>
      </c>
      <c r="J69" s="17" t="s">
        <v>75</v>
      </c>
      <c r="K69" s="17" t="s">
        <v>34</v>
      </c>
      <c r="L69" s="5">
        <f t="shared" si="3"/>
        <v>77.297297297297291</v>
      </c>
      <c r="M69" s="17"/>
      <c r="N69" s="17"/>
      <c r="O69" s="17"/>
      <c r="P69" s="2"/>
      <c r="Q69" s="18">
        <f t="shared" si="4"/>
        <v>0</v>
      </c>
      <c r="R69" s="18">
        <f t="shared" si="2"/>
        <v>0</v>
      </c>
      <c r="S69" s="17"/>
    </row>
    <row r="70" spans="1:19" x14ac:dyDescent="0.15">
      <c r="A70" s="44">
        <v>66</v>
      </c>
      <c r="B70" s="15" t="s">
        <v>17</v>
      </c>
      <c r="C70" s="15" t="s">
        <v>18</v>
      </c>
      <c r="D70" s="15" t="s">
        <v>19</v>
      </c>
      <c r="E70" s="11"/>
      <c r="F70" s="10"/>
      <c r="G70" s="15" t="s">
        <v>20</v>
      </c>
      <c r="H70" s="15" t="s">
        <v>21</v>
      </c>
      <c r="I70" s="15" t="s">
        <v>67</v>
      </c>
      <c r="J70" s="17" t="s">
        <v>75</v>
      </c>
      <c r="K70" s="17" t="s">
        <v>23</v>
      </c>
      <c r="L70" s="5">
        <f t="shared" si="3"/>
        <v>77.297297297297291</v>
      </c>
      <c r="M70" s="17"/>
      <c r="N70" s="17"/>
      <c r="O70" s="17"/>
      <c r="P70" s="2"/>
      <c r="Q70" s="18">
        <f t="shared" si="4"/>
        <v>0</v>
      </c>
      <c r="R70" s="18">
        <f t="shared" ref="R70:R82" si="5">Q70/1.1</f>
        <v>0</v>
      </c>
      <c r="S70" s="3"/>
    </row>
    <row r="71" spans="1:19" x14ac:dyDescent="0.15">
      <c r="A71" s="44">
        <v>67</v>
      </c>
      <c r="B71" s="15" t="s">
        <v>17</v>
      </c>
      <c r="C71" s="15" t="s">
        <v>18</v>
      </c>
      <c r="D71" s="15" t="s">
        <v>19</v>
      </c>
      <c r="E71" s="11"/>
      <c r="F71" s="10"/>
      <c r="G71" s="15" t="s">
        <v>20</v>
      </c>
      <c r="H71" s="15" t="s">
        <v>21</v>
      </c>
      <c r="I71" s="15" t="s">
        <v>67</v>
      </c>
      <c r="J71" s="17" t="s">
        <v>75</v>
      </c>
      <c r="K71" s="17" t="s">
        <v>23</v>
      </c>
      <c r="L71" s="5">
        <f t="shared" si="3"/>
        <v>77.297297297297291</v>
      </c>
      <c r="M71" s="17"/>
      <c r="N71" s="17"/>
      <c r="O71" s="17"/>
      <c r="P71" s="44"/>
      <c r="Q71" s="18">
        <f t="shared" si="4"/>
        <v>0</v>
      </c>
      <c r="R71" s="18">
        <f t="shared" si="5"/>
        <v>0</v>
      </c>
      <c r="S71" s="3"/>
    </row>
    <row r="72" spans="1:19" x14ac:dyDescent="0.15">
      <c r="A72" s="44">
        <v>68</v>
      </c>
      <c r="B72" s="15" t="s">
        <v>17</v>
      </c>
      <c r="C72" s="15" t="s">
        <v>18</v>
      </c>
      <c r="D72" s="15" t="s">
        <v>19</v>
      </c>
      <c r="E72" s="11"/>
      <c r="F72" s="10"/>
      <c r="G72" s="15" t="s">
        <v>20</v>
      </c>
      <c r="H72" s="15" t="s">
        <v>21</v>
      </c>
      <c r="I72" s="15" t="s">
        <v>67</v>
      </c>
      <c r="J72" s="17" t="s">
        <v>75</v>
      </c>
      <c r="K72" s="17" t="s">
        <v>34</v>
      </c>
      <c r="L72" s="5">
        <f t="shared" si="3"/>
        <v>77.297297297297291</v>
      </c>
      <c r="M72" s="17"/>
      <c r="N72" s="17"/>
      <c r="O72" s="17"/>
      <c r="P72" s="15"/>
      <c r="Q72" s="18">
        <f t="shared" si="4"/>
        <v>0</v>
      </c>
      <c r="R72" s="18">
        <f t="shared" si="5"/>
        <v>0</v>
      </c>
      <c r="S72" s="3"/>
    </row>
    <row r="73" spans="1:19" x14ac:dyDescent="0.15">
      <c r="A73" s="44">
        <v>69</v>
      </c>
      <c r="B73" s="15" t="s">
        <v>17</v>
      </c>
      <c r="C73" s="15" t="s">
        <v>18</v>
      </c>
      <c r="D73" s="15" t="s">
        <v>19</v>
      </c>
      <c r="E73" s="11"/>
      <c r="F73" s="10"/>
      <c r="G73" s="15" t="s">
        <v>20</v>
      </c>
      <c r="H73" s="15" t="s">
        <v>21</v>
      </c>
      <c r="I73" s="15" t="s">
        <v>67</v>
      </c>
      <c r="J73" s="17" t="s">
        <v>75</v>
      </c>
      <c r="K73" s="17" t="s">
        <v>23</v>
      </c>
      <c r="L73" s="5">
        <f t="shared" si="3"/>
        <v>77.297297297297291</v>
      </c>
      <c r="M73" s="17"/>
      <c r="N73" s="17"/>
      <c r="O73" s="17"/>
      <c r="P73" s="44"/>
      <c r="Q73" s="18">
        <f t="shared" si="4"/>
        <v>0</v>
      </c>
      <c r="R73" s="18">
        <f t="shared" si="5"/>
        <v>0</v>
      </c>
      <c r="S73" s="3"/>
    </row>
    <row r="74" spans="1:19" x14ac:dyDescent="0.15">
      <c r="A74" s="44">
        <v>70</v>
      </c>
      <c r="B74" s="15" t="s">
        <v>62</v>
      </c>
      <c r="C74" s="15" t="s">
        <v>63</v>
      </c>
      <c r="D74" s="15" t="s">
        <v>64</v>
      </c>
      <c r="E74" s="11"/>
      <c r="F74" s="8"/>
      <c r="G74" s="15" t="s">
        <v>65</v>
      </c>
      <c r="H74" s="15" t="s">
        <v>66</v>
      </c>
      <c r="I74" s="15" t="s">
        <v>67</v>
      </c>
      <c r="J74" s="17" t="s">
        <v>75</v>
      </c>
      <c r="K74" s="17" t="s">
        <v>34</v>
      </c>
      <c r="L74" s="5">
        <f t="shared" si="3"/>
        <v>77.297297297297291</v>
      </c>
      <c r="M74" s="17"/>
      <c r="N74" s="17"/>
      <c r="O74" s="17"/>
      <c r="P74" s="2"/>
      <c r="Q74" s="18">
        <f t="shared" si="4"/>
        <v>0</v>
      </c>
      <c r="R74" s="18">
        <f t="shared" si="5"/>
        <v>0</v>
      </c>
      <c r="S74" s="17"/>
    </row>
    <row r="75" spans="1:19" x14ac:dyDescent="0.15">
      <c r="A75" s="44">
        <v>71</v>
      </c>
      <c r="B75" s="15" t="s">
        <v>17</v>
      </c>
      <c r="C75" s="15" t="s">
        <v>18</v>
      </c>
      <c r="D75" s="15" t="s">
        <v>19</v>
      </c>
      <c r="E75" s="11"/>
      <c r="F75" s="10"/>
      <c r="G75" s="15" t="s">
        <v>20</v>
      </c>
      <c r="H75" s="15" t="s">
        <v>21</v>
      </c>
      <c r="I75" s="15" t="s">
        <v>67</v>
      </c>
      <c r="J75" s="17" t="s">
        <v>75</v>
      </c>
      <c r="K75" s="17" t="s">
        <v>23</v>
      </c>
      <c r="L75" s="5">
        <f t="shared" si="3"/>
        <v>77.297297297297291</v>
      </c>
      <c r="M75" s="17"/>
      <c r="N75" s="17"/>
      <c r="O75" s="17"/>
      <c r="P75" s="15"/>
      <c r="Q75" s="18">
        <f t="shared" si="4"/>
        <v>0</v>
      </c>
      <c r="R75" s="18">
        <f t="shared" si="5"/>
        <v>0</v>
      </c>
      <c r="S75" s="17"/>
    </row>
    <row r="76" spans="1:19" x14ac:dyDescent="0.15">
      <c r="A76" s="44">
        <v>72</v>
      </c>
      <c r="B76" s="15" t="s">
        <v>62</v>
      </c>
      <c r="C76" s="15" t="s">
        <v>63</v>
      </c>
      <c r="D76" s="15" t="s">
        <v>64</v>
      </c>
      <c r="E76" s="11"/>
      <c r="F76" s="9"/>
      <c r="G76" s="15" t="s">
        <v>65</v>
      </c>
      <c r="H76" s="15" t="s">
        <v>66</v>
      </c>
      <c r="I76" s="15" t="s">
        <v>67</v>
      </c>
      <c r="J76" s="17" t="s">
        <v>75</v>
      </c>
      <c r="K76" s="17" t="s">
        <v>34</v>
      </c>
      <c r="L76" s="5">
        <f t="shared" si="3"/>
        <v>77.297297297297291</v>
      </c>
      <c r="M76" s="17"/>
      <c r="N76" s="17"/>
      <c r="O76" s="17"/>
      <c r="P76" s="15"/>
      <c r="Q76" s="18">
        <f t="shared" si="4"/>
        <v>0</v>
      </c>
      <c r="R76" s="18">
        <f t="shared" si="5"/>
        <v>0</v>
      </c>
      <c r="S76" s="17"/>
    </row>
    <row r="77" spans="1:19" x14ac:dyDescent="0.15">
      <c r="A77" s="44">
        <v>73</v>
      </c>
      <c r="B77" s="15" t="s">
        <v>17</v>
      </c>
      <c r="C77" s="15" t="s">
        <v>18</v>
      </c>
      <c r="D77" s="15" t="s">
        <v>19</v>
      </c>
      <c r="E77" s="11"/>
      <c r="F77" s="10"/>
      <c r="G77" s="15" t="s">
        <v>20</v>
      </c>
      <c r="H77" s="15" t="s">
        <v>21</v>
      </c>
      <c r="I77" s="15" t="s">
        <v>67</v>
      </c>
      <c r="J77" s="17" t="s">
        <v>75</v>
      </c>
      <c r="K77" s="17" t="s">
        <v>23</v>
      </c>
      <c r="L77" s="5">
        <f t="shared" si="3"/>
        <v>77.297297297297291</v>
      </c>
      <c r="M77" s="17"/>
      <c r="N77" s="17"/>
      <c r="O77" s="17"/>
      <c r="P77" s="15"/>
      <c r="Q77" s="18">
        <f t="shared" si="4"/>
        <v>0</v>
      </c>
      <c r="R77" s="18">
        <f t="shared" si="5"/>
        <v>0</v>
      </c>
      <c r="S77" s="17"/>
    </row>
    <row r="78" spans="1:19" x14ac:dyDescent="0.15">
      <c r="A78" s="44">
        <v>74</v>
      </c>
      <c r="B78" s="15" t="s">
        <v>62</v>
      </c>
      <c r="C78" s="15" t="s">
        <v>63</v>
      </c>
      <c r="D78" s="15" t="s">
        <v>64</v>
      </c>
      <c r="E78" s="11"/>
      <c r="F78" s="9"/>
      <c r="G78" s="15" t="s">
        <v>65</v>
      </c>
      <c r="H78" s="15" t="s">
        <v>66</v>
      </c>
      <c r="I78" s="15" t="s">
        <v>67</v>
      </c>
      <c r="J78" s="17" t="s">
        <v>75</v>
      </c>
      <c r="K78" s="17" t="s">
        <v>34</v>
      </c>
      <c r="L78" s="5">
        <f t="shared" si="3"/>
        <v>77.297297297297291</v>
      </c>
      <c r="M78" s="17"/>
      <c r="N78" s="17"/>
      <c r="O78" s="17"/>
      <c r="P78" s="2"/>
      <c r="Q78" s="18">
        <f t="shared" si="4"/>
        <v>0</v>
      </c>
      <c r="R78" s="18">
        <f t="shared" si="5"/>
        <v>0</v>
      </c>
      <c r="S78" s="17"/>
    </row>
    <row r="79" spans="1:19" x14ac:dyDescent="0.15">
      <c r="A79" s="44">
        <v>75</v>
      </c>
      <c r="B79" s="15" t="s">
        <v>17</v>
      </c>
      <c r="C79" s="15" t="s">
        <v>18</v>
      </c>
      <c r="D79" s="15" t="s">
        <v>19</v>
      </c>
      <c r="E79" s="11"/>
      <c r="F79" s="10"/>
      <c r="G79" s="15" t="s">
        <v>20</v>
      </c>
      <c r="H79" s="15" t="s">
        <v>21</v>
      </c>
      <c r="I79" s="15" t="s">
        <v>67</v>
      </c>
      <c r="J79" s="17" t="s">
        <v>75</v>
      </c>
      <c r="K79" s="17" t="s">
        <v>23</v>
      </c>
      <c r="L79" s="5">
        <f t="shared" si="3"/>
        <v>77.297297297297291</v>
      </c>
      <c r="M79" s="17"/>
      <c r="N79" s="17"/>
      <c r="O79" s="17"/>
      <c r="P79" s="2"/>
      <c r="Q79" s="18">
        <f t="shared" si="4"/>
        <v>0</v>
      </c>
      <c r="R79" s="18">
        <f t="shared" si="5"/>
        <v>0</v>
      </c>
      <c r="S79" s="3"/>
    </row>
    <row r="80" spans="1:19" x14ac:dyDescent="0.15">
      <c r="A80" s="44">
        <v>76</v>
      </c>
      <c r="B80" s="15" t="s">
        <v>17</v>
      </c>
      <c r="C80" s="15" t="s">
        <v>18</v>
      </c>
      <c r="D80" s="15" t="s">
        <v>19</v>
      </c>
      <c r="E80" s="11"/>
      <c r="F80" s="10"/>
      <c r="G80" s="15" t="s">
        <v>20</v>
      </c>
      <c r="H80" s="15" t="s">
        <v>21</v>
      </c>
      <c r="I80" s="15" t="s">
        <v>67</v>
      </c>
      <c r="J80" s="17" t="s">
        <v>75</v>
      </c>
      <c r="K80" s="17" t="s">
        <v>23</v>
      </c>
      <c r="L80" s="5">
        <f t="shared" si="3"/>
        <v>77.297297297297291</v>
      </c>
      <c r="M80" s="17"/>
      <c r="N80" s="17"/>
      <c r="O80" s="17"/>
      <c r="P80" s="19"/>
      <c r="Q80" s="18">
        <f t="shared" si="4"/>
        <v>0</v>
      </c>
      <c r="R80" s="18">
        <f t="shared" si="5"/>
        <v>0</v>
      </c>
      <c r="S80" s="3"/>
    </row>
    <row r="81" spans="1:19" x14ac:dyDescent="0.15">
      <c r="A81" s="44">
        <v>77</v>
      </c>
      <c r="B81" s="15" t="s">
        <v>62</v>
      </c>
      <c r="C81" s="15" t="s">
        <v>63</v>
      </c>
      <c r="D81" s="15" t="s">
        <v>64</v>
      </c>
      <c r="E81" s="11"/>
      <c r="F81" s="10"/>
      <c r="G81" s="15" t="s">
        <v>65</v>
      </c>
      <c r="H81" s="15" t="s">
        <v>66</v>
      </c>
      <c r="I81" s="15" t="s">
        <v>67</v>
      </c>
      <c r="J81" s="17" t="s">
        <v>75</v>
      </c>
      <c r="K81" s="17" t="s">
        <v>34</v>
      </c>
      <c r="L81" s="5">
        <f t="shared" si="3"/>
        <v>77.297297297297291</v>
      </c>
      <c r="M81" s="17"/>
      <c r="N81" s="17"/>
      <c r="O81" s="17"/>
      <c r="P81" s="15"/>
      <c r="Q81" s="18">
        <f t="shared" si="4"/>
        <v>0</v>
      </c>
      <c r="R81" s="18">
        <f t="shared" si="5"/>
        <v>0</v>
      </c>
      <c r="S81" s="3"/>
    </row>
    <row r="82" spans="1:19" x14ac:dyDescent="0.15">
      <c r="A82" s="44">
        <v>78</v>
      </c>
      <c r="B82" s="15" t="s">
        <v>17</v>
      </c>
      <c r="C82" s="15" t="s">
        <v>18</v>
      </c>
      <c r="D82" s="15" t="s">
        <v>19</v>
      </c>
      <c r="E82" s="11"/>
      <c r="F82" s="10"/>
      <c r="G82" s="15" t="s">
        <v>20</v>
      </c>
      <c r="H82" s="15" t="s">
        <v>21</v>
      </c>
      <c r="I82" s="15" t="s">
        <v>67</v>
      </c>
      <c r="J82" s="17" t="s">
        <v>75</v>
      </c>
      <c r="K82" s="17" t="s">
        <v>23</v>
      </c>
      <c r="L82" s="5">
        <f t="shared" si="3"/>
        <v>77.297297297297291</v>
      </c>
      <c r="M82" s="17"/>
      <c r="N82" s="17"/>
      <c r="O82" s="17"/>
      <c r="P82" s="19"/>
      <c r="Q82" s="18">
        <f t="shared" si="4"/>
        <v>0</v>
      </c>
      <c r="R82" s="18">
        <f t="shared" si="5"/>
        <v>0</v>
      </c>
      <c r="S82" s="3"/>
    </row>
    <row r="83" spans="1:19" x14ac:dyDescent="0.15">
      <c r="A83" s="69" t="s">
        <v>24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19"/>
      <c r="M83" s="19"/>
      <c r="N83" s="19">
        <f>SUM(N5:N82)</f>
        <v>0</v>
      </c>
      <c r="O83" s="19"/>
      <c r="P83" s="19"/>
      <c r="Q83" s="4">
        <f>SUM(Q5:Q82)</f>
        <v>0</v>
      </c>
      <c r="R83" s="4">
        <f>SUM(R5:R82)</f>
        <v>0</v>
      </c>
      <c r="S83" s="3"/>
    </row>
    <row r="85" spans="1:19" x14ac:dyDescent="0.15">
      <c r="P85" s="37"/>
      <c r="S85" s="6"/>
    </row>
    <row r="87" spans="1:19" s="7" customFormat="1" ht="15.75" thickBot="1" x14ac:dyDescent="0.2">
      <c r="A87" s="67" t="s">
        <v>25</v>
      </c>
      <c r="B87" s="67"/>
      <c r="C87" s="67"/>
      <c r="D87" s="67"/>
      <c r="E87" s="67"/>
      <c r="F87" s="67"/>
      <c r="G87" s="67"/>
      <c r="H87" s="67" t="s">
        <v>26</v>
      </c>
      <c r="I87" s="67"/>
      <c r="J87" s="67"/>
      <c r="K87" s="67"/>
      <c r="L87" s="67"/>
      <c r="M87" s="67"/>
      <c r="N87" s="67"/>
      <c r="O87" s="67"/>
      <c r="P87" s="1" t="s">
        <v>27</v>
      </c>
      <c r="Q87" s="68"/>
      <c r="R87" s="68"/>
      <c r="S87" s="68"/>
    </row>
    <row r="99" spans="7:19" x14ac:dyDescent="0.15">
      <c r="G99" s="6"/>
      <c r="H99" s="6"/>
      <c r="L99" s="6"/>
      <c r="S99" s="6"/>
    </row>
    <row r="100" spans="7:19" x14ac:dyDescent="0.15">
      <c r="G100" s="6"/>
      <c r="H100" s="6"/>
      <c r="L100" s="6"/>
      <c r="S100" s="6"/>
    </row>
    <row r="101" spans="7:19" x14ac:dyDescent="0.15">
      <c r="G101" s="6"/>
      <c r="H101" s="6"/>
      <c r="L101" s="6"/>
      <c r="S101" s="6"/>
    </row>
    <row r="102" spans="7:19" x14ac:dyDescent="0.15">
      <c r="G102" s="6"/>
      <c r="H102" s="6"/>
      <c r="L102" s="6"/>
      <c r="S102" s="6"/>
    </row>
    <row r="103" spans="7:19" x14ac:dyDescent="0.15">
      <c r="G103" s="6"/>
      <c r="H103" s="6"/>
      <c r="L103" s="6"/>
      <c r="S103" s="6"/>
    </row>
    <row r="104" spans="7:19" x14ac:dyDescent="0.15">
      <c r="G104" s="6"/>
      <c r="H104" s="6"/>
      <c r="L104" s="6"/>
      <c r="S104" s="6"/>
    </row>
    <row r="105" spans="7:19" x14ac:dyDescent="0.15">
      <c r="G105" s="6"/>
      <c r="H105" s="6"/>
      <c r="L105" s="6"/>
      <c r="S105" s="6"/>
    </row>
    <row r="106" spans="7:19" x14ac:dyDescent="0.15">
      <c r="G106" s="6"/>
      <c r="H106" s="6"/>
      <c r="L106" s="6"/>
      <c r="S106" s="6"/>
    </row>
    <row r="107" spans="7:19" x14ac:dyDescent="0.15">
      <c r="G107" s="6"/>
      <c r="H107" s="6"/>
      <c r="L107" s="6"/>
      <c r="S107" s="6"/>
    </row>
    <row r="108" spans="7:19" x14ac:dyDescent="0.15">
      <c r="G108" s="6"/>
      <c r="H108" s="6"/>
      <c r="L108" s="6"/>
      <c r="S108" s="6"/>
    </row>
    <row r="109" spans="7:19" x14ac:dyDescent="0.15">
      <c r="G109" s="6"/>
      <c r="H109" s="6"/>
      <c r="L109" s="6"/>
      <c r="S109" s="6"/>
    </row>
    <row r="111" spans="7:19" x14ac:dyDescent="0.15">
      <c r="G111" s="6"/>
      <c r="H111" s="6"/>
      <c r="L111" s="6"/>
      <c r="S111" s="6"/>
    </row>
    <row r="112" spans="7:19" x14ac:dyDescent="0.15">
      <c r="G112" s="6"/>
      <c r="H112" s="6"/>
      <c r="L112" s="6"/>
      <c r="S112" s="6"/>
    </row>
    <row r="113" spans="7:19" x14ac:dyDescent="0.15">
      <c r="G113" s="6"/>
      <c r="H113" s="6"/>
      <c r="L113" s="6"/>
      <c r="S113" s="6"/>
    </row>
  </sheetData>
  <sortState ref="B5:S85">
    <sortCondition ref="F5:F85"/>
  </sortState>
  <mergeCells count="5">
    <mergeCell ref="A1:S1"/>
    <mergeCell ref="A87:G87"/>
    <mergeCell ref="H87:O87"/>
    <mergeCell ref="Q87:S87"/>
    <mergeCell ref="A83:K83"/>
  </mergeCells>
  <phoneticPr fontId="3" type="noConversion"/>
  <conditionalFormatting sqref="B92">
    <cfRule type="duplicateValues" dxfId="166" priority="48"/>
    <cfRule type="duplicateValues" dxfId="165" priority="49"/>
  </conditionalFormatting>
  <conditionalFormatting sqref="B96">
    <cfRule type="duplicateValues" dxfId="164" priority="46"/>
    <cfRule type="duplicateValues" dxfId="163" priority="47"/>
  </conditionalFormatting>
  <conditionalFormatting sqref="B97">
    <cfRule type="duplicateValues" dxfId="162" priority="44"/>
    <cfRule type="duplicateValues" dxfId="161" priority="45"/>
  </conditionalFormatting>
  <conditionalFormatting sqref="B99">
    <cfRule type="duplicateValues" dxfId="160" priority="34"/>
    <cfRule type="duplicateValues" dxfId="159" priority="35"/>
  </conditionalFormatting>
  <conditionalFormatting sqref="B100">
    <cfRule type="duplicateValues" dxfId="158" priority="32"/>
    <cfRule type="duplicateValues" dxfId="157" priority="33"/>
  </conditionalFormatting>
  <conditionalFormatting sqref="B101">
    <cfRule type="duplicateValues" dxfId="156" priority="50"/>
    <cfRule type="duplicateValues" dxfId="155" priority="51"/>
  </conditionalFormatting>
  <conditionalFormatting sqref="B102">
    <cfRule type="duplicateValues" dxfId="154" priority="30"/>
    <cfRule type="duplicateValues" dxfId="153" priority="31"/>
  </conditionalFormatting>
  <conditionalFormatting sqref="B104:B108">
    <cfRule type="duplicateValues" dxfId="152" priority="40"/>
    <cfRule type="duplicateValues" dxfId="151" priority="41"/>
  </conditionalFormatting>
  <conditionalFormatting sqref="B84:B85">
    <cfRule type="duplicateValues" dxfId="150" priority="36"/>
    <cfRule type="duplicateValues" dxfId="149" priority="37"/>
  </conditionalFormatting>
  <conditionalFormatting sqref="B110:B1048576 B90:B108 B88 B84:B86 B1:B5 B74:B82">
    <cfRule type="duplicateValues" dxfId="148" priority="28"/>
  </conditionalFormatting>
  <conditionalFormatting sqref="B110:B1048576">
    <cfRule type="duplicateValues" dxfId="147" priority="29"/>
  </conditionalFormatting>
  <conditionalFormatting sqref="B98 B95">
    <cfRule type="duplicateValues" dxfId="146" priority="42"/>
    <cfRule type="duplicateValues" dxfId="145" priority="43"/>
  </conditionalFormatting>
  <conditionalFormatting sqref="B110:B1048576 B90:B108 B88 B84:B86 B1:B5 B74:B82">
    <cfRule type="duplicateValues" dxfId="144" priority="27"/>
  </conditionalFormatting>
  <conditionalFormatting sqref="B86 B88">
    <cfRule type="duplicateValues" dxfId="143" priority="52"/>
    <cfRule type="duplicateValues" dxfId="142" priority="53"/>
  </conditionalFormatting>
  <conditionalFormatting sqref="B106">
    <cfRule type="duplicateValues" dxfId="141" priority="54"/>
    <cfRule type="duplicateValues" dxfId="140" priority="55"/>
  </conditionalFormatting>
  <conditionalFormatting sqref="B87">
    <cfRule type="duplicateValues" dxfId="139" priority="24"/>
  </conditionalFormatting>
  <conditionalFormatting sqref="B87">
    <cfRule type="duplicateValues" dxfId="138" priority="23"/>
  </conditionalFormatting>
  <conditionalFormatting sqref="B87">
    <cfRule type="duplicateValues" dxfId="137" priority="25"/>
    <cfRule type="duplicateValues" dxfId="136" priority="26"/>
  </conditionalFormatting>
  <conditionalFormatting sqref="L111">
    <cfRule type="duplicateValues" dxfId="135" priority="21"/>
    <cfRule type="duplicateValues" dxfId="134" priority="22"/>
  </conditionalFormatting>
  <conditionalFormatting sqref="L111">
    <cfRule type="duplicateValues" dxfId="133" priority="20"/>
  </conditionalFormatting>
  <conditionalFormatting sqref="L111">
    <cfRule type="duplicateValues" dxfId="132" priority="19"/>
  </conditionalFormatting>
  <conditionalFormatting sqref="B65:B73">
    <cfRule type="duplicateValues" dxfId="131" priority="16"/>
  </conditionalFormatting>
  <conditionalFormatting sqref="B65:B73">
    <cfRule type="duplicateValues" dxfId="130" priority="15"/>
  </conditionalFormatting>
  <conditionalFormatting sqref="B56:B64">
    <cfRule type="duplicateValues" dxfId="129" priority="14"/>
  </conditionalFormatting>
  <conditionalFormatting sqref="B56:B64">
    <cfRule type="duplicateValues" dxfId="128" priority="13"/>
  </conditionalFormatting>
  <conditionalFormatting sqref="B49:B55">
    <cfRule type="duplicateValues" dxfId="127" priority="12"/>
  </conditionalFormatting>
  <conditionalFormatting sqref="B49:B55">
    <cfRule type="duplicateValues" dxfId="126" priority="11"/>
  </conditionalFormatting>
  <conditionalFormatting sqref="B40:B48">
    <cfRule type="duplicateValues" dxfId="125" priority="10"/>
  </conditionalFormatting>
  <conditionalFormatting sqref="B40:B48">
    <cfRule type="duplicateValues" dxfId="124" priority="9"/>
  </conditionalFormatting>
  <conditionalFormatting sqref="B31:B39">
    <cfRule type="duplicateValues" dxfId="123" priority="8"/>
  </conditionalFormatting>
  <conditionalFormatting sqref="B31:B39">
    <cfRule type="duplicateValues" dxfId="122" priority="7"/>
  </conditionalFormatting>
  <conditionalFormatting sqref="B24:B30">
    <cfRule type="duplicateValues" dxfId="121" priority="6"/>
  </conditionalFormatting>
  <conditionalFormatting sqref="B24:B30">
    <cfRule type="duplicateValues" dxfId="120" priority="5"/>
  </conditionalFormatting>
  <conditionalFormatting sqref="B15:B23">
    <cfRule type="duplicateValues" dxfId="119" priority="4"/>
  </conditionalFormatting>
  <conditionalFormatting sqref="B15:B23">
    <cfRule type="duplicateValues" dxfId="118" priority="3"/>
  </conditionalFormatting>
  <conditionalFormatting sqref="B6:B14">
    <cfRule type="duplicateValues" dxfId="117" priority="2"/>
  </conditionalFormatting>
  <conditionalFormatting sqref="B6:B14">
    <cfRule type="duplicateValues" dxfId="116" priority="1"/>
  </conditionalFormatting>
  <dataValidations count="1">
    <dataValidation type="list" allowBlank="1" showInputMessage="1" showErrorMessage="1" sqref="D5:D82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pane xSplit="19" ySplit="4" topLeftCell="AA5" activePane="bottomRight" state="frozen"/>
      <selection pane="topRight" activeCell="T1" sqref="T1"/>
      <selection pane="bottomLeft" activeCell="A5" sqref="A5"/>
      <selection pane="bottomRight" sqref="A1:S1"/>
    </sheetView>
  </sheetViews>
  <sheetFormatPr defaultColWidth="7.5" defaultRowHeight="15" x14ac:dyDescent="0.15"/>
  <cols>
    <col min="1" max="1" width="4.75" style="6" bestFit="1" customWidth="1"/>
    <col min="2" max="2" width="17.25" style="6" bestFit="1" customWidth="1"/>
    <col min="3" max="3" width="6.375" style="6" bestFit="1" customWidth="1"/>
    <col min="4" max="4" width="9.625" style="6" bestFit="1" customWidth="1"/>
    <col min="5" max="5" width="8" style="51" bestFit="1" customWidth="1"/>
    <col min="6" max="6" width="4.75" style="6" bestFit="1" customWidth="1"/>
    <col min="7" max="8" width="4.75" style="37" bestFit="1" customWidth="1"/>
    <col min="9" max="9" width="8" style="6" bestFit="1" customWidth="1"/>
    <col min="10" max="10" width="4.75" style="6" bestFit="1" customWidth="1"/>
    <col min="11" max="11" width="10" style="6" bestFit="1" customWidth="1"/>
    <col min="12" max="12" width="11.375" style="38" bestFit="1" customWidth="1"/>
    <col min="13" max="13" width="4.75" style="6" bestFit="1" customWidth="1"/>
    <col min="14" max="14" width="7" style="6" bestFit="1" customWidth="1"/>
    <col min="15" max="15" width="6.5" style="6" bestFit="1" customWidth="1"/>
    <col min="16" max="16" width="8" style="6" bestFit="1" customWidth="1"/>
    <col min="17" max="18" width="11.375" style="6" bestFit="1" customWidth="1"/>
    <col min="19" max="19" width="4.75" style="37" bestFit="1" customWidth="1"/>
    <col min="20" max="16384" width="7.5" style="6"/>
  </cols>
  <sheetData>
    <row r="1" spans="1:19" ht="22.5" x14ac:dyDescent="0.1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65"/>
      <c r="N1" s="65"/>
      <c r="O1" s="65"/>
      <c r="P1" s="65"/>
      <c r="Q1" s="65"/>
      <c r="R1" s="65"/>
      <c r="S1" s="65"/>
    </row>
    <row r="2" spans="1:19" x14ac:dyDescent="0.15">
      <c r="A2" s="35"/>
      <c r="B2" s="35"/>
      <c r="C2" s="35"/>
      <c r="D2" s="35"/>
      <c r="E2" s="50"/>
      <c r="F2" s="35"/>
      <c r="G2" s="35"/>
      <c r="H2" s="35"/>
      <c r="I2" s="35"/>
      <c r="J2" s="35"/>
      <c r="K2" s="35"/>
      <c r="L2" s="36"/>
      <c r="M2" s="35"/>
      <c r="N2" s="35"/>
      <c r="O2" s="35"/>
      <c r="P2" s="35"/>
      <c r="Q2" s="35"/>
      <c r="R2" s="35"/>
      <c r="S2" s="35"/>
    </row>
    <row r="3" spans="1:19" ht="15.75" thickBot="1" x14ac:dyDescent="0.2">
      <c r="Q3" s="1" t="s">
        <v>0</v>
      </c>
    </row>
    <row r="4" spans="1:19" ht="30.75" thickTop="1" x14ac:dyDescent="0.15">
      <c r="A4" s="40" t="s">
        <v>1</v>
      </c>
      <c r="B4" s="40" t="s">
        <v>2</v>
      </c>
      <c r="C4" s="40" t="s">
        <v>3</v>
      </c>
      <c r="D4" s="40" t="s">
        <v>4</v>
      </c>
      <c r="E4" s="59" t="s">
        <v>5</v>
      </c>
      <c r="F4" s="40" t="s">
        <v>42</v>
      </c>
      <c r="G4" s="40" t="s">
        <v>6</v>
      </c>
      <c r="H4" s="40" t="s">
        <v>7</v>
      </c>
      <c r="I4" s="40" t="s">
        <v>8</v>
      </c>
      <c r="J4" s="40" t="s">
        <v>9</v>
      </c>
      <c r="K4" s="40" t="s">
        <v>10</v>
      </c>
      <c r="L4" s="40" t="s">
        <v>74</v>
      </c>
      <c r="M4" s="40" t="s">
        <v>11</v>
      </c>
      <c r="N4" s="40" t="s">
        <v>12</v>
      </c>
      <c r="O4" s="40" t="s">
        <v>13</v>
      </c>
      <c r="P4" s="40" t="s">
        <v>14</v>
      </c>
      <c r="Q4" s="40" t="s">
        <v>73</v>
      </c>
      <c r="R4" s="40" t="s">
        <v>15</v>
      </c>
      <c r="S4" s="40" t="s">
        <v>16</v>
      </c>
    </row>
    <row r="5" spans="1:19" x14ac:dyDescent="0.15">
      <c r="A5" s="19">
        <v>1</v>
      </c>
      <c r="B5" s="15" t="s">
        <v>17</v>
      </c>
      <c r="C5" s="15" t="s">
        <v>18</v>
      </c>
      <c r="D5" s="15" t="s">
        <v>19</v>
      </c>
      <c r="E5" s="13"/>
      <c r="F5" s="8"/>
      <c r="G5" s="15" t="s">
        <v>20</v>
      </c>
      <c r="H5" s="15" t="s">
        <v>21</v>
      </c>
      <c r="I5" s="15" t="s">
        <v>76</v>
      </c>
      <c r="J5" s="17" t="s">
        <v>40</v>
      </c>
      <c r="K5" s="17" t="s">
        <v>23</v>
      </c>
      <c r="L5" s="5">
        <f>78/1.11*1.1</f>
        <v>77.297297297297291</v>
      </c>
      <c r="M5" s="17"/>
      <c r="N5" s="17">
        <f>M5*2.65</f>
        <v>0</v>
      </c>
      <c r="O5" s="17"/>
      <c r="P5" s="2"/>
      <c r="Q5" s="18">
        <f>N5*L5</f>
        <v>0</v>
      </c>
      <c r="R5" s="18">
        <f>Q5/1.1</f>
        <v>0</v>
      </c>
      <c r="S5" s="17"/>
    </row>
    <row r="6" spans="1:19" x14ac:dyDescent="0.15">
      <c r="A6" s="19">
        <v>2</v>
      </c>
      <c r="B6" s="15" t="s">
        <v>17</v>
      </c>
      <c r="C6" s="15" t="s">
        <v>18</v>
      </c>
      <c r="D6" s="15" t="s">
        <v>19</v>
      </c>
      <c r="E6" s="14"/>
      <c r="F6" s="8"/>
      <c r="G6" s="15" t="s">
        <v>20</v>
      </c>
      <c r="H6" s="15" t="s">
        <v>21</v>
      </c>
      <c r="I6" s="15" t="s">
        <v>76</v>
      </c>
      <c r="J6" s="17" t="s">
        <v>40</v>
      </c>
      <c r="K6" s="17" t="s">
        <v>23</v>
      </c>
      <c r="L6" s="5">
        <f t="shared" ref="L6:L14" si="0">78/1.11*1.1</f>
        <v>77.297297297297291</v>
      </c>
      <c r="M6" s="17"/>
      <c r="N6" s="17">
        <f t="shared" ref="N6:N14" si="1">M6*2.65</f>
        <v>0</v>
      </c>
      <c r="O6" s="17"/>
      <c r="P6" s="2"/>
      <c r="Q6" s="18">
        <f t="shared" ref="Q6:Q14" si="2">N6*L6</f>
        <v>0</v>
      </c>
      <c r="R6" s="18">
        <f t="shared" ref="R6:R14" si="3">Q6/1.1</f>
        <v>0</v>
      </c>
      <c r="S6" s="17"/>
    </row>
    <row r="7" spans="1:19" x14ac:dyDescent="0.15">
      <c r="A7" s="19">
        <v>3</v>
      </c>
      <c r="B7" s="15" t="s">
        <v>17</v>
      </c>
      <c r="C7" s="15" t="s">
        <v>18</v>
      </c>
      <c r="D7" s="15" t="s">
        <v>19</v>
      </c>
      <c r="E7" s="13"/>
      <c r="F7" s="8"/>
      <c r="G7" s="15" t="s">
        <v>20</v>
      </c>
      <c r="H7" s="15" t="s">
        <v>21</v>
      </c>
      <c r="I7" s="15" t="s">
        <v>76</v>
      </c>
      <c r="J7" s="17" t="s">
        <v>40</v>
      </c>
      <c r="K7" s="17" t="s">
        <v>23</v>
      </c>
      <c r="L7" s="5">
        <f t="shared" si="0"/>
        <v>77.297297297297291</v>
      </c>
      <c r="M7" s="17"/>
      <c r="N7" s="17">
        <f t="shared" si="1"/>
        <v>0</v>
      </c>
      <c r="O7" s="17"/>
      <c r="P7" s="2"/>
      <c r="Q7" s="18">
        <f t="shared" si="2"/>
        <v>0</v>
      </c>
      <c r="R7" s="18">
        <f t="shared" si="3"/>
        <v>0</v>
      </c>
      <c r="S7" s="17"/>
    </row>
    <row r="8" spans="1:19" x14ac:dyDescent="0.15">
      <c r="A8" s="19">
        <v>4</v>
      </c>
      <c r="B8" s="15" t="s">
        <v>17</v>
      </c>
      <c r="C8" s="15" t="s">
        <v>18</v>
      </c>
      <c r="D8" s="15" t="s">
        <v>19</v>
      </c>
      <c r="E8" s="13"/>
      <c r="F8" s="8"/>
      <c r="G8" s="15" t="s">
        <v>20</v>
      </c>
      <c r="H8" s="15" t="s">
        <v>21</v>
      </c>
      <c r="I8" s="15" t="s">
        <v>76</v>
      </c>
      <c r="J8" s="17" t="s">
        <v>40</v>
      </c>
      <c r="K8" s="17" t="s">
        <v>23</v>
      </c>
      <c r="L8" s="5">
        <f t="shared" si="0"/>
        <v>77.297297297297291</v>
      </c>
      <c r="M8" s="17"/>
      <c r="N8" s="17">
        <f t="shared" si="1"/>
        <v>0</v>
      </c>
      <c r="O8" s="17"/>
      <c r="P8" s="2"/>
      <c r="Q8" s="18">
        <f t="shared" si="2"/>
        <v>0</v>
      </c>
      <c r="R8" s="18">
        <f t="shared" si="3"/>
        <v>0</v>
      </c>
      <c r="S8" s="3"/>
    </row>
    <row r="9" spans="1:19" x14ac:dyDescent="0.15">
      <c r="A9" s="19">
        <v>5</v>
      </c>
      <c r="B9" s="15" t="s">
        <v>17</v>
      </c>
      <c r="C9" s="15" t="s">
        <v>18</v>
      </c>
      <c r="D9" s="15" t="s">
        <v>19</v>
      </c>
      <c r="E9" s="13"/>
      <c r="F9" s="8"/>
      <c r="G9" s="15" t="s">
        <v>20</v>
      </c>
      <c r="H9" s="15" t="s">
        <v>21</v>
      </c>
      <c r="I9" s="15" t="s">
        <v>76</v>
      </c>
      <c r="J9" s="17" t="s">
        <v>40</v>
      </c>
      <c r="K9" s="17" t="s">
        <v>23</v>
      </c>
      <c r="L9" s="5">
        <f t="shared" si="0"/>
        <v>77.297297297297291</v>
      </c>
      <c r="M9" s="17"/>
      <c r="N9" s="17">
        <f t="shared" si="1"/>
        <v>0</v>
      </c>
      <c r="O9" s="17"/>
      <c r="P9" s="2"/>
      <c r="Q9" s="18">
        <f t="shared" si="2"/>
        <v>0</v>
      </c>
      <c r="R9" s="18">
        <f t="shared" si="3"/>
        <v>0</v>
      </c>
      <c r="S9" s="3"/>
    </row>
    <row r="10" spans="1:19" x14ac:dyDescent="0.15">
      <c r="A10" s="19">
        <v>6</v>
      </c>
      <c r="B10" s="15" t="s">
        <v>17</v>
      </c>
      <c r="C10" s="15" t="s">
        <v>18</v>
      </c>
      <c r="D10" s="15" t="s">
        <v>19</v>
      </c>
      <c r="E10" s="13"/>
      <c r="F10" s="8"/>
      <c r="G10" s="15" t="s">
        <v>20</v>
      </c>
      <c r="H10" s="15" t="s">
        <v>21</v>
      </c>
      <c r="I10" s="15" t="s">
        <v>76</v>
      </c>
      <c r="J10" s="17" t="s">
        <v>40</v>
      </c>
      <c r="K10" s="17" t="s">
        <v>23</v>
      </c>
      <c r="L10" s="5">
        <f t="shared" si="0"/>
        <v>77.297297297297291</v>
      </c>
      <c r="M10" s="17"/>
      <c r="N10" s="17">
        <f t="shared" si="1"/>
        <v>0</v>
      </c>
      <c r="O10" s="17"/>
      <c r="P10" s="2"/>
      <c r="Q10" s="18">
        <f t="shared" si="2"/>
        <v>0</v>
      </c>
      <c r="R10" s="18">
        <f t="shared" si="3"/>
        <v>0</v>
      </c>
      <c r="S10" s="3"/>
    </row>
    <row r="11" spans="1:19" x14ac:dyDescent="0.15">
      <c r="A11" s="19">
        <v>7</v>
      </c>
      <c r="B11" s="15" t="s">
        <v>17</v>
      </c>
      <c r="C11" s="15" t="s">
        <v>18</v>
      </c>
      <c r="D11" s="15" t="s">
        <v>19</v>
      </c>
      <c r="E11" s="13"/>
      <c r="F11" s="8"/>
      <c r="G11" s="15" t="s">
        <v>20</v>
      </c>
      <c r="H11" s="15" t="s">
        <v>21</v>
      </c>
      <c r="I11" s="15" t="s">
        <v>76</v>
      </c>
      <c r="J11" s="17" t="s">
        <v>40</v>
      </c>
      <c r="K11" s="17" t="s">
        <v>23</v>
      </c>
      <c r="L11" s="5">
        <f t="shared" si="0"/>
        <v>77.297297297297291</v>
      </c>
      <c r="M11" s="17"/>
      <c r="N11" s="17">
        <f t="shared" si="1"/>
        <v>0</v>
      </c>
      <c r="O11" s="17"/>
      <c r="P11" s="2"/>
      <c r="Q11" s="18">
        <f t="shared" si="2"/>
        <v>0</v>
      </c>
      <c r="R11" s="18">
        <f t="shared" si="3"/>
        <v>0</v>
      </c>
      <c r="S11" s="17"/>
    </row>
    <row r="12" spans="1:19" x14ac:dyDescent="0.15">
      <c r="A12" s="19">
        <v>8</v>
      </c>
      <c r="B12" s="15" t="s">
        <v>17</v>
      </c>
      <c r="C12" s="15" t="s">
        <v>18</v>
      </c>
      <c r="D12" s="15" t="s">
        <v>19</v>
      </c>
      <c r="E12" s="13"/>
      <c r="F12" s="8"/>
      <c r="G12" s="15" t="s">
        <v>20</v>
      </c>
      <c r="H12" s="15" t="s">
        <v>21</v>
      </c>
      <c r="I12" s="15" t="s">
        <v>76</v>
      </c>
      <c r="J12" s="17" t="s">
        <v>40</v>
      </c>
      <c r="K12" s="17" t="s">
        <v>23</v>
      </c>
      <c r="L12" s="5">
        <f t="shared" si="0"/>
        <v>77.297297297297291</v>
      </c>
      <c r="M12" s="17"/>
      <c r="N12" s="17">
        <f t="shared" si="1"/>
        <v>0</v>
      </c>
      <c r="O12" s="17"/>
      <c r="P12" s="2"/>
      <c r="Q12" s="18">
        <f t="shared" si="2"/>
        <v>0</v>
      </c>
      <c r="R12" s="18">
        <f t="shared" si="3"/>
        <v>0</v>
      </c>
      <c r="S12" s="17"/>
    </row>
    <row r="13" spans="1:19" x14ac:dyDescent="0.15">
      <c r="A13" s="19">
        <v>9</v>
      </c>
      <c r="B13" s="15" t="s">
        <v>17</v>
      </c>
      <c r="C13" s="15" t="s">
        <v>18</v>
      </c>
      <c r="D13" s="15" t="s">
        <v>19</v>
      </c>
      <c r="E13" s="13"/>
      <c r="F13" s="8"/>
      <c r="G13" s="15" t="s">
        <v>20</v>
      </c>
      <c r="H13" s="15" t="s">
        <v>21</v>
      </c>
      <c r="I13" s="15" t="s">
        <v>76</v>
      </c>
      <c r="J13" s="17" t="s">
        <v>40</v>
      </c>
      <c r="K13" s="17" t="s">
        <v>23</v>
      </c>
      <c r="L13" s="5">
        <f t="shared" si="0"/>
        <v>77.297297297297291</v>
      </c>
      <c r="M13" s="17"/>
      <c r="N13" s="17">
        <f t="shared" si="1"/>
        <v>0</v>
      </c>
      <c r="O13" s="17"/>
      <c r="P13" s="2"/>
      <c r="Q13" s="18">
        <f t="shared" si="2"/>
        <v>0</v>
      </c>
      <c r="R13" s="18">
        <f t="shared" si="3"/>
        <v>0</v>
      </c>
      <c r="S13" s="17"/>
    </row>
    <row r="14" spans="1:19" x14ac:dyDescent="0.15">
      <c r="A14" s="19">
        <v>10</v>
      </c>
      <c r="B14" s="15" t="s">
        <v>17</v>
      </c>
      <c r="C14" s="15" t="s">
        <v>18</v>
      </c>
      <c r="D14" s="15" t="s">
        <v>19</v>
      </c>
      <c r="E14" s="13"/>
      <c r="F14" s="8"/>
      <c r="G14" s="15" t="s">
        <v>20</v>
      </c>
      <c r="H14" s="15" t="s">
        <v>21</v>
      </c>
      <c r="I14" s="15" t="s">
        <v>76</v>
      </c>
      <c r="J14" s="17" t="s">
        <v>40</v>
      </c>
      <c r="K14" s="17" t="s">
        <v>23</v>
      </c>
      <c r="L14" s="5">
        <f t="shared" si="0"/>
        <v>77.297297297297291</v>
      </c>
      <c r="M14" s="17"/>
      <c r="N14" s="17">
        <f t="shared" si="1"/>
        <v>0</v>
      </c>
      <c r="O14" s="17"/>
      <c r="P14" s="2"/>
      <c r="Q14" s="18">
        <f t="shared" si="2"/>
        <v>0</v>
      </c>
      <c r="R14" s="18">
        <f t="shared" si="3"/>
        <v>0</v>
      </c>
      <c r="S14" s="3"/>
    </row>
    <row r="15" spans="1:19" x14ac:dyDescent="0.15">
      <c r="A15" s="70" t="s">
        <v>24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2"/>
      <c r="M15" s="19">
        <f>SUM(M5:M14)</f>
        <v>0</v>
      </c>
      <c r="N15" s="19">
        <f>SUM(N5:N14)</f>
        <v>0</v>
      </c>
      <c r="O15" s="19"/>
      <c r="P15" s="19"/>
      <c r="Q15" s="4">
        <f>SUM(Q5:Q14)</f>
        <v>0</v>
      </c>
      <c r="R15" s="4">
        <f>SUM(R5:R14)</f>
        <v>0</v>
      </c>
      <c r="S15" s="3"/>
    </row>
    <row r="17" spans="1:19" x14ac:dyDescent="0.15">
      <c r="P17" s="37"/>
      <c r="S17" s="6"/>
    </row>
    <row r="19" spans="1:19" s="7" customFormat="1" ht="15.75" thickBot="1" x14ac:dyDescent="0.2">
      <c r="A19" s="67" t="s">
        <v>25</v>
      </c>
      <c r="B19" s="67"/>
      <c r="C19" s="67"/>
      <c r="D19" s="67"/>
      <c r="E19" s="67"/>
      <c r="F19" s="67"/>
      <c r="G19" s="67"/>
      <c r="H19" s="67" t="s">
        <v>26</v>
      </c>
      <c r="I19" s="67"/>
      <c r="J19" s="67"/>
      <c r="K19" s="67"/>
      <c r="L19" s="67"/>
      <c r="M19" s="67"/>
      <c r="N19" s="67"/>
      <c r="O19" s="67"/>
      <c r="P19" s="1" t="s">
        <v>27</v>
      </c>
      <c r="Q19" s="68"/>
      <c r="R19" s="68"/>
      <c r="S19" s="68"/>
    </row>
    <row r="31" spans="1:19" x14ac:dyDescent="0.15">
      <c r="G31" s="6"/>
      <c r="H31" s="6"/>
      <c r="L31" s="6"/>
      <c r="S31" s="6"/>
    </row>
    <row r="32" spans="1:19" x14ac:dyDescent="0.15">
      <c r="G32" s="6"/>
      <c r="H32" s="6"/>
      <c r="L32" s="6"/>
      <c r="S32" s="6"/>
    </row>
    <row r="33" spans="7:19" x14ac:dyDescent="0.15">
      <c r="G33" s="6"/>
      <c r="H33" s="6"/>
      <c r="L33" s="6"/>
      <c r="S33" s="6"/>
    </row>
    <row r="34" spans="7:19" x14ac:dyDescent="0.15">
      <c r="G34" s="6"/>
      <c r="H34" s="6"/>
      <c r="L34" s="6"/>
      <c r="S34" s="6"/>
    </row>
    <row r="35" spans="7:19" x14ac:dyDescent="0.15">
      <c r="G35" s="6"/>
      <c r="H35" s="6"/>
      <c r="L35" s="6"/>
      <c r="S35" s="6"/>
    </row>
    <row r="36" spans="7:19" x14ac:dyDescent="0.15">
      <c r="G36" s="6"/>
      <c r="H36" s="6"/>
      <c r="L36" s="6"/>
      <c r="S36" s="6"/>
    </row>
    <row r="37" spans="7:19" x14ac:dyDescent="0.15">
      <c r="G37" s="6"/>
      <c r="H37" s="6"/>
      <c r="L37" s="6"/>
      <c r="S37" s="6"/>
    </row>
    <row r="38" spans="7:19" x14ac:dyDescent="0.15">
      <c r="G38" s="6"/>
      <c r="H38" s="6"/>
      <c r="L38" s="6"/>
      <c r="S38" s="6"/>
    </row>
    <row r="39" spans="7:19" x14ac:dyDescent="0.15">
      <c r="G39" s="6"/>
      <c r="H39" s="6"/>
      <c r="L39" s="6"/>
      <c r="S39" s="6"/>
    </row>
    <row r="40" spans="7:19" x14ac:dyDescent="0.15">
      <c r="G40" s="6"/>
      <c r="H40" s="6"/>
      <c r="L40" s="6"/>
      <c r="S40" s="6"/>
    </row>
    <row r="41" spans="7:19" x14ac:dyDescent="0.15">
      <c r="G41" s="6"/>
      <c r="H41" s="6"/>
      <c r="L41" s="6"/>
      <c r="S41" s="6"/>
    </row>
    <row r="43" spans="7:19" x14ac:dyDescent="0.15">
      <c r="G43" s="6"/>
      <c r="H43" s="6"/>
      <c r="L43" s="6"/>
      <c r="S43" s="6"/>
    </row>
    <row r="44" spans="7:19" x14ac:dyDescent="0.15">
      <c r="G44" s="6"/>
      <c r="H44" s="6"/>
      <c r="L44" s="6"/>
      <c r="S44" s="6"/>
    </row>
    <row r="45" spans="7:19" x14ac:dyDescent="0.15">
      <c r="G45" s="6"/>
      <c r="H45" s="6"/>
      <c r="L45" s="6"/>
      <c r="S45" s="6"/>
    </row>
  </sheetData>
  <sortState ref="B5:N11">
    <sortCondition ref="C5:C11"/>
  </sortState>
  <mergeCells count="5">
    <mergeCell ref="A19:G19"/>
    <mergeCell ref="H19:O19"/>
    <mergeCell ref="Q19:S19"/>
    <mergeCell ref="A1:S1"/>
    <mergeCell ref="A15:L15"/>
  </mergeCells>
  <phoneticPr fontId="3" type="noConversion"/>
  <conditionalFormatting sqref="B24">
    <cfRule type="duplicateValues" dxfId="115" priority="29"/>
    <cfRule type="duplicateValues" dxfId="114" priority="30"/>
  </conditionalFormatting>
  <conditionalFormatting sqref="B28">
    <cfRule type="duplicateValues" dxfId="113" priority="27"/>
    <cfRule type="duplicateValues" dxfId="112" priority="28"/>
  </conditionalFormatting>
  <conditionalFormatting sqref="B29">
    <cfRule type="duplicateValues" dxfId="111" priority="25"/>
    <cfRule type="duplicateValues" dxfId="110" priority="26"/>
  </conditionalFormatting>
  <conditionalFormatting sqref="B31">
    <cfRule type="duplicateValues" dxfId="109" priority="17"/>
    <cfRule type="duplicateValues" dxfId="108" priority="18"/>
  </conditionalFormatting>
  <conditionalFormatting sqref="B32">
    <cfRule type="duplicateValues" dxfId="107" priority="15"/>
    <cfRule type="duplicateValues" dxfId="106" priority="16"/>
  </conditionalFormatting>
  <conditionalFormatting sqref="B33">
    <cfRule type="duplicateValues" dxfId="105" priority="31"/>
    <cfRule type="duplicateValues" dxfId="104" priority="32"/>
  </conditionalFormatting>
  <conditionalFormatting sqref="B34">
    <cfRule type="duplicateValues" dxfId="103" priority="13"/>
    <cfRule type="duplicateValues" dxfId="102" priority="14"/>
  </conditionalFormatting>
  <conditionalFormatting sqref="B36:B40">
    <cfRule type="duplicateValues" dxfId="101" priority="21"/>
    <cfRule type="duplicateValues" dxfId="100" priority="22"/>
  </conditionalFormatting>
  <conditionalFormatting sqref="B16:B17">
    <cfRule type="duplicateValues" dxfId="99" priority="19"/>
    <cfRule type="duplicateValues" dxfId="98" priority="20"/>
  </conditionalFormatting>
  <conditionalFormatting sqref="B42:B1048576 B22:B40 B20 B1:B14 B16:B18">
    <cfRule type="duplicateValues" dxfId="97" priority="11"/>
  </conditionalFormatting>
  <conditionalFormatting sqref="B42:B1048576">
    <cfRule type="duplicateValues" dxfId="96" priority="12"/>
  </conditionalFormatting>
  <conditionalFormatting sqref="B30 B27">
    <cfRule type="duplicateValues" dxfId="95" priority="23"/>
    <cfRule type="duplicateValues" dxfId="94" priority="24"/>
  </conditionalFormatting>
  <conditionalFormatting sqref="B42:B1048576 B22:B40 B20 B1:B14 B16:B18">
    <cfRule type="duplicateValues" dxfId="93" priority="10"/>
  </conditionalFormatting>
  <conditionalFormatting sqref="B18 B20">
    <cfRule type="duplicateValues" dxfId="92" priority="33"/>
    <cfRule type="duplicateValues" dxfId="91" priority="34"/>
  </conditionalFormatting>
  <conditionalFormatting sqref="B38">
    <cfRule type="duplicateValues" dxfId="90" priority="35"/>
    <cfRule type="duplicateValues" dxfId="89" priority="36"/>
  </conditionalFormatting>
  <conditionalFormatting sqref="B19">
    <cfRule type="duplicateValues" dxfId="88" priority="7"/>
  </conditionalFormatting>
  <conditionalFormatting sqref="B19">
    <cfRule type="duplicateValues" dxfId="87" priority="6"/>
  </conditionalFormatting>
  <conditionalFormatting sqref="B19">
    <cfRule type="duplicateValues" dxfId="86" priority="8"/>
    <cfRule type="duplicateValues" dxfId="85" priority="9"/>
  </conditionalFormatting>
  <conditionalFormatting sqref="L43">
    <cfRule type="duplicateValues" dxfId="84" priority="4"/>
    <cfRule type="duplicateValues" dxfId="83" priority="5"/>
  </conditionalFormatting>
  <conditionalFormatting sqref="L43">
    <cfRule type="duplicateValues" dxfId="82" priority="3"/>
  </conditionalFormatting>
  <conditionalFormatting sqref="L43">
    <cfRule type="duplicateValues" dxfId="81" priority="2"/>
  </conditionalFormatting>
  <conditionalFormatting sqref="E5:E14">
    <cfRule type="duplicateValues" dxfId="80" priority="1"/>
  </conditionalFormatting>
  <dataValidations count="1">
    <dataValidation type="list" allowBlank="1" showInputMessage="1" showErrorMessage="1" sqref="D5:D14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pane xSplit="19" ySplit="4" topLeftCell="AA5" activePane="bottomRight" state="frozen"/>
      <selection pane="topRight" activeCell="T1" sqref="T1"/>
      <selection pane="bottomLeft" activeCell="A5" sqref="A5"/>
      <selection pane="bottomRight" sqref="A1:S1"/>
    </sheetView>
  </sheetViews>
  <sheetFormatPr defaultColWidth="7.5" defaultRowHeight="15" x14ac:dyDescent="0.15"/>
  <cols>
    <col min="1" max="1" width="4.75" style="6" bestFit="1" customWidth="1"/>
    <col min="2" max="2" width="17.25" style="6" bestFit="1" customWidth="1"/>
    <col min="3" max="3" width="6.375" style="6" bestFit="1" customWidth="1"/>
    <col min="4" max="4" width="9.625" style="6" bestFit="1" customWidth="1"/>
    <col min="5" max="5" width="8" style="51" bestFit="1" customWidth="1"/>
    <col min="6" max="6" width="4.75" style="6" bestFit="1" customWidth="1"/>
    <col min="7" max="8" width="4.75" style="37" bestFit="1" customWidth="1"/>
    <col min="9" max="9" width="8" style="6" bestFit="1" customWidth="1"/>
    <col min="10" max="10" width="4.75" style="6" bestFit="1" customWidth="1"/>
    <col min="11" max="11" width="10" style="6" bestFit="1" customWidth="1"/>
    <col min="12" max="12" width="11.875" style="38" bestFit="1" customWidth="1"/>
    <col min="13" max="13" width="4.75" style="6" bestFit="1" customWidth="1"/>
    <col min="14" max="14" width="7" style="6" bestFit="1" customWidth="1"/>
    <col min="15" max="15" width="6.5" style="6" bestFit="1" customWidth="1"/>
    <col min="16" max="16" width="8.5" style="43" bestFit="1" customWidth="1"/>
    <col min="17" max="18" width="11.375" style="6" bestFit="1" customWidth="1"/>
    <col min="19" max="19" width="4.75" style="37" bestFit="1" customWidth="1"/>
    <col min="20" max="16384" width="7.5" style="6"/>
  </cols>
  <sheetData>
    <row r="1" spans="1:19" ht="22.5" x14ac:dyDescent="0.1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65"/>
      <c r="N1" s="65"/>
      <c r="O1" s="65"/>
      <c r="P1" s="65"/>
      <c r="Q1" s="65"/>
      <c r="R1" s="65"/>
      <c r="S1" s="65"/>
    </row>
    <row r="2" spans="1:19" x14ac:dyDescent="0.15">
      <c r="A2" s="35"/>
      <c r="B2" s="35"/>
      <c r="C2" s="35"/>
      <c r="D2" s="35"/>
      <c r="E2" s="50"/>
      <c r="F2" s="35"/>
      <c r="G2" s="35"/>
      <c r="H2" s="35"/>
      <c r="I2" s="35"/>
      <c r="J2" s="35"/>
      <c r="K2" s="35"/>
      <c r="L2" s="36"/>
      <c r="M2" s="35"/>
      <c r="N2" s="35"/>
      <c r="O2" s="35"/>
      <c r="P2" s="45"/>
      <c r="Q2" s="35"/>
      <c r="R2" s="35"/>
      <c r="S2" s="35"/>
    </row>
    <row r="3" spans="1:19" ht="15.75" thickBot="1" x14ac:dyDescent="0.2">
      <c r="Q3" s="1" t="s">
        <v>0</v>
      </c>
    </row>
    <row r="4" spans="1:19" ht="30.75" thickTop="1" x14ac:dyDescent="0.15">
      <c r="A4" s="40" t="s">
        <v>1</v>
      </c>
      <c r="B4" s="40" t="s">
        <v>2</v>
      </c>
      <c r="C4" s="40" t="s">
        <v>3</v>
      </c>
      <c r="D4" s="40" t="s">
        <v>4</v>
      </c>
      <c r="E4" s="59" t="s">
        <v>5</v>
      </c>
      <c r="F4" s="40" t="s">
        <v>42</v>
      </c>
      <c r="G4" s="40" t="s">
        <v>6</v>
      </c>
      <c r="H4" s="40" t="s">
        <v>7</v>
      </c>
      <c r="I4" s="40" t="s">
        <v>8</v>
      </c>
      <c r="J4" s="40" t="s">
        <v>9</v>
      </c>
      <c r="K4" s="40" t="s">
        <v>10</v>
      </c>
      <c r="L4" s="40" t="s">
        <v>74</v>
      </c>
      <c r="M4" s="40" t="s">
        <v>11</v>
      </c>
      <c r="N4" s="40" t="s">
        <v>12</v>
      </c>
      <c r="O4" s="40" t="s">
        <v>13</v>
      </c>
      <c r="P4" s="49" t="s">
        <v>14</v>
      </c>
      <c r="Q4" s="40" t="s">
        <v>73</v>
      </c>
      <c r="R4" s="40" t="s">
        <v>15</v>
      </c>
      <c r="S4" s="40" t="s">
        <v>16</v>
      </c>
    </row>
    <row r="5" spans="1:19" x14ac:dyDescent="0.15">
      <c r="A5" s="19">
        <v>1</v>
      </c>
      <c r="B5" s="15" t="s">
        <v>17</v>
      </c>
      <c r="C5" s="15" t="s">
        <v>18</v>
      </c>
      <c r="D5" s="15" t="s">
        <v>19</v>
      </c>
      <c r="E5" s="11"/>
      <c r="F5" s="10"/>
      <c r="G5" s="15" t="s">
        <v>43</v>
      </c>
      <c r="H5" s="15" t="s">
        <v>21</v>
      </c>
      <c r="I5" s="15" t="s">
        <v>44</v>
      </c>
      <c r="J5" s="17" t="s">
        <v>40</v>
      </c>
      <c r="K5" s="17" t="s">
        <v>23</v>
      </c>
      <c r="L5" s="5">
        <f>250/1.11*1.1</f>
        <v>247.74774774774775</v>
      </c>
      <c r="M5" s="17"/>
      <c r="N5" s="17"/>
      <c r="O5" s="17"/>
      <c r="P5" s="18">
        <f>200/1.11*1.1</f>
        <v>198.19819819819821</v>
      </c>
      <c r="Q5" s="18">
        <f>L5*N5+P5</f>
        <v>198.19819819819821</v>
      </c>
      <c r="R5" s="18">
        <f>Q5/1.1</f>
        <v>180.18018018018017</v>
      </c>
      <c r="S5" s="17"/>
    </row>
    <row r="6" spans="1:19" x14ac:dyDescent="0.15">
      <c r="A6" s="19">
        <v>2</v>
      </c>
      <c r="B6" s="15" t="s">
        <v>17</v>
      </c>
      <c r="C6" s="15" t="s">
        <v>18</v>
      </c>
      <c r="D6" s="15" t="s">
        <v>19</v>
      </c>
      <c r="E6" s="11"/>
      <c r="F6" s="10"/>
      <c r="G6" s="15" t="s">
        <v>43</v>
      </c>
      <c r="H6" s="15" t="s">
        <v>21</v>
      </c>
      <c r="I6" s="15" t="s">
        <v>44</v>
      </c>
      <c r="J6" s="17" t="s">
        <v>40</v>
      </c>
      <c r="K6" s="17" t="s">
        <v>23</v>
      </c>
      <c r="L6" s="5">
        <f t="shared" ref="L6:L9" si="0">250/1.11*1.1</f>
        <v>247.74774774774775</v>
      </c>
      <c r="M6" s="17"/>
      <c r="N6" s="17"/>
      <c r="O6" s="17"/>
      <c r="P6" s="18">
        <f t="shared" ref="P6:P9" si="1">200/1.11*1.1</f>
        <v>198.19819819819821</v>
      </c>
      <c r="Q6" s="18">
        <f t="shared" ref="Q6:Q7" si="2">L6*N6+P6</f>
        <v>198.19819819819821</v>
      </c>
      <c r="R6" s="18">
        <f t="shared" ref="R6:R9" si="3">Q6/1.1</f>
        <v>180.18018018018017</v>
      </c>
      <c r="S6" s="17"/>
    </row>
    <row r="7" spans="1:19" x14ac:dyDescent="0.15">
      <c r="A7" s="19">
        <v>3</v>
      </c>
      <c r="B7" s="15" t="s">
        <v>17</v>
      </c>
      <c r="C7" s="15" t="s">
        <v>18</v>
      </c>
      <c r="D7" s="15" t="s">
        <v>19</v>
      </c>
      <c r="E7" s="11"/>
      <c r="F7" s="12"/>
      <c r="G7" s="15" t="s">
        <v>43</v>
      </c>
      <c r="H7" s="15" t="s">
        <v>21</v>
      </c>
      <c r="I7" s="15" t="s">
        <v>44</v>
      </c>
      <c r="J7" s="17" t="s">
        <v>40</v>
      </c>
      <c r="K7" s="17" t="s">
        <v>23</v>
      </c>
      <c r="L7" s="5">
        <f t="shared" si="0"/>
        <v>247.74774774774775</v>
      </c>
      <c r="M7" s="17"/>
      <c r="N7" s="17"/>
      <c r="O7" s="17"/>
      <c r="P7" s="18">
        <f t="shared" si="1"/>
        <v>198.19819819819821</v>
      </c>
      <c r="Q7" s="18">
        <f t="shared" si="2"/>
        <v>198.19819819819821</v>
      </c>
      <c r="R7" s="18">
        <f t="shared" si="3"/>
        <v>180.18018018018017</v>
      </c>
      <c r="S7" s="17"/>
    </row>
    <row r="8" spans="1:19" x14ac:dyDescent="0.15">
      <c r="A8" s="19">
        <v>4</v>
      </c>
      <c r="B8" s="15" t="s">
        <v>33</v>
      </c>
      <c r="C8" s="15" t="s">
        <v>18</v>
      </c>
      <c r="D8" s="15" t="s">
        <v>19</v>
      </c>
      <c r="E8" s="11"/>
      <c r="F8" s="10"/>
      <c r="G8" s="15" t="s">
        <v>43</v>
      </c>
      <c r="H8" s="15" t="s">
        <v>21</v>
      </c>
      <c r="I8" s="15" t="s">
        <v>44</v>
      </c>
      <c r="J8" s="17" t="s">
        <v>40</v>
      </c>
      <c r="K8" s="17" t="s">
        <v>34</v>
      </c>
      <c r="L8" s="5">
        <f t="shared" si="0"/>
        <v>247.74774774774775</v>
      </c>
      <c r="M8" s="17"/>
      <c r="N8" s="17"/>
      <c r="O8" s="17"/>
      <c r="P8" s="18">
        <f t="shared" si="1"/>
        <v>198.19819819819821</v>
      </c>
      <c r="Q8" s="18">
        <f t="shared" ref="Q8:Q9" si="4">L8*N8+P8</f>
        <v>198.19819819819821</v>
      </c>
      <c r="R8" s="18">
        <f t="shared" si="3"/>
        <v>180.18018018018017</v>
      </c>
      <c r="S8" s="17"/>
    </row>
    <row r="9" spans="1:19" x14ac:dyDescent="0.15">
      <c r="A9" s="19">
        <v>5</v>
      </c>
      <c r="B9" s="15" t="s">
        <v>33</v>
      </c>
      <c r="C9" s="15" t="s">
        <v>18</v>
      </c>
      <c r="D9" s="15" t="s">
        <v>19</v>
      </c>
      <c r="E9" s="11"/>
      <c r="F9" s="12"/>
      <c r="G9" s="15" t="s">
        <v>43</v>
      </c>
      <c r="H9" s="15" t="s">
        <v>21</v>
      </c>
      <c r="I9" s="15" t="s">
        <v>44</v>
      </c>
      <c r="J9" s="17" t="s">
        <v>40</v>
      </c>
      <c r="K9" s="17" t="s">
        <v>34</v>
      </c>
      <c r="L9" s="5">
        <f t="shared" si="0"/>
        <v>247.74774774774775</v>
      </c>
      <c r="M9" s="17"/>
      <c r="N9" s="17"/>
      <c r="O9" s="17"/>
      <c r="P9" s="18">
        <f t="shared" si="1"/>
        <v>198.19819819819821</v>
      </c>
      <c r="Q9" s="18">
        <f t="shared" si="4"/>
        <v>198.19819819819821</v>
      </c>
      <c r="R9" s="18">
        <f t="shared" si="3"/>
        <v>180.18018018018017</v>
      </c>
      <c r="S9" s="3"/>
    </row>
    <row r="10" spans="1:19" x14ac:dyDescent="0.15">
      <c r="A10" s="70" t="s">
        <v>24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2"/>
      <c r="M10" s="19">
        <f>SUM(M5:M9)</f>
        <v>0</v>
      </c>
      <c r="N10" s="19">
        <f>SUM(N5:N9)</f>
        <v>0</v>
      </c>
      <c r="O10" s="19"/>
      <c r="P10" s="4"/>
      <c r="Q10" s="4">
        <f>SUM(Q5:Q9)</f>
        <v>990.99099099099112</v>
      </c>
      <c r="R10" s="4">
        <f>SUM(R5:R9)</f>
        <v>900.90090090090087</v>
      </c>
      <c r="S10" s="3"/>
    </row>
    <row r="12" spans="1:19" x14ac:dyDescent="0.15">
      <c r="P12" s="47"/>
      <c r="S12" s="6"/>
    </row>
    <row r="14" spans="1:19" s="7" customFormat="1" ht="15.75" thickBot="1" x14ac:dyDescent="0.2">
      <c r="A14" s="67" t="s">
        <v>25</v>
      </c>
      <c r="B14" s="67"/>
      <c r="C14" s="67"/>
      <c r="D14" s="67"/>
      <c r="E14" s="67"/>
      <c r="F14" s="67"/>
      <c r="G14" s="67"/>
      <c r="H14" s="67" t="s">
        <v>26</v>
      </c>
      <c r="I14" s="67"/>
      <c r="J14" s="67"/>
      <c r="K14" s="67"/>
      <c r="L14" s="67"/>
      <c r="M14" s="67"/>
      <c r="N14" s="67"/>
      <c r="O14" s="67"/>
      <c r="P14" s="48" t="s">
        <v>27</v>
      </c>
      <c r="Q14" s="68"/>
      <c r="R14" s="68"/>
      <c r="S14" s="68"/>
    </row>
    <row r="26" spans="7:19" x14ac:dyDescent="0.15">
      <c r="G26" s="6"/>
      <c r="H26" s="6"/>
      <c r="L26" s="6"/>
      <c r="S26" s="6"/>
    </row>
    <row r="27" spans="7:19" x14ac:dyDescent="0.15">
      <c r="G27" s="6"/>
      <c r="H27" s="6"/>
      <c r="L27" s="6"/>
      <c r="S27" s="6"/>
    </row>
    <row r="28" spans="7:19" x14ac:dyDescent="0.15">
      <c r="G28" s="6"/>
      <c r="H28" s="6"/>
      <c r="L28" s="6"/>
      <c r="S28" s="6"/>
    </row>
    <row r="29" spans="7:19" x14ac:dyDescent="0.15">
      <c r="G29" s="6"/>
      <c r="H29" s="6"/>
      <c r="L29" s="6"/>
      <c r="S29" s="6"/>
    </row>
    <row r="30" spans="7:19" x14ac:dyDescent="0.15">
      <c r="G30" s="6"/>
      <c r="H30" s="6"/>
      <c r="L30" s="6"/>
      <c r="S30" s="6"/>
    </row>
    <row r="31" spans="7:19" x14ac:dyDescent="0.15">
      <c r="G31" s="6"/>
      <c r="H31" s="6"/>
      <c r="L31" s="6"/>
      <c r="S31" s="6"/>
    </row>
    <row r="32" spans="7:19" x14ac:dyDescent="0.15">
      <c r="G32" s="6"/>
      <c r="H32" s="6"/>
      <c r="L32" s="6"/>
      <c r="S32" s="6"/>
    </row>
    <row r="33" spans="7:19" x14ac:dyDescent="0.15">
      <c r="G33" s="6"/>
      <c r="H33" s="6"/>
      <c r="L33" s="6"/>
      <c r="S33" s="6"/>
    </row>
    <row r="34" spans="7:19" x14ac:dyDescent="0.15">
      <c r="G34" s="6"/>
      <c r="H34" s="6"/>
      <c r="L34" s="6"/>
      <c r="S34" s="6"/>
    </row>
    <row r="35" spans="7:19" x14ac:dyDescent="0.15">
      <c r="G35" s="6"/>
      <c r="H35" s="6"/>
      <c r="L35" s="6"/>
      <c r="S35" s="6"/>
    </row>
    <row r="36" spans="7:19" x14ac:dyDescent="0.15">
      <c r="G36" s="6"/>
      <c r="H36" s="6"/>
      <c r="L36" s="6"/>
      <c r="S36" s="6"/>
    </row>
    <row r="38" spans="7:19" x14ac:dyDescent="0.15">
      <c r="G38" s="6"/>
      <c r="H38" s="6"/>
      <c r="L38" s="6"/>
      <c r="S38" s="6"/>
    </row>
    <row r="39" spans="7:19" x14ac:dyDescent="0.15">
      <c r="G39" s="6"/>
      <c r="H39" s="6"/>
      <c r="L39" s="6"/>
      <c r="S39" s="6"/>
    </row>
    <row r="40" spans="7:19" x14ac:dyDescent="0.15">
      <c r="G40" s="6"/>
      <c r="H40" s="6"/>
      <c r="L40" s="6"/>
      <c r="S40" s="6"/>
    </row>
  </sheetData>
  <mergeCells count="5">
    <mergeCell ref="A14:G14"/>
    <mergeCell ref="H14:O14"/>
    <mergeCell ref="Q14:S14"/>
    <mergeCell ref="A1:S1"/>
    <mergeCell ref="A10:L10"/>
  </mergeCells>
  <phoneticPr fontId="3" type="noConversion"/>
  <conditionalFormatting sqref="B19">
    <cfRule type="duplicateValues" dxfId="79" priority="30"/>
    <cfRule type="duplicateValues" dxfId="78" priority="31"/>
  </conditionalFormatting>
  <conditionalFormatting sqref="B23">
    <cfRule type="duplicateValues" dxfId="77" priority="28"/>
    <cfRule type="duplicateValues" dxfId="76" priority="29"/>
  </conditionalFormatting>
  <conditionalFormatting sqref="B24">
    <cfRule type="duplicateValues" dxfId="75" priority="26"/>
    <cfRule type="duplicateValues" dxfId="74" priority="27"/>
  </conditionalFormatting>
  <conditionalFormatting sqref="B26">
    <cfRule type="duplicateValues" dxfId="73" priority="18"/>
    <cfRule type="duplicateValues" dxfId="72" priority="19"/>
  </conditionalFormatting>
  <conditionalFormatting sqref="B27">
    <cfRule type="duplicateValues" dxfId="71" priority="16"/>
    <cfRule type="duplicateValues" dxfId="70" priority="17"/>
  </conditionalFormatting>
  <conditionalFormatting sqref="B28">
    <cfRule type="duplicateValues" dxfId="69" priority="32"/>
    <cfRule type="duplicateValues" dxfId="68" priority="33"/>
  </conditionalFormatting>
  <conditionalFormatting sqref="B29">
    <cfRule type="duplicateValues" dxfId="67" priority="14"/>
    <cfRule type="duplicateValues" dxfId="66" priority="15"/>
  </conditionalFormatting>
  <conditionalFormatting sqref="B31:B35">
    <cfRule type="duplicateValues" dxfId="65" priority="22"/>
    <cfRule type="duplicateValues" dxfId="64" priority="23"/>
  </conditionalFormatting>
  <conditionalFormatting sqref="B11:B12">
    <cfRule type="duplicateValues" dxfId="63" priority="20"/>
    <cfRule type="duplicateValues" dxfId="62" priority="21"/>
  </conditionalFormatting>
  <conditionalFormatting sqref="B37:B1048576 B17:B35 B15 B11:B13 B1:B9">
    <cfRule type="duplicateValues" dxfId="61" priority="12"/>
  </conditionalFormatting>
  <conditionalFormatting sqref="B37:B1048576">
    <cfRule type="duplicateValues" dxfId="60" priority="13"/>
  </conditionalFormatting>
  <conditionalFormatting sqref="B25 B22">
    <cfRule type="duplicateValues" dxfId="59" priority="24"/>
    <cfRule type="duplicateValues" dxfId="58" priority="25"/>
  </conditionalFormatting>
  <conditionalFormatting sqref="B37:B1048576 B17:B35 B15 B11:B13 B1:B9">
    <cfRule type="duplicateValues" dxfId="57" priority="11"/>
  </conditionalFormatting>
  <conditionalFormatting sqref="B13 B15">
    <cfRule type="duplicateValues" dxfId="56" priority="34"/>
    <cfRule type="duplicateValues" dxfId="55" priority="35"/>
  </conditionalFormatting>
  <conditionalFormatting sqref="B33">
    <cfRule type="duplicateValues" dxfId="54" priority="36"/>
    <cfRule type="duplicateValues" dxfId="53" priority="37"/>
  </conditionalFormatting>
  <conditionalFormatting sqref="B14">
    <cfRule type="duplicateValues" dxfId="52" priority="8"/>
  </conditionalFormatting>
  <conditionalFormatting sqref="B14">
    <cfRule type="duplicateValues" dxfId="51" priority="7"/>
  </conditionalFormatting>
  <conditionalFormatting sqref="B14">
    <cfRule type="duplicateValues" dxfId="50" priority="9"/>
    <cfRule type="duplicateValues" dxfId="49" priority="10"/>
  </conditionalFormatting>
  <conditionalFormatting sqref="L38">
    <cfRule type="duplicateValues" dxfId="48" priority="5"/>
    <cfRule type="duplicateValues" dxfId="47" priority="6"/>
  </conditionalFormatting>
  <conditionalFormatting sqref="L38">
    <cfRule type="duplicateValues" dxfId="46" priority="4"/>
  </conditionalFormatting>
  <conditionalFormatting sqref="L38">
    <cfRule type="duplicateValues" dxfId="45" priority="3"/>
  </conditionalFormatting>
  <conditionalFormatting sqref="E5:E9">
    <cfRule type="duplicateValues" dxfId="44" priority="1"/>
  </conditionalFormatting>
  <dataValidations count="1">
    <dataValidation type="list" allowBlank="1" showInputMessage="1" showErrorMessage="1" sqref="D5:D9">
      <formula1>"销售运费,原材料运费"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pane xSplit="19" ySplit="4" topLeftCell="AA5" activePane="bottomRight" state="frozen"/>
      <selection pane="topRight" activeCell="T1" sqref="T1"/>
      <selection pane="bottomLeft" activeCell="A5" sqref="A5"/>
      <selection pane="bottomRight" activeCell="I9" sqref="I9"/>
    </sheetView>
  </sheetViews>
  <sheetFormatPr defaultColWidth="7.5" defaultRowHeight="15" x14ac:dyDescent="0.15"/>
  <cols>
    <col min="1" max="1" width="4.75" style="6" bestFit="1" customWidth="1"/>
    <col min="2" max="2" width="17.25" style="6" bestFit="1" customWidth="1"/>
    <col min="3" max="3" width="6.375" style="6" bestFit="1" customWidth="1"/>
    <col min="4" max="4" width="9.625" style="6" bestFit="1" customWidth="1"/>
    <col min="5" max="5" width="8" style="51" bestFit="1" customWidth="1"/>
    <col min="6" max="6" width="4.75" style="6" bestFit="1" customWidth="1"/>
    <col min="7" max="8" width="4.75" style="37" bestFit="1" customWidth="1"/>
    <col min="9" max="9" width="8" style="6" bestFit="1" customWidth="1"/>
    <col min="10" max="10" width="4.75" style="6" bestFit="1" customWidth="1"/>
    <col min="11" max="11" width="10" style="6" bestFit="1" customWidth="1"/>
    <col min="12" max="12" width="11.875" style="38" bestFit="1" customWidth="1"/>
    <col min="13" max="13" width="4.75" style="6" bestFit="1" customWidth="1"/>
    <col min="14" max="14" width="7" style="6" bestFit="1" customWidth="1"/>
    <col min="15" max="15" width="6.5" style="6" bestFit="1" customWidth="1"/>
    <col min="16" max="16" width="8.5" style="43" bestFit="1" customWidth="1"/>
    <col min="17" max="18" width="11.375" style="6" bestFit="1" customWidth="1"/>
    <col min="19" max="19" width="4.75" style="37" bestFit="1" customWidth="1"/>
    <col min="20" max="16384" width="7.5" style="6"/>
  </cols>
  <sheetData>
    <row r="1" spans="1:19" ht="22.5" x14ac:dyDescent="0.1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  <c r="M1" s="65"/>
      <c r="N1" s="65"/>
      <c r="O1" s="65"/>
      <c r="P1" s="65"/>
      <c r="Q1" s="65"/>
      <c r="R1" s="65"/>
      <c r="S1" s="65"/>
    </row>
    <row r="2" spans="1:19" x14ac:dyDescent="0.15">
      <c r="A2" s="35"/>
      <c r="B2" s="35"/>
      <c r="C2" s="35"/>
      <c r="D2" s="35"/>
      <c r="E2" s="50"/>
      <c r="F2" s="35"/>
      <c r="G2" s="35"/>
      <c r="H2" s="35"/>
      <c r="I2" s="35"/>
      <c r="J2" s="35"/>
      <c r="K2" s="35"/>
      <c r="L2" s="36"/>
      <c r="M2" s="35"/>
      <c r="N2" s="35"/>
      <c r="O2" s="35"/>
      <c r="P2" s="45"/>
      <c r="Q2" s="35"/>
      <c r="R2" s="35"/>
      <c r="S2" s="35"/>
    </row>
    <row r="3" spans="1:19" x14ac:dyDescent="0.15">
      <c r="Q3" s="1" t="s">
        <v>0</v>
      </c>
    </row>
    <row r="4" spans="1:19" ht="30" x14ac:dyDescent="0.15">
      <c r="A4" s="39" t="s">
        <v>1</v>
      </c>
      <c r="B4" s="39" t="s">
        <v>2</v>
      </c>
      <c r="C4" s="39" t="s">
        <v>3</v>
      </c>
      <c r="D4" s="39" t="s">
        <v>4</v>
      </c>
      <c r="E4" s="52" t="s">
        <v>5</v>
      </c>
      <c r="F4" s="39" t="s">
        <v>42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74</v>
      </c>
      <c r="M4" s="39" t="s">
        <v>11</v>
      </c>
      <c r="N4" s="39" t="s">
        <v>12</v>
      </c>
      <c r="O4" s="39" t="s">
        <v>13</v>
      </c>
      <c r="P4" s="46" t="s">
        <v>14</v>
      </c>
      <c r="Q4" s="39" t="s">
        <v>77</v>
      </c>
      <c r="R4" s="39" t="s">
        <v>15</v>
      </c>
      <c r="S4" s="39" t="s">
        <v>16</v>
      </c>
    </row>
    <row r="5" spans="1:19" x14ac:dyDescent="0.15">
      <c r="A5" s="19">
        <v>1</v>
      </c>
      <c r="B5" s="15" t="s">
        <v>17</v>
      </c>
      <c r="C5" s="15" t="s">
        <v>18</v>
      </c>
      <c r="D5" s="15" t="s">
        <v>19</v>
      </c>
      <c r="E5" s="13"/>
      <c r="F5" s="41"/>
      <c r="G5" s="15" t="s">
        <v>57</v>
      </c>
      <c r="H5" s="15" t="s">
        <v>59</v>
      </c>
      <c r="I5" s="15"/>
      <c r="J5" s="17" t="s">
        <v>40</v>
      </c>
      <c r="K5" s="17" t="s">
        <v>23</v>
      </c>
      <c r="L5" s="5">
        <f>78/1.11*1.1</f>
        <v>77.297297297297291</v>
      </c>
      <c r="M5" s="17"/>
      <c r="N5" s="17"/>
      <c r="O5" s="17"/>
      <c r="P5" s="18"/>
      <c r="Q5" s="18">
        <f>N5*L5</f>
        <v>0</v>
      </c>
      <c r="R5" s="18">
        <f>Q5/1.1</f>
        <v>0</v>
      </c>
      <c r="S5" s="17"/>
    </row>
    <row r="6" spans="1:19" x14ac:dyDescent="0.15">
      <c r="A6" s="19">
        <v>2</v>
      </c>
      <c r="B6" s="15" t="s">
        <v>17</v>
      </c>
      <c r="C6" s="15" t="s">
        <v>18</v>
      </c>
      <c r="D6" s="15" t="s">
        <v>19</v>
      </c>
      <c r="E6" s="13"/>
      <c r="F6" s="41"/>
      <c r="G6" s="15" t="s">
        <v>56</v>
      </c>
      <c r="H6" s="15" t="s">
        <v>58</v>
      </c>
      <c r="I6" s="15"/>
      <c r="J6" s="17" t="s">
        <v>40</v>
      </c>
      <c r="K6" s="17" t="s">
        <v>34</v>
      </c>
      <c r="L6" s="5">
        <f t="shared" ref="L6:L14" si="0">78/1.11*1.1</f>
        <v>77.297297297297291</v>
      </c>
      <c r="M6" s="17"/>
      <c r="N6" s="17"/>
      <c r="O6" s="17"/>
      <c r="P6" s="18"/>
      <c r="Q6" s="18">
        <f t="shared" ref="Q6:Q14" si="1">N6*L6</f>
        <v>0</v>
      </c>
      <c r="R6" s="18">
        <f t="shared" ref="R6:R24" si="2">Q6/1.1</f>
        <v>0</v>
      </c>
      <c r="S6" s="17"/>
    </row>
    <row r="7" spans="1:19" x14ac:dyDescent="0.15">
      <c r="A7" s="19">
        <v>3</v>
      </c>
      <c r="B7" s="15" t="s">
        <v>17</v>
      </c>
      <c r="C7" s="15" t="s">
        <v>18</v>
      </c>
      <c r="D7" s="15" t="s">
        <v>19</v>
      </c>
      <c r="E7" s="13"/>
      <c r="F7" s="41"/>
      <c r="G7" s="15" t="s">
        <v>56</v>
      </c>
      <c r="H7" s="15" t="s">
        <v>58</v>
      </c>
      <c r="I7" s="15"/>
      <c r="J7" s="17" t="s">
        <v>40</v>
      </c>
      <c r="K7" s="17" t="s">
        <v>34</v>
      </c>
      <c r="L7" s="5">
        <f t="shared" si="0"/>
        <v>77.297297297297291</v>
      </c>
      <c r="M7" s="17"/>
      <c r="N7" s="17"/>
      <c r="O7" s="17"/>
      <c r="P7" s="18"/>
      <c r="Q7" s="18">
        <f t="shared" si="1"/>
        <v>0</v>
      </c>
      <c r="R7" s="18">
        <f t="shared" si="2"/>
        <v>0</v>
      </c>
      <c r="S7" s="17"/>
    </row>
    <row r="8" spans="1:19" x14ac:dyDescent="0.15">
      <c r="A8" s="44">
        <v>4</v>
      </c>
      <c r="B8" s="15" t="s">
        <v>17</v>
      </c>
      <c r="C8" s="15" t="s">
        <v>18</v>
      </c>
      <c r="D8" s="15" t="s">
        <v>19</v>
      </c>
      <c r="E8" s="13"/>
      <c r="F8" s="41"/>
      <c r="G8" s="15" t="s">
        <v>57</v>
      </c>
      <c r="H8" s="15" t="s">
        <v>59</v>
      </c>
      <c r="I8" s="15"/>
      <c r="J8" s="17" t="s">
        <v>40</v>
      </c>
      <c r="K8" s="17" t="s">
        <v>23</v>
      </c>
      <c r="L8" s="5">
        <f t="shared" si="0"/>
        <v>77.297297297297291</v>
      </c>
      <c r="M8" s="17"/>
      <c r="N8" s="17"/>
      <c r="O8" s="17"/>
      <c r="P8" s="18"/>
      <c r="Q8" s="18">
        <f t="shared" si="1"/>
        <v>0</v>
      </c>
      <c r="R8" s="18">
        <f t="shared" si="2"/>
        <v>0</v>
      </c>
      <c r="S8" s="17"/>
    </row>
    <row r="9" spans="1:19" x14ac:dyDescent="0.15">
      <c r="A9" s="44">
        <v>5</v>
      </c>
      <c r="B9" s="15" t="s">
        <v>17</v>
      </c>
      <c r="C9" s="15" t="s">
        <v>18</v>
      </c>
      <c r="D9" s="15" t="s">
        <v>19</v>
      </c>
      <c r="E9" s="13"/>
      <c r="F9" s="41"/>
      <c r="G9" s="15" t="s">
        <v>56</v>
      </c>
      <c r="H9" s="15" t="s">
        <v>58</v>
      </c>
      <c r="I9" s="15"/>
      <c r="J9" s="17" t="s">
        <v>40</v>
      </c>
      <c r="K9" s="17" t="s">
        <v>34</v>
      </c>
      <c r="L9" s="5">
        <f t="shared" si="0"/>
        <v>77.297297297297291</v>
      </c>
      <c r="M9" s="17"/>
      <c r="N9" s="17"/>
      <c r="O9" s="17"/>
      <c r="P9" s="18"/>
      <c r="Q9" s="18">
        <f t="shared" si="1"/>
        <v>0</v>
      </c>
      <c r="R9" s="18">
        <f t="shared" si="2"/>
        <v>0</v>
      </c>
      <c r="S9" s="17"/>
    </row>
    <row r="10" spans="1:19" x14ac:dyDescent="0.15">
      <c r="A10" s="44">
        <v>6</v>
      </c>
      <c r="B10" s="15" t="s">
        <v>33</v>
      </c>
      <c r="C10" s="15" t="s">
        <v>18</v>
      </c>
      <c r="D10" s="15" t="s">
        <v>19</v>
      </c>
      <c r="E10" s="13"/>
      <c r="F10" s="41"/>
      <c r="G10" s="15" t="s">
        <v>58</v>
      </c>
      <c r="H10" s="15" t="s">
        <v>56</v>
      </c>
      <c r="I10" s="15"/>
      <c r="J10" s="17" t="s">
        <v>40</v>
      </c>
      <c r="K10" s="17" t="s">
        <v>34</v>
      </c>
      <c r="L10" s="5">
        <f t="shared" si="0"/>
        <v>77.297297297297291</v>
      </c>
      <c r="M10" s="17"/>
      <c r="N10" s="17"/>
      <c r="O10" s="17"/>
      <c r="P10" s="18"/>
      <c r="Q10" s="18">
        <f t="shared" si="1"/>
        <v>0</v>
      </c>
      <c r="R10" s="18">
        <f t="shared" si="2"/>
        <v>0</v>
      </c>
      <c r="S10" s="17"/>
    </row>
    <row r="11" spans="1:19" x14ac:dyDescent="0.15">
      <c r="A11" s="44">
        <v>7</v>
      </c>
      <c r="B11" s="15" t="s">
        <v>33</v>
      </c>
      <c r="C11" s="15" t="s">
        <v>18</v>
      </c>
      <c r="D11" s="15" t="s">
        <v>19</v>
      </c>
      <c r="E11" s="13"/>
      <c r="F11" s="41"/>
      <c r="G11" s="15" t="s">
        <v>58</v>
      </c>
      <c r="H11" s="15" t="s">
        <v>56</v>
      </c>
      <c r="I11" s="15"/>
      <c r="J11" s="17" t="s">
        <v>40</v>
      </c>
      <c r="K11" s="17" t="s">
        <v>34</v>
      </c>
      <c r="L11" s="5">
        <f t="shared" si="0"/>
        <v>77.297297297297291</v>
      </c>
      <c r="M11" s="17"/>
      <c r="N11" s="17"/>
      <c r="O11" s="17"/>
      <c r="P11" s="18"/>
      <c r="Q11" s="18">
        <f t="shared" si="1"/>
        <v>0</v>
      </c>
      <c r="R11" s="18">
        <f t="shared" si="2"/>
        <v>0</v>
      </c>
      <c r="S11" s="17"/>
    </row>
    <row r="12" spans="1:19" x14ac:dyDescent="0.15">
      <c r="A12" s="44">
        <v>8</v>
      </c>
      <c r="B12" s="15" t="s">
        <v>33</v>
      </c>
      <c r="C12" s="15" t="s">
        <v>18</v>
      </c>
      <c r="D12" s="15" t="s">
        <v>19</v>
      </c>
      <c r="E12" s="13"/>
      <c r="F12" s="41"/>
      <c r="G12" s="15" t="s">
        <v>58</v>
      </c>
      <c r="H12" s="15" t="s">
        <v>56</v>
      </c>
      <c r="I12" s="15"/>
      <c r="J12" s="17" t="s">
        <v>40</v>
      </c>
      <c r="K12" s="17" t="s">
        <v>34</v>
      </c>
      <c r="L12" s="5">
        <f t="shared" si="0"/>
        <v>77.297297297297291</v>
      </c>
      <c r="M12" s="17"/>
      <c r="N12" s="17"/>
      <c r="O12" s="17"/>
      <c r="P12" s="18"/>
      <c r="Q12" s="18">
        <f t="shared" si="1"/>
        <v>0</v>
      </c>
      <c r="R12" s="18">
        <f t="shared" si="2"/>
        <v>0</v>
      </c>
      <c r="S12" s="17"/>
    </row>
    <row r="13" spans="1:19" x14ac:dyDescent="0.15">
      <c r="A13" s="44">
        <v>9</v>
      </c>
      <c r="B13" s="15" t="s">
        <v>33</v>
      </c>
      <c r="C13" s="15" t="s">
        <v>18</v>
      </c>
      <c r="D13" s="15" t="s">
        <v>19</v>
      </c>
      <c r="E13" s="13"/>
      <c r="F13" s="41"/>
      <c r="G13" s="15" t="s">
        <v>58</v>
      </c>
      <c r="H13" s="15" t="s">
        <v>56</v>
      </c>
      <c r="I13" s="15"/>
      <c r="J13" s="17" t="s">
        <v>40</v>
      </c>
      <c r="K13" s="17" t="s">
        <v>34</v>
      </c>
      <c r="L13" s="5">
        <f t="shared" si="0"/>
        <v>77.297297297297291</v>
      </c>
      <c r="M13" s="17"/>
      <c r="N13" s="17"/>
      <c r="O13" s="17"/>
      <c r="P13" s="18"/>
      <c r="Q13" s="18">
        <f t="shared" si="1"/>
        <v>0</v>
      </c>
      <c r="R13" s="18">
        <f t="shared" si="2"/>
        <v>0</v>
      </c>
      <c r="S13" s="17"/>
    </row>
    <row r="14" spans="1:19" x14ac:dyDescent="0.15">
      <c r="A14" s="44">
        <v>10</v>
      </c>
      <c r="B14" s="15" t="s">
        <v>33</v>
      </c>
      <c r="C14" s="15" t="s">
        <v>18</v>
      </c>
      <c r="D14" s="15" t="s">
        <v>19</v>
      </c>
      <c r="E14" s="13"/>
      <c r="F14" s="41"/>
      <c r="G14" s="15" t="s">
        <v>58</v>
      </c>
      <c r="H14" s="15" t="s">
        <v>56</v>
      </c>
      <c r="I14" s="15"/>
      <c r="J14" s="17" t="s">
        <v>40</v>
      </c>
      <c r="K14" s="17" t="s">
        <v>34</v>
      </c>
      <c r="L14" s="5">
        <f t="shared" si="0"/>
        <v>77.297297297297291</v>
      </c>
      <c r="M14" s="17"/>
      <c r="N14" s="17"/>
      <c r="O14" s="17"/>
      <c r="P14" s="18"/>
      <c r="Q14" s="18">
        <f t="shared" si="1"/>
        <v>0</v>
      </c>
      <c r="R14" s="18">
        <f t="shared" si="2"/>
        <v>0</v>
      </c>
      <c r="S14" s="17"/>
    </row>
    <row r="15" spans="1:19" x14ac:dyDescent="0.15">
      <c r="A15" s="44">
        <v>11</v>
      </c>
      <c r="B15" s="15" t="s">
        <v>62</v>
      </c>
      <c r="C15" s="15" t="s">
        <v>63</v>
      </c>
      <c r="D15" s="15" t="s">
        <v>64</v>
      </c>
      <c r="E15" s="13"/>
      <c r="F15" s="8"/>
      <c r="G15" s="15" t="s">
        <v>69</v>
      </c>
      <c r="H15" s="15" t="s">
        <v>66</v>
      </c>
      <c r="I15" s="15" t="s">
        <v>70</v>
      </c>
      <c r="J15" s="17" t="s">
        <v>68</v>
      </c>
      <c r="K15" s="17" t="s">
        <v>34</v>
      </c>
      <c r="L15" s="5">
        <f>250/1.11*1.1</f>
        <v>247.74774774774775</v>
      </c>
      <c r="M15" s="17"/>
      <c r="N15" s="17"/>
      <c r="O15" s="17"/>
      <c r="P15" s="18">
        <f>200/1.11*1.1</f>
        <v>198.19819819819821</v>
      </c>
      <c r="Q15" s="18">
        <f>N15*L15+P15</f>
        <v>198.19819819819821</v>
      </c>
      <c r="R15" s="18">
        <f t="shared" si="2"/>
        <v>180.18018018018017</v>
      </c>
      <c r="S15" s="17"/>
    </row>
    <row r="16" spans="1:19" x14ac:dyDescent="0.15">
      <c r="A16" s="44">
        <v>12</v>
      </c>
      <c r="B16" s="15" t="s">
        <v>62</v>
      </c>
      <c r="C16" s="15" t="s">
        <v>63</v>
      </c>
      <c r="D16" s="15" t="s">
        <v>64</v>
      </c>
      <c r="E16" s="13"/>
      <c r="F16" s="42"/>
      <c r="G16" s="15" t="s">
        <v>69</v>
      </c>
      <c r="H16" s="15" t="s">
        <v>66</v>
      </c>
      <c r="I16" s="15" t="s">
        <v>70</v>
      </c>
      <c r="J16" s="17" t="s">
        <v>68</v>
      </c>
      <c r="K16" s="17" t="s">
        <v>34</v>
      </c>
      <c r="L16" s="5">
        <f t="shared" ref="L16:L19" si="3">250/1.11*1.1</f>
        <v>247.74774774774775</v>
      </c>
      <c r="M16" s="17"/>
      <c r="N16" s="17"/>
      <c r="O16" s="17"/>
      <c r="P16" s="18">
        <f t="shared" ref="P16:P19" si="4">200/1.11*1.1</f>
        <v>198.19819819819821</v>
      </c>
      <c r="Q16" s="18">
        <f t="shared" ref="Q16:Q24" si="5">N16*L16+P16</f>
        <v>198.19819819819821</v>
      </c>
      <c r="R16" s="18">
        <f t="shared" si="2"/>
        <v>180.18018018018017</v>
      </c>
      <c r="S16" s="17"/>
    </row>
    <row r="17" spans="1:19" x14ac:dyDescent="0.15">
      <c r="A17" s="44">
        <v>13</v>
      </c>
      <c r="B17" s="15" t="s">
        <v>62</v>
      </c>
      <c r="C17" s="15" t="s">
        <v>63</v>
      </c>
      <c r="D17" s="15" t="s">
        <v>64</v>
      </c>
      <c r="E17" s="13"/>
      <c r="F17" s="42"/>
      <c r="G17" s="15" t="s">
        <v>69</v>
      </c>
      <c r="H17" s="15" t="s">
        <v>66</v>
      </c>
      <c r="I17" s="15" t="s">
        <v>70</v>
      </c>
      <c r="J17" s="17" t="s">
        <v>68</v>
      </c>
      <c r="K17" s="17" t="s">
        <v>34</v>
      </c>
      <c r="L17" s="5">
        <f t="shared" si="3"/>
        <v>247.74774774774775</v>
      </c>
      <c r="M17" s="17"/>
      <c r="N17" s="17"/>
      <c r="O17" s="17"/>
      <c r="P17" s="18">
        <f t="shared" si="4"/>
        <v>198.19819819819821</v>
      </c>
      <c r="Q17" s="18">
        <f t="shared" si="5"/>
        <v>198.19819819819821</v>
      </c>
      <c r="R17" s="18">
        <f t="shared" si="2"/>
        <v>180.18018018018017</v>
      </c>
      <c r="S17" s="17"/>
    </row>
    <row r="18" spans="1:19" x14ac:dyDescent="0.15">
      <c r="A18" s="44">
        <v>14</v>
      </c>
      <c r="B18" s="15" t="s">
        <v>62</v>
      </c>
      <c r="C18" s="15" t="s">
        <v>63</v>
      </c>
      <c r="D18" s="15" t="s">
        <v>64</v>
      </c>
      <c r="E18" s="13"/>
      <c r="F18" s="41"/>
      <c r="G18" s="15" t="s">
        <v>69</v>
      </c>
      <c r="H18" s="15" t="s">
        <v>66</v>
      </c>
      <c r="I18" s="15" t="s">
        <v>70</v>
      </c>
      <c r="J18" s="17" t="s">
        <v>68</v>
      </c>
      <c r="K18" s="17" t="s">
        <v>34</v>
      </c>
      <c r="L18" s="5">
        <f t="shared" si="3"/>
        <v>247.74774774774775</v>
      </c>
      <c r="M18" s="17"/>
      <c r="N18" s="17"/>
      <c r="O18" s="17"/>
      <c r="P18" s="18">
        <f t="shared" si="4"/>
        <v>198.19819819819821</v>
      </c>
      <c r="Q18" s="18">
        <f t="shared" si="5"/>
        <v>198.19819819819821</v>
      </c>
      <c r="R18" s="18">
        <f t="shared" si="2"/>
        <v>180.18018018018017</v>
      </c>
      <c r="S18" s="3"/>
    </row>
    <row r="19" spans="1:19" x14ac:dyDescent="0.15">
      <c r="A19" s="44">
        <v>15</v>
      </c>
      <c r="B19" s="15" t="s">
        <v>62</v>
      </c>
      <c r="C19" s="15" t="s">
        <v>63</v>
      </c>
      <c r="D19" s="15" t="s">
        <v>64</v>
      </c>
      <c r="E19" s="13"/>
      <c r="F19" s="42"/>
      <c r="G19" s="15" t="s">
        <v>69</v>
      </c>
      <c r="H19" s="15" t="s">
        <v>66</v>
      </c>
      <c r="I19" s="15" t="s">
        <v>70</v>
      </c>
      <c r="J19" s="17" t="s">
        <v>68</v>
      </c>
      <c r="K19" s="17" t="s">
        <v>34</v>
      </c>
      <c r="L19" s="5">
        <f t="shared" si="3"/>
        <v>247.74774774774775</v>
      </c>
      <c r="M19" s="17"/>
      <c r="N19" s="17"/>
      <c r="O19" s="17"/>
      <c r="P19" s="18">
        <f t="shared" si="4"/>
        <v>198.19819819819821</v>
      </c>
      <c r="Q19" s="18">
        <f t="shared" si="5"/>
        <v>198.19819819819821</v>
      </c>
      <c r="R19" s="18">
        <f t="shared" si="2"/>
        <v>180.18018018018017</v>
      </c>
      <c r="S19" s="3"/>
    </row>
    <row r="20" spans="1:19" x14ac:dyDescent="0.15">
      <c r="A20" s="44">
        <v>16</v>
      </c>
      <c r="B20" s="15" t="s">
        <v>33</v>
      </c>
      <c r="C20" s="15" t="s">
        <v>18</v>
      </c>
      <c r="D20" s="15" t="s">
        <v>19</v>
      </c>
      <c r="E20" s="13"/>
      <c r="F20" s="42"/>
      <c r="G20" s="15" t="s">
        <v>71</v>
      </c>
      <c r="H20" s="15" t="s">
        <v>21</v>
      </c>
      <c r="I20" s="15" t="s">
        <v>72</v>
      </c>
      <c r="J20" s="17" t="s">
        <v>40</v>
      </c>
      <c r="K20" s="17" t="s">
        <v>34</v>
      </c>
      <c r="L20" s="5">
        <f>230/1.11*1.1</f>
        <v>227.92792792792793</v>
      </c>
      <c r="M20" s="17"/>
      <c r="N20" s="17"/>
      <c r="O20" s="17"/>
      <c r="P20" s="18">
        <f>500/1.11*1.1</f>
        <v>495.4954954954955</v>
      </c>
      <c r="Q20" s="18">
        <f t="shared" si="5"/>
        <v>495.4954954954955</v>
      </c>
      <c r="R20" s="18">
        <f t="shared" si="2"/>
        <v>450.45045045045043</v>
      </c>
      <c r="S20" s="17"/>
    </row>
    <row r="21" spans="1:19" x14ac:dyDescent="0.15">
      <c r="A21" s="44">
        <v>17</v>
      </c>
      <c r="B21" s="15" t="s">
        <v>33</v>
      </c>
      <c r="C21" s="15" t="s">
        <v>63</v>
      </c>
      <c r="D21" s="15" t="s">
        <v>64</v>
      </c>
      <c r="E21" s="13"/>
      <c r="F21" s="42"/>
      <c r="G21" s="15" t="s">
        <v>71</v>
      </c>
      <c r="H21" s="15" t="s">
        <v>66</v>
      </c>
      <c r="I21" s="15" t="s">
        <v>72</v>
      </c>
      <c r="J21" s="17" t="s">
        <v>68</v>
      </c>
      <c r="K21" s="17" t="s">
        <v>34</v>
      </c>
      <c r="L21" s="5">
        <f t="shared" ref="L21:L24" si="6">230/1.11*1.1</f>
        <v>227.92792792792793</v>
      </c>
      <c r="M21" s="17"/>
      <c r="N21" s="17"/>
      <c r="O21" s="17"/>
      <c r="P21" s="18">
        <f t="shared" ref="P21:P24" si="7">500/1.11*1.1</f>
        <v>495.4954954954955</v>
      </c>
      <c r="Q21" s="18">
        <f t="shared" si="5"/>
        <v>495.4954954954955</v>
      </c>
      <c r="R21" s="18">
        <f t="shared" si="2"/>
        <v>450.45045045045043</v>
      </c>
      <c r="S21" s="17"/>
    </row>
    <row r="22" spans="1:19" x14ac:dyDescent="0.15">
      <c r="A22" s="44">
        <v>18</v>
      </c>
      <c r="B22" s="15" t="s">
        <v>33</v>
      </c>
      <c r="C22" s="15" t="s">
        <v>63</v>
      </c>
      <c r="D22" s="15" t="s">
        <v>64</v>
      </c>
      <c r="E22" s="13"/>
      <c r="F22" s="42"/>
      <c r="G22" s="15" t="s">
        <v>71</v>
      </c>
      <c r="H22" s="15" t="s">
        <v>66</v>
      </c>
      <c r="I22" s="15" t="s">
        <v>72</v>
      </c>
      <c r="J22" s="17" t="s">
        <v>68</v>
      </c>
      <c r="K22" s="17" t="s">
        <v>34</v>
      </c>
      <c r="L22" s="5">
        <f t="shared" si="6"/>
        <v>227.92792792792793</v>
      </c>
      <c r="M22" s="17"/>
      <c r="N22" s="17"/>
      <c r="O22" s="17"/>
      <c r="P22" s="18">
        <f t="shared" si="7"/>
        <v>495.4954954954955</v>
      </c>
      <c r="Q22" s="18">
        <f t="shared" si="5"/>
        <v>495.4954954954955</v>
      </c>
      <c r="R22" s="18">
        <f t="shared" si="2"/>
        <v>450.45045045045043</v>
      </c>
      <c r="S22" s="17"/>
    </row>
    <row r="23" spans="1:19" x14ac:dyDescent="0.15">
      <c r="A23" s="44">
        <v>19</v>
      </c>
      <c r="B23" s="15" t="s">
        <v>33</v>
      </c>
      <c r="C23" s="15" t="s">
        <v>63</v>
      </c>
      <c r="D23" s="15" t="s">
        <v>64</v>
      </c>
      <c r="E23" s="13"/>
      <c r="F23" s="41"/>
      <c r="G23" s="15" t="s">
        <v>71</v>
      </c>
      <c r="H23" s="15" t="s">
        <v>66</v>
      </c>
      <c r="I23" s="15" t="s">
        <v>72</v>
      </c>
      <c r="J23" s="17" t="s">
        <v>68</v>
      </c>
      <c r="K23" s="17" t="s">
        <v>34</v>
      </c>
      <c r="L23" s="5">
        <f t="shared" si="6"/>
        <v>227.92792792792793</v>
      </c>
      <c r="M23" s="17"/>
      <c r="N23" s="17"/>
      <c r="O23" s="17"/>
      <c r="P23" s="18">
        <f t="shared" si="7"/>
        <v>495.4954954954955</v>
      </c>
      <c r="Q23" s="18">
        <f t="shared" si="5"/>
        <v>495.4954954954955</v>
      </c>
      <c r="R23" s="18">
        <f t="shared" si="2"/>
        <v>450.45045045045043</v>
      </c>
      <c r="S23" s="3"/>
    </row>
    <row r="24" spans="1:19" x14ac:dyDescent="0.15">
      <c r="A24" s="44">
        <v>20</v>
      </c>
      <c r="B24" s="15" t="s">
        <v>33</v>
      </c>
      <c r="C24" s="15" t="s">
        <v>63</v>
      </c>
      <c r="D24" s="15" t="s">
        <v>64</v>
      </c>
      <c r="E24" s="13"/>
      <c r="F24" s="42"/>
      <c r="G24" s="15" t="s">
        <v>71</v>
      </c>
      <c r="H24" s="15" t="s">
        <v>66</v>
      </c>
      <c r="I24" s="15" t="s">
        <v>72</v>
      </c>
      <c r="J24" s="17" t="s">
        <v>68</v>
      </c>
      <c r="K24" s="17" t="s">
        <v>34</v>
      </c>
      <c r="L24" s="5">
        <f t="shared" si="6"/>
        <v>227.92792792792793</v>
      </c>
      <c r="M24" s="17"/>
      <c r="N24" s="17"/>
      <c r="O24" s="17"/>
      <c r="P24" s="18">
        <f t="shared" si="7"/>
        <v>495.4954954954955</v>
      </c>
      <c r="Q24" s="18">
        <f t="shared" si="5"/>
        <v>495.4954954954955</v>
      </c>
      <c r="R24" s="18">
        <f t="shared" si="2"/>
        <v>450.45045045045043</v>
      </c>
      <c r="S24" s="3"/>
    </row>
    <row r="25" spans="1:19" x14ac:dyDescent="0.15">
      <c r="A25" s="69" t="s">
        <v>24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19"/>
      <c r="N25" s="19">
        <f>SUM(N5:N24)</f>
        <v>0</v>
      </c>
      <c r="O25" s="19"/>
      <c r="P25" s="4"/>
      <c r="Q25" s="4">
        <f>SUM(Q5:Q24)</f>
        <v>3468.4684684684689</v>
      </c>
      <c r="R25" s="4">
        <f>SUM(R5:R24)</f>
        <v>3153.1531531531527</v>
      </c>
      <c r="S25" s="3"/>
    </row>
    <row r="27" spans="1:19" x14ac:dyDescent="0.15">
      <c r="P27" s="47"/>
      <c r="S27" s="6"/>
    </row>
    <row r="29" spans="1:19" s="7" customFormat="1" ht="15.75" thickBot="1" x14ac:dyDescent="0.2">
      <c r="A29" s="67" t="s">
        <v>25</v>
      </c>
      <c r="B29" s="67"/>
      <c r="C29" s="67"/>
      <c r="D29" s="67"/>
      <c r="E29" s="67"/>
      <c r="F29" s="67"/>
      <c r="G29" s="67"/>
      <c r="H29" s="67" t="s">
        <v>26</v>
      </c>
      <c r="I29" s="67"/>
      <c r="J29" s="67"/>
      <c r="K29" s="67"/>
      <c r="L29" s="67"/>
      <c r="M29" s="67"/>
      <c r="N29" s="67"/>
      <c r="O29" s="67"/>
      <c r="P29" s="48" t="s">
        <v>27</v>
      </c>
      <c r="Q29" s="68"/>
      <c r="R29" s="68"/>
      <c r="S29" s="68"/>
    </row>
    <row r="32" spans="1:19" x14ac:dyDescent="0.15">
      <c r="Q32" s="43"/>
    </row>
    <row r="41" spans="7:19" x14ac:dyDescent="0.15">
      <c r="G41" s="6"/>
      <c r="H41" s="6"/>
      <c r="L41" s="6"/>
      <c r="S41" s="6"/>
    </row>
    <row r="42" spans="7:19" x14ac:dyDescent="0.15">
      <c r="G42" s="6"/>
      <c r="H42" s="6"/>
      <c r="L42" s="6"/>
      <c r="S42" s="6"/>
    </row>
    <row r="43" spans="7:19" x14ac:dyDescent="0.15">
      <c r="G43" s="6"/>
      <c r="H43" s="6"/>
      <c r="L43" s="6"/>
      <c r="S43" s="6"/>
    </row>
    <row r="44" spans="7:19" x14ac:dyDescent="0.15">
      <c r="G44" s="6"/>
      <c r="H44" s="6"/>
      <c r="L44" s="6"/>
      <c r="S44" s="6"/>
    </row>
    <row r="45" spans="7:19" x14ac:dyDescent="0.15">
      <c r="G45" s="6"/>
      <c r="H45" s="6"/>
      <c r="L45" s="6"/>
      <c r="S45" s="6"/>
    </row>
    <row r="46" spans="7:19" x14ac:dyDescent="0.15">
      <c r="G46" s="6"/>
      <c r="H46" s="6"/>
      <c r="L46" s="6"/>
      <c r="S46" s="6"/>
    </row>
    <row r="47" spans="7:19" x14ac:dyDescent="0.15">
      <c r="G47" s="6"/>
      <c r="H47" s="6"/>
      <c r="L47" s="6"/>
      <c r="S47" s="6"/>
    </row>
    <row r="48" spans="7:19" x14ac:dyDescent="0.15">
      <c r="G48" s="6"/>
      <c r="H48" s="6"/>
      <c r="L48" s="6"/>
      <c r="S48" s="6"/>
    </row>
    <row r="49" spans="7:19" x14ac:dyDescent="0.15">
      <c r="G49" s="6"/>
      <c r="H49" s="6"/>
      <c r="L49" s="6"/>
      <c r="S49" s="6"/>
    </row>
    <row r="50" spans="7:19" x14ac:dyDescent="0.15">
      <c r="G50" s="6"/>
      <c r="H50" s="6"/>
      <c r="L50" s="6"/>
      <c r="S50" s="6"/>
    </row>
    <row r="51" spans="7:19" x14ac:dyDescent="0.15">
      <c r="G51" s="6"/>
      <c r="H51" s="6"/>
      <c r="L51" s="6"/>
      <c r="S51" s="6"/>
    </row>
    <row r="53" spans="7:19" x14ac:dyDescent="0.15">
      <c r="G53" s="6"/>
      <c r="H53" s="6"/>
      <c r="L53" s="6"/>
      <c r="S53" s="6"/>
    </row>
    <row r="54" spans="7:19" x14ac:dyDescent="0.15">
      <c r="G54" s="6"/>
      <c r="H54" s="6"/>
      <c r="L54" s="6"/>
      <c r="S54" s="6"/>
    </row>
    <row r="55" spans="7:19" x14ac:dyDescent="0.15">
      <c r="G55" s="6"/>
      <c r="H55" s="6"/>
      <c r="L55" s="6"/>
      <c r="S55" s="6"/>
    </row>
  </sheetData>
  <sortState ref="B5:L20">
    <sortCondition descending="1" ref="E5:E20"/>
    <sortCondition ref="C5:C20"/>
    <sortCondition ref="B5:B20"/>
  </sortState>
  <mergeCells count="5">
    <mergeCell ref="A1:S1"/>
    <mergeCell ref="A29:G29"/>
    <mergeCell ref="H29:O29"/>
    <mergeCell ref="Q29:S29"/>
    <mergeCell ref="A25:L25"/>
  </mergeCells>
  <phoneticPr fontId="3" type="noConversion"/>
  <conditionalFormatting sqref="B34">
    <cfRule type="duplicateValues" dxfId="43" priority="37"/>
    <cfRule type="duplicateValues" dxfId="42" priority="38"/>
  </conditionalFormatting>
  <conditionalFormatting sqref="B38">
    <cfRule type="duplicateValues" dxfId="41" priority="35"/>
    <cfRule type="duplicateValues" dxfId="40" priority="36"/>
  </conditionalFormatting>
  <conditionalFormatting sqref="B39">
    <cfRule type="duplicateValues" dxfId="39" priority="33"/>
    <cfRule type="duplicateValues" dxfId="38" priority="34"/>
  </conditionalFormatting>
  <conditionalFormatting sqref="B41">
    <cfRule type="duplicateValues" dxfId="37" priority="25"/>
    <cfRule type="duplicateValues" dxfId="36" priority="26"/>
  </conditionalFormatting>
  <conditionalFormatting sqref="B42">
    <cfRule type="duplicateValues" dxfId="35" priority="23"/>
    <cfRule type="duplicateValues" dxfId="34" priority="24"/>
  </conditionalFormatting>
  <conditionalFormatting sqref="B43">
    <cfRule type="duplicateValues" dxfId="33" priority="39"/>
    <cfRule type="duplicateValues" dxfId="32" priority="40"/>
  </conditionalFormatting>
  <conditionalFormatting sqref="B44">
    <cfRule type="duplicateValues" dxfId="31" priority="21"/>
    <cfRule type="duplicateValues" dxfId="30" priority="22"/>
  </conditionalFormatting>
  <conditionalFormatting sqref="B46:B50">
    <cfRule type="duplicateValues" dxfId="29" priority="29"/>
    <cfRule type="duplicateValues" dxfId="28" priority="30"/>
  </conditionalFormatting>
  <conditionalFormatting sqref="B26:B27">
    <cfRule type="duplicateValues" dxfId="27" priority="27"/>
    <cfRule type="duplicateValues" dxfId="26" priority="28"/>
  </conditionalFormatting>
  <conditionalFormatting sqref="B52:B1048576 B32:B50 B30 B26:B28 B1:B14">
    <cfRule type="duplicateValues" dxfId="25" priority="19"/>
  </conditionalFormatting>
  <conditionalFormatting sqref="B52:B1048576">
    <cfRule type="duplicateValues" dxfId="24" priority="20"/>
  </conditionalFormatting>
  <conditionalFormatting sqref="B40 B37">
    <cfRule type="duplicateValues" dxfId="23" priority="31"/>
    <cfRule type="duplicateValues" dxfId="22" priority="32"/>
  </conditionalFormatting>
  <conditionalFormatting sqref="B52:B1048576 B32:B50 B30 B26:B28 B1:B14">
    <cfRule type="duplicateValues" dxfId="21" priority="18"/>
  </conditionalFormatting>
  <conditionalFormatting sqref="B28 B30">
    <cfRule type="duplicateValues" dxfId="20" priority="41"/>
    <cfRule type="duplicateValues" dxfId="19" priority="42"/>
  </conditionalFormatting>
  <conditionalFormatting sqref="B48">
    <cfRule type="duplicateValues" dxfId="18" priority="43"/>
    <cfRule type="duplicateValues" dxfId="17" priority="44"/>
  </conditionalFormatting>
  <conditionalFormatting sqref="B29">
    <cfRule type="duplicateValues" dxfId="16" priority="15"/>
  </conditionalFormatting>
  <conditionalFormatting sqref="B29">
    <cfRule type="duplicateValues" dxfId="15" priority="14"/>
  </conditionalFormatting>
  <conditionalFormatting sqref="B29">
    <cfRule type="duplicateValues" dxfId="14" priority="16"/>
    <cfRule type="duplicateValues" dxfId="13" priority="17"/>
  </conditionalFormatting>
  <conditionalFormatting sqref="L53">
    <cfRule type="duplicateValues" dxfId="12" priority="12"/>
    <cfRule type="duplicateValues" dxfId="11" priority="13"/>
  </conditionalFormatting>
  <conditionalFormatting sqref="L53">
    <cfRule type="duplicateValues" dxfId="10" priority="11"/>
  </conditionalFormatting>
  <conditionalFormatting sqref="L53">
    <cfRule type="duplicateValues" dxfId="9" priority="10"/>
  </conditionalFormatting>
  <conditionalFormatting sqref="E13">
    <cfRule type="duplicateValues" dxfId="8" priority="8"/>
  </conditionalFormatting>
  <conditionalFormatting sqref="E14 E5:E12">
    <cfRule type="duplicateValues" dxfId="7" priority="139"/>
  </conditionalFormatting>
  <conditionalFormatting sqref="B15:B19 B21:B24">
    <cfRule type="duplicateValues" dxfId="6" priority="168"/>
  </conditionalFormatting>
  <conditionalFormatting sqref="B15:B19 B21:B24">
    <cfRule type="duplicateValues" dxfId="5" priority="170"/>
  </conditionalFormatting>
  <conditionalFormatting sqref="B20">
    <cfRule type="duplicateValues" dxfId="4" priority="2"/>
  </conditionalFormatting>
  <conditionalFormatting sqref="B20">
    <cfRule type="duplicateValues" dxfId="3" priority="3"/>
  </conditionalFormatting>
  <conditionalFormatting sqref="B1:B1048576">
    <cfRule type="duplicateValues" dxfId="2" priority="1"/>
  </conditionalFormatting>
  <dataValidations count="1">
    <dataValidation type="list" allowBlank="1" showInputMessage="1" showErrorMessage="1" sqref="D5:D24">
      <formula1>"销售运费,原材料运费"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费用合计</vt:lpstr>
      <vt:lpstr>沃尔沃骨架</vt:lpstr>
      <vt:lpstr>沃尔沃面套</vt:lpstr>
      <vt:lpstr>线束</vt:lpstr>
      <vt:lpstr>ALPS</vt:lpstr>
      <vt:lpstr>零单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2018-06-07T02:04:30Z</dcterms:modified>
</cp:coreProperties>
</file>