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555" activeTab="1"/>
  </bookViews>
  <sheets>
    <sheet name="面套退货" sheetId="1" r:id="rId1"/>
    <sheet name="包材" sheetId="4" r:id="rId2"/>
  </sheets>
  <externalReferences>
    <externalReference r:id="rId3"/>
  </externalReferences>
  <definedNames>
    <definedName name="_xlnm._FilterDatabase" localSheetId="0" hidden="1">面套退货!$A$4:$T$15</definedName>
    <definedName name="Column">[1]Constant!#REF!</definedName>
    <definedName name="Cost">#REF!</definedName>
    <definedName name="PNPrinciple">[1]Constant!#REF!</definedName>
    <definedName name="XSS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L13" i="1"/>
  <c r="Q13" i="1" s="1"/>
  <c r="R13" i="1" s="1"/>
  <c r="Q6" i="1"/>
  <c r="R6" i="1" s="1"/>
  <c r="Q7" i="1"/>
  <c r="Q8" i="1"/>
  <c r="R8" i="1" s="1"/>
  <c r="Q9" i="1"/>
  <c r="Q10" i="1"/>
  <c r="R10" i="1" s="1"/>
  <c r="Q11" i="1"/>
  <c r="Q12" i="1"/>
  <c r="R12" i="1" s="1"/>
  <c r="Q14" i="1"/>
  <c r="R7" i="1"/>
  <c r="R9" i="1"/>
  <c r="R11" i="1"/>
  <c r="R14" i="1"/>
  <c r="L6" i="1"/>
  <c r="L7" i="1"/>
  <c r="L8" i="1"/>
  <c r="L9" i="1"/>
  <c r="L10" i="1"/>
  <c r="L11" i="1"/>
  <c r="L12" i="1"/>
  <c r="L14" i="1"/>
  <c r="L5" i="1"/>
  <c r="S19" i="4"/>
  <c r="L19" i="4"/>
  <c r="V19" i="4" s="1"/>
  <c r="W19" i="4" s="1"/>
  <c r="S18" i="4"/>
  <c r="L18" i="4"/>
  <c r="V18" i="4" s="1"/>
  <c r="W18" i="4" s="1"/>
  <c r="S17" i="4"/>
  <c r="L17" i="4"/>
  <c r="V17" i="4" s="1"/>
  <c r="W17" i="4" s="1"/>
  <c r="S16" i="4"/>
  <c r="L16" i="4"/>
  <c r="V16" i="4" s="1"/>
  <c r="W16" i="4" s="1"/>
  <c r="S15" i="4"/>
  <c r="L15" i="4"/>
  <c r="V15" i="4" s="1"/>
  <c r="W15" i="4" s="1"/>
  <c r="W5" i="4"/>
  <c r="L6" i="4"/>
  <c r="L7" i="4"/>
  <c r="L8" i="4"/>
  <c r="L9" i="4"/>
  <c r="L10" i="4"/>
  <c r="L11" i="4"/>
  <c r="L12" i="4"/>
  <c r="L13" i="4"/>
  <c r="L14" i="4"/>
  <c r="L20" i="4"/>
  <c r="L21" i="4"/>
  <c r="L22" i="4"/>
  <c r="L23" i="4"/>
  <c r="L24" i="4"/>
  <c r="L5" i="4"/>
  <c r="V25" i="4" l="1"/>
  <c r="W25" i="4" s="1"/>
  <c r="S7" i="4"/>
  <c r="V7" i="4" s="1"/>
  <c r="W7" i="4" s="1"/>
  <c r="S8" i="4"/>
  <c r="V8" i="4" s="1"/>
  <c r="W8" i="4" s="1"/>
  <c r="S9" i="4"/>
  <c r="V9" i="4" s="1"/>
  <c r="W9" i="4" s="1"/>
  <c r="S10" i="4"/>
  <c r="V10" i="4" s="1"/>
  <c r="W10" i="4" s="1"/>
  <c r="S11" i="4"/>
  <c r="V11" i="4" s="1"/>
  <c r="W11" i="4" s="1"/>
  <c r="S12" i="4"/>
  <c r="V12" i="4" s="1"/>
  <c r="W12" i="4" s="1"/>
  <c r="S13" i="4"/>
  <c r="V13" i="4" s="1"/>
  <c r="W13" i="4" s="1"/>
  <c r="S14" i="4"/>
  <c r="V14" i="4" s="1"/>
  <c r="W14" i="4" s="1"/>
  <c r="S20" i="4"/>
  <c r="V20" i="4" s="1"/>
  <c r="W20" i="4" s="1"/>
  <c r="S21" i="4"/>
  <c r="V21" i="4" s="1"/>
  <c r="W21" i="4" s="1"/>
  <c r="S22" i="4"/>
  <c r="V22" i="4" s="1"/>
  <c r="W22" i="4" s="1"/>
  <c r="S23" i="4"/>
  <c r="V23" i="4" s="1"/>
  <c r="W23" i="4" s="1"/>
  <c r="S24" i="4"/>
  <c r="V24" i="4" s="1"/>
  <c r="W24" i="4" s="1"/>
  <c r="N12" i="1"/>
  <c r="S6" i="4" l="1"/>
  <c r="V6" i="4" s="1"/>
  <c r="W6" i="4" s="1"/>
  <c r="N6" i="1"/>
  <c r="N7" i="1"/>
  <c r="N8" i="1"/>
  <c r="N9" i="1"/>
  <c r="N10" i="1"/>
  <c r="N11" i="1"/>
  <c r="N14" i="1"/>
  <c r="M15" i="1"/>
  <c r="N26" i="4"/>
  <c r="O26" i="4"/>
  <c r="P26" i="4"/>
  <c r="Q26" i="4"/>
  <c r="R26" i="4"/>
  <c r="M26" i="4"/>
  <c r="S5" i="4"/>
  <c r="V5" i="4" s="1"/>
  <c r="N5" i="1"/>
  <c r="Q5" i="1" s="1"/>
  <c r="R5" i="1" s="1"/>
  <c r="V26" i="4" l="1"/>
  <c r="W26" i="4"/>
  <c r="S26" i="4"/>
  <c r="Q15" i="1"/>
  <c r="R15" i="1"/>
  <c r="N15" i="1"/>
</calcChain>
</file>

<file path=xl/sharedStrings.xml><?xml version="1.0" encoding="utf-8"?>
<sst xmlns="http://schemas.openxmlformats.org/spreadsheetml/2006/main" count="287" uniqueCount="45">
  <si>
    <t>日期：</t>
    <phoneticPr fontId="6" type="noConversion"/>
  </si>
  <si>
    <t>物料经理/主管（审批）:</t>
    <phoneticPr fontId="3" type="noConversion"/>
  </si>
  <si>
    <t>物料计划员/库房工程师（编制):</t>
    <phoneticPr fontId="3" type="noConversion"/>
  </si>
  <si>
    <t>合计：</t>
    <phoneticPr fontId="3" type="noConversion"/>
  </si>
  <si>
    <t>LTL</t>
    <phoneticPr fontId="3" type="noConversion"/>
  </si>
  <si>
    <t>重庆</t>
    <phoneticPr fontId="3" type="noConversion"/>
  </si>
  <si>
    <t>9.6m箱体车</t>
    <phoneticPr fontId="6" type="noConversion"/>
  </si>
  <si>
    <t>备注</t>
    <phoneticPr fontId="3" type="noConversion"/>
  </si>
  <si>
    <t>预提运费合计（不含税）</t>
    <phoneticPr fontId="3" type="noConversion"/>
  </si>
  <si>
    <t>提送货费（若有）</t>
    <phoneticPr fontId="3" type="noConversion"/>
  </si>
  <si>
    <t>总重量（kg）</t>
    <phoneticPr fontId="3" type="noConversion"/>
  </si>
  <si>
    <t>总体积（m3）</t>
    <phoneticPr fontId="3" type="noConversion"/>
  </si>
  <si>
    <t>数量</t>
    <phoneticPr fontId="3" type="noConversion"/>
  </si>
  <si>
    <t>车型</t>
    <phoneticPr fontId="3" type="noConversion"/>
  </si>
  <si>
    <t>运输方式</t>
    <phoneticPr fontId="3" type="noConversion"/>
  </si>
  <si>
    <t>运输产品</t>
    <phoneticPr fontId="3" type="noConversion"/>
  </si>
  <si>
    <t>线路终点</t>
    <phoneticPr fontId="3" type="noConversion"/>
  </si>
  <si>
    <t>线路起点</t>
    <phoneticPr fontId="3" type="noConversion"/>
  </si>
  <si>
    <t>运输单号</t>
    <phoneticPr fontId="3" type="noConversion"/>
  </si>
  <si>
    <t>运费类型</t>
    <phoneticPr fontId="3" type="noConversion"/>
  </si>
  <si>
    <t>运输供应商</t>
    <phoneticPr fontId="3" type="noConversion"/>
  </si>
  <si>
    <t>地点</t>
    <phoneticPr fontId="3" type="noConversion"/>
  </si>
  <si>
    <t>序号</t>
    <phoneticPr fontId="3" type="noConversion"/>
  </si>
  <si>
    <t>单位：元</t>
    <phoneticPr fontId="6" type="noConversion"/>
  </si>
  <si>
    <t>原材料运费</t>
  </si>
  <si>
    <t>重庆工厂</t>
    <phoneticPr fontId="3" type="noConversion"/>
  </si>
  <si>
    <t>重庆工厂</t>
    <phoneticPr fontId="3" type="noConversion"/>
  </si>
  <si>
    <t>成都</t>
    <phoneticPr fontId="3" type="noConversion"/>
  </si>
  <si>
    <t>成都</t>
    <phoneticPr fontId="3" type="noConversion"/>
  </si>
  <si>
    <t>重庆</t>
    <phoneticPr fontId="3" type="noConversion"/>
  </si>
  <si>
    <t>运输单价    （含税保险）</t>
    <phoneticPr fontId="3" type="noConversion"/>
  </si>
  <si>
    <t>荣润物流</t>
    <phoneticPr fontId="3" type="noConversion"/>
  </si>
  <si>
    <t>日期</t>
    <phoneticPr fontId="3" type="noConversion"/>
  </si>
  <si>
    <t>包材</t>
    <phoneticPr fontId="3" type="noConversion"/>
  </si>
  <si>
    <t>纸箱</t>
    <phoneticPr fontId="3" type="noConversion"/>
  </si>
  <si>
    <t>1#泡棉</t>
    <phoneticPr fontId="3" type="noConversion"/>
  </si>
  <si>
    <t>2#泡棉</t>
  </si>
  <si>
    <t>3#泡棉</t>
  </si>
  <si>
    <t>4#泡棉</t>
  </si>
  <si>
    <t>纸角撑</t>
  </si>
  <si>
    <t>9.6m箱体车</t>
  </si>
  <si>
    <t>包月</t>
    <phoneticPr fontId="3" type="noConversion"/>
  </si>
  <si>
    <t>人工</t>
    <phoneticPr fontId="3" type="noConversion"/>
  </si>
  <si>
    <t>预提运费合计（含税10%）</t>
    <phoneticPr fontId="3" type="noConversion"/>
  </si>
  <si>
    <r>
      <rPr>
        <b/>
        <sz val="16"/>
        <color rgb="FFFF0000"/>
        <rFont val="Arial Unicode MS"/>
        <family val="2"/>
        <charset val="134"/>
      </rPr>
      <t>2018</t>
    </r>
    <r>
      <rPr>
        <b/>
        <sz val="16"/>
        <color theme="1"/>
        <rFont val="Arial Unicode MS"/>
        <family val="2"/>
        <charset val="134"/>
      </rPr>
      <t>年</t>
    </r>
    <r>
      <rPr>
        <b/>
        <sz val="16"/>
        <color rgb="FFFF0000"/>
        <rFont val="Arial Unicode MS"/>
        <family val="2"/>
        <charset val="134"/>
      </rPr>
      <t>6</t>
    </r>
    <r>
      <rPr>
        <b/>
        <sz val="16"/>
        <color theme="1"/>
        <rFont val="Arial Unicode MS"/>
        <family val="2"/>
        <charset val="134"/>
      </rPr>
      <t>月国内运费汇总表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</si>
</sst>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.00&quot;元/车&quot;"/>
    <numFmt numFmtId="177" formatCode="#,##0_ "/>
    <numFmt numFmtId="178" formatCode="#.00&quot;元/立方&quot;"/>
    <numFmt numFmtId="179" formatCode="0.00000_ "/>
    <numFmt numFmtId="180" formatCode="0.0000_);[Red]\(0.0000\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b/>
      <sz val="16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/>
    </xf>
    <xf numFmtId="58" fontId="7" fillId="0" borderId="1" xfId="0" applyNumberFormat="1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0" fontId="5" fillId="0" borderId="0" xfId="1" applyFont="1" applyFill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180" fontId="7" fillId="2" borderId="2" xfId="0" applyNumberFormat="1" applyFont="1" applyFill="1" applyBorder="1" applyAlignment="1">
      <alignment horizontal="center" vertical="center" wrapText="1"/>
    </xf>
    <xf numFmtId="43" fontId="7" fillId="2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horizontal="right" vertical="center"/>
    </xf>
    <xf numFmtId="43" fontId="7" fillId="0" borderId="0" xfId="0" applyNumberFormat="1" applyFont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179" fontId="7" fillId="0" borderId="0" xfId="0" applyNumberFormat="1" applyFont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176" fontId="10" fillId="0" borderId="0" xfId="0" applyNumberFormat="1" applyFont="1" applyBorder="1" applyAlignment="1">
      <alignment horizontal="center" vertical="center"/>
    </xf>
    <xf numFmtId="179" fontId="10" fillId="0" borderId="0" xfId="0" applyNumberFormat="1" applyFont="1" applyBorder="1" applyAlignment="1">
      <alignment horizontal="center" vertical="center"/>
    </xf>
    <xf numFmtId="43" fontId="10" fillId="0" borderId="0" xfId="0" applyNumberFormat="1" applyFont="1" applyBorder="1" applyAlignment="1">
      <alignment horizontal="center" vertical="center"/>
    </xf>
    <xf numFmtId="180" fontId="10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  <protection locked="0"/>
    </xf>
    <xf numFmtId="14" fontId="5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server\d\CATIA%20GROUP%20Bom\cd132(mondeo)\CD132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nstant"/>
      <sheetName val="BOM"/>
      <sheetName val="List"/>
      <sheetName val="DwgRelease"/>
      <sheetName val="Cache"/>
      <sheetName val="Swap"/>
      <sheetName val="Master list"/>
      <sheetName val="Obsolete"/>
      <sheetName val="Master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showGridLines="0" zoomScaleNormal="100" workbookViewId="0">
      <pane xSplit="11" ySplit="4" topLeftCell="L5" activePane="bottomRight" state="frozen"/>
      <selection pane="topRight" activeCell="L1" sqref="L1"/>
      <selection pane="bottomLeft" activeCell="A5" sqref="A5"/>
      <selection pane="bottomRight" activeCell="H18" sqref="H18"/>
    </sheetView>
  </sheetViews>
  <sheetFormatPr defaultColWidth="52.875" defaultRowHeight="15" x14ac:dyDescent="0.15"/>
  <cols>
    <col min="1" max="1" width="4.75" style="20" bestFit="1" customWidth="1"/>
    <col min="2" max="2" width="8" style="20" bestFit="1" customWidth="1"/>
    <col min="3" max="4" width="9.625" style="20" bestFit="1" customWidth="1"/>
    <col min="5" max="5" width="8" style="21" bestFit="1" customWidth="1"/>
    <col min="6" max="6" width="4.75" style="20" bestFit="1" customWidth="1"/>
    <col min="7" max="8" width="8" style="22" bestFit="1" customWidth="1"/>
    <col min="9" max="9" width="8" style="27" bestFit="1" customWidth="1"/>
    <col min="10" max="10" width="8" style="20" bestFit="1" customWidth="1"/>
    <col min="11" max="11" width="10" style="20" bestFit="1" customWidth="1"/>
    <col min="12" max="12" width="11.375" style="23" bestFit="1" customWidth="1"/>
    <col min="13" max="13" width="4.75" style="20" bestFit="1" customWidth="1"/>
    <col min="14" max="14" width="7.75" style="28" bestFit="1" customWidth="1"/>
    <col min="15" max="15" width="6.5" style="20" bestFit="1" customWidth="1"/>
    <col min="16" max="16" width="8" style="20" bestFit="1" customWidth="1"/>
    <col min="17" max="18" width="11.875" style="25" bestFit="1" customWidth="1"/>
    <col min="19" max="19" width="4.75" style="22" bestFit="1" customWidth="1"/>
    <col min="20" max="16384" width="52.875" style="20"/>
  </cols>
  <sheetData>
    <row r="1" spans="1:19" ht="22.5" x14ac:dyDescent="0.15">
      <c r="A1" s="38" t="s">
        <v>44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38"/>
      <c r="N1" s="38"/>
      <c r="O1" s="38"/>
      <c r="P1" s="38"/>
      <c r="Q1" s="38"/>
      <c r="R1" s="38"/>
      <c r="S1" s="38"/>
    </row>
    <row r="2" spans="1:19" x14ac:dyDescent="0.15">
      <c r="A2" s="31"/>
      <c r="B2" s="31"/>
      <c r="C2" s="31"/>
      <c r="D2" s="31"/>
      <c r="E2" s="32"/>
      <c r="F2" s="31"/>
      <c r="G2" s="31"/>
      <c r="H2" s="31"/>
      <c r="I2" s="33"/>
      <c r="J2" s="31"/>
      <c r="K2" s="31"/>
      <c r="L2" s="34"/>
      <c r="M2" s="31"/>
      <c r="N2" s="35"/>
      <c r="O2" s="31"/>
      <c r="P2" s="31"/>
      <c r="Q2" s="36"/>
      <c r="R2" s="36"/>
      <c r="S2" s="31"/>
    </row>
    <row r="3" spans="1:19" ht="15.75" thickBot="1" x14ac:dyDescent="0.2">
      <c r="Q3" s="9" t="s">
        <v>23</v>
      </c>
    </row>
    <row r="4" spans="1:19" ht="31.5" thickTop="1" thickBot="1" x14ac:dyDescent="0.2">
      <c r="A4" s="16" t="s">
        <v>22</v>
      </c>
      <c r="B4" s="16" t="s">
        <v>21</v>
      </c>
      <c r="C4" s="16" t="s">
        <v>20</v>
      </c>
      <c r="D4" s="16" t="s">
        <v>19</v>
      </c>
      <c r="E4" s="17" t="s">
        <v>18</v>
      </c>
      <c r="F4" s="16" t="s">
        <v>32</v>
      </c>
      <c r="G4" s="16" t="s">
        <v>17</v>
      </c>
      <c r="H4" s="16" t="s">
        <v>16</v>
      </c>
      <c r="I4" s="16" t="s">
        <v>15</v>
      </c>
      <c r="J4" s="16" t="s">
        <v>14</v>
      </c>
      <c r="K4" s="16" t="s">
        <v>13</v>
      </c>
      <c r="L4" s="16" t="s">
        <v>30</v>
      </c>
      <c r="M4" s="16" t="s">
        <v>12</v>
      </c>
      <c r="N4" s="26" t="s">
        <v>11</v>
      </c>
      <c r="O4" s="16" t="s">
        <v>10</v>
      </c>
      <c r="P4" s="16" t="s">
        <v>9</v>
      </c>
      <c r="Q4" s="19" t="s">
        <v>43</v>
      </c>
      <c r="R4" s="19" t="s">
        <v>8</v>
      </c>
      <c r="S4" s="16" t="s">
        <v>7</v>
      </c>
    </row>
    <row r="5" spans="1:19" ht="15.75" thickTop="1" x14ac:dyDescent="0.15">
      <c r="A5" s="4">
        <v>1</v>
      </c>
      <c r="B5" s="1" t="s">
        <v>26</v>
      </c>
      <c r="C5" s="1" t="s">
        <v>31</v>
      </c>
      <c r="D5" s="1" t="s">
        <v>24</v>
      </c>
      <c r="E5" s="13"/>
      <c r="F5" s="8"/>
      <c r="G5" s="1" t="s">
        <v>28</v>
      </c>
      <c r="H5" s="1" t="s">
        <v>29</v>
      </c>
      <c r="I5" s="7"/>
      <c r="J5" s="1" t="s">
        <v>4</v>
      </c>
      <c r="K5" s="2" t="s">
        <v>6</v>
      </c>
      <c r="L5" s="5">
        <f>78/1.11*1.1</f>
        <v>77.297297297297291</v>
      </c>
      <c r="M5" s="2"/>
      <c r="N5" s="14">
        <f t="shared" ref="N5:N14" si="0">1.4*0.78*0.38*M5</f>
        <v>0</v>
      </c>
      <c r="O5" s="2"/>
      <c r="P5" s="1"/>
      <c r="Q5" s="10">
        <f t="shared" ref="Q5:Q14" si="1">L5*N5+P5</f>
        <v>0</v>
      </c>
      <c r="R5" s="10">
        <f>Q5/1.1</f>
        <v>0</v>
      </c>
      <c r="S5" s="2"/>
    </row>
    <row r="6" spans="1:19" x14ac:dyDescent="0.15">
      <c r="A6" s="4">
        <v>2</v>
      </c>
      <c r="B6" s="1" t="s">
        <v>25</v>
      </c>
      <c r="C6" s="1" t="s">
        <v>31</v>
      </c>
      <c r="D6" s="1" t="s">
        <v>24</v>
      </c>
      <c r="E6" s="13"/>
      <c r="F6" s="8"/>
      <c r="G6" s="1" t="s">
        <v>27</v>
      </c>
      <c r="H6" s="1" t="s">
        <v>5</v>
      </c>
      <c r="I6" s="7"/>
      <c r="J6" s="1" t="s">
        <v>4</v>
      </c>
      <c r="K6" s="2" t="s">
        <v>6</v>
      </c>
      <c r="L6" s="5">
        <f t="shared" ref="L6:L14" si="2">78/1.11*1.1</f>
        <v>77.297297297297291</v>
      </c>
      <c r="M6" s="2"/>
      <c r="N6" s="14">
        <f t="shared" si="0"/>
        <v>0</v>
      </c>
      <c r="O6" s="2"/>
      <c r="P6" s="3"/>
      <c r="Q6" s="10">
        <f t="shared" si="1"/>
        <v>0</v>
      </c>
      <c r="R6" s="10">
        <f t="shared" ref="R6:R14" si="3">Q6/1.1</f>
        <v>0</v>
      </c>
      <c r="S6" s="2"/>
    </row>
    <row r="7" spans="1:19" x14ac:dyDescent="0.15">
      <c r="A7" s="4">
        <v>3</v>
      </c>
      <c r="B7" s="1" t="s">
        <v>26</v>
      </c>
      <c r="C7" s="1" t="s">
        <v>31</v>
      </c>
      <c r="D7" s="1" t="s">
        <v>24</v>
      </c>
      <c r="E7" s="13"/>
      <c r="F7" s="8"/>
      <c r="G7" s="1" t="s">
        <v>28</v>
      </c>
      <c r="H7" s="1" t="s">
        <v>29</v>
      </c>
      <c r="I7" s="7"/>
      <c r="J7" s="1" t="s">
        <v>4</v>
      </c>
      <c r="K7" s="2" t="s">
        <v>6</v>
      </c>
      <c r="L7" s="5">
        <f t="shared" si="2"/>
        <v>77.297297297297291</v>
      </c>
      <c r="M7" s="2"/>
      <c r="N7" s="14">
        <f t="shared" si="0"/>
        <v>0</v>
      </c>
      <c r="O7" s="2"/>
      <c r="P7" s="1"/>
      <c r="Q7" s="10">
        <f t="shared" si="1"/>
        <v>0</v>
      </c>
      <c r="R7" s="10">
        <f t="shared" si="3"/>
        <v>0</v>
      </c>
      <c r="S7" s="2"/>
    </row>
    <row r="8" spans="1:19" x14ac:dyDescent="0.15">
      <c r="A8" s="4">
        <v>4</v>
      </c>
      <c r="B8" s="1" t="s">
        <v>26</v>
      </c>
      <c r="C8" s="1" t="s">
        <v>31</v>
      </c>
      <c r="D8" s="1" t="s">
        <v>24</v>
      </c>
      <c r="E8" s="13"/>
      <c r="F8" s="8"/>
      <c r="G8" s="1" t="s">
        <v>28</v>
      </c>
      <c r="H8" s="1" t="s">
        <v>29</v>
      </c>
      <c r="I8" s="7"/>
      <c r="J8" s="1" t="s">
        <v>4</v>
      </c>
      <c r="K8" s="2" t="s">
        <v>6</v>
      </c>
      <c r="L8" s="5">
        <f t="shared" si="2"/>
        <v>77.297297297297291</v>
      </c>
      <c r="M8" s="2"/>
      <c r="N8" s="14">
        <f t="shared" si="0"/>
        <v>0</v>
      </c>
      <c r="O8" s="2"/>
      <c r="P8" s="3"/>
      <c r="Q8" s="10">
        <f t="shared" si="1"/>
        <v>0</v>
      </c>
      <c r="R8" s="10">
        <f t="shared" si="3"/>
        <v>0</v>
      </c>
      <c r="S8" s="6"/>
    </row>
    <row r="9" spans="1:19" x14ac:dyDescent="0.15">
      <c r="A9" s="4">
        <v>5</v>
      </c>
      <c r="B9" s="1" t="s">
        <v>26</v>
      </c>
      <c r="C9" s="1" t="s">
        <v>31</v>
      </c>
      <c r="D9" s="1" t="s">
        <v>24</v>
      </c>
      <c r="E9" s="13"/>
      <c r="F9" s="8"/>
      <c r="G9" s="1" t="s">
        <v>28</v>
      </c>
      <c r="H9" s="1" t="s">
        <v>29</v>
      </c>
      <c r="I9" s="7"/>
      <c r="J9" s="1" t="s">
        <v>4</v>
      </c>
      <c r="K9" s="2" t="s">
        <v>6</v>
      </c>
      <c r="L9" s="5">
        <f t="shared" si="2"/>
        <v>77.297297297297291</v>
      </c>
      <c r="M9" s="2"/>
      <c r="N9" s="14">
        <f t="shared" si="0"/>
        <v>0</v>
      </c>
      <c r="O9" s="2"/>
      <c r="P9" s="4"/>
      <c r="Q9" s="10">
        <f t="shared" si="1"/>
        <v>0</v>
      </c>
      <c r="R9" s="10">
        <f t="shared" si="3"/>
        <v>0</v>
      </c>
      <c r="S9" s="6"/>
    </row>
    <row r="10" spans="1:19" x14ac:dyDescent="0.15">
      <c r="A10" s="4">
        <v>6</v>
      </c>
      <c r="B10" s="1" t="s">
        <v>26</v>
      </c>
      <c r="C10" s="1" t="s">
        <v>31</v>
      </c>
      <c r="D10" s="1" t="s">
        <v>24</v>
      </c>
      <c r="E10" s="13"/>
      <c r="F10" s="8"/>
      <c r="G10" s="1" t="s">
        <v>28</v>
      </c>
      <c r="H10" s="1" t="s">
        <v>29</v>
      </c>
      <c r="I10" s="7"/>
      <c r="J10" s="1" t="s">
        <v>4</v>
      </c>
      <c r="K10" s="2" t="s">
        <v>6</v>
      </c>
      <c r="L10" s="5">
        <f t="shared" si="2"/>
        <v>77.297297297297291</v>
      </c>
      <c r="M10" s="2"/>
      <c r="N10" s="14">
        <f t="shared" si="0"/>
        <v>0</v>
      </c>
      <c r="O10" s="2"/>
      <c r="P10" s="4"/>
      <c r="Q10" s="10">
        <f t="shared" si="1"/>
        <v>0</v>
      </c>
      <c r="R10" s="10">
        <f t="shared" si="3"/>
        <v>0</v>
      </c>
      <c r="S10" s="6"/>
    </row>
    <row r="11" spans="1:19" x14ac:dyDescent="0.15">
      <c r="A11" s="4">
        <v>7</v>
      </c>
      <c r="B11" s="1" t="s">
        <v>26</v>
      </c>
      <c r="C11" s="1" t="s">
        <v>31</v>
      </c>
      <c r="D11" s="1" t="s">
        <v>24</v>
      </c>
      <c r="E11" s="13"/>
      <c r="F11" s="8"/>
      <c r="G11" s="1" t="s">
        <v>28</v>
      </c>
      <c r="H11" s="1" t="s">
        <v>29</v>
      </c>
      <c r="I11" s="7"/>
      <c r="J11" s="1" t="s">
        <v>4</v>
      </c>
      <c r="K11" s="2" t="s">
        <v>6</v>
      </c>
      <c r="L11" s="5">
        <f t="shared" si="2"/>
        <v>77.297297297297291</v>
      </c>
      <c r="M11" s="2"/>
      <c r="N11" s="14">
        <f t="shared" si="0"/>
        <v>0</v>
      </c>
      <c r="O11" s="2"/>
      <c r="P11" s="4"/>
      <c r="Q11" s="10">
        <f t="shared" si="1"/>
        <v>0</v>
      </c>
      <c r="R11" s="10">
        <f t="shared" si="3"/>
        <v>0</v>
      </c>
      <c r="S11" s="6"/>
    </row>
    <row r="12" spans="1:19" x14ac:dyDescent="0.15">
      <c r="A12" s="4">
        <v>8</v>
      </c>
      <c r="B12" s="1" t="s">
        <v>25</v>
      </c>
      <c r="C12" s="1" t="s">
        <v>31</v>
      </c>
      <c r="D12" s="1" t="s">
        <v>24</v>
      </c>
      <c r="E12" s="13"/>
      <c r="F12" s="8"/>
      <c r="G12" s="1" t="s">
        <v>27</v>
      </c>
      <c r="H12" s="1" t="s">
        <v>29</v>
      </c>
      <c r="I12" s="7"/>
      <c r="J12" s="1" t="s">
        <v>4</v>
      </c>
      <c r="K12" s="2" t="s">
        <v>6</v>
      </c>
      <c r="L12" s="5">
        <f t="shared" si="2"/>
        <v>77.297297297297291</v>
      </c>
      <c r="M12" s="2"/>
      <c r="N12" s="14">
        <f t="shared" ref="N12:N13" si="4">1.4*0.78*0.38*M12</f>
        <v>0</v>
      </c>
      <c r="O12" s="2"/>
      <c r="P12" s="4"/>
      <c r="Q12" s="10">
        <f t="shared" si="1"/>
        <v>0</v>
      </c>
      <c r="R12" s="10">
        <f t="shared" si="3"/>
        <v>0</v>
      </c>
      <c r="S12" s="6"/>
    </row>
    <row r="13" spans="1:19" x14ac:dyDescent="0.15">
      <c r="A13" s="4">
        <v>9</v>
      </c>
      <c r="B13" s="1" t="s">
        <v>25</v>
      </c>
      <c r="C13" s="1" t="s">
        <v>31</v>
      </c>
      <c r="D13" s="1" t="s">
        <v>24</v>
      </c>
      <c r="E13" s="13"/>
      <c r="F13" s="8"/>
      <c r="G13" s="1" t="s">
        <v>27</v>
      </c>
      <c r="H13" s="1" t="s">
        <v>5</v>
      </c>
      <c r="I13" s="7"/>
      <c r="J13" s="1" t="s">
        <v>4</v>
      </c>
      <c r="K13" s="2" t="s">
        <v>6</v>
      </c>
      <c r="L13" s="5">
        <f t="shared" si="2"/>
        <v>77.297297297297291</v>
      </c>
      <c r="M13" s="2"/>
      <c r="N13" s="14">
        <f t="shared" si="4"/>
        <v>0</v>
      </c>
      <c r="O13" s="2"/>
      <c r="P13" s="4"/>
      <c r="Q13" s="10">
        <f t="shared" ref="Q13" si="5">L13*N13+P13</f>
        <v>0</v>
      </c>
      <c r="R13" s="10">
        <f t="shared" si="3"/>
        <v>0</v>
      </c>
      <c r="S13" s="6"/>
    </row>
    <row r="14" spans="1:19" x14ac:dyDescent="0.15">
      <c r="A14" s="4">
        <v>10</v>
      </c>
      <c r="B14" s="1" t="s">
        <v>26</v>
      </c>
      <c r="C14" s="1" t="s">
        <v>31</v>
      </c>
      <c r="D14" s="1" t="s">
        <v>24</v>
      </c>
      <c r="E14" s="13"/>
      <c r="F14" s="8"/>
      <c r="G14" s="1" t="s">
        <v>28</v>
      </c>
      <c r="H14" s="1" t="s">
        <v>29</v>
      </c>
      <c r="I14" s="7"/>
      <c r="J14" s="1" t="s">
        <v>4</v>
      </c>
      <c r="K14" s="2" t="s">
        <v>6</v>
      </c>
      <c r="L14" s="5">
        <f t="shared" si="2"/>
        <v>77.297297297297291</v>
      </c>
      <c r="M14" s="2"/>
      <c r="N14" s="14">
        <f t="shared" si="0"/>
        <v>0</v>
      </c>
      <c r="O14" s="2"/>
      <c r="P14" s="4"/>
      <c r="Q14" s="10">
        <f t="shared" si="1"/>
        <v>0</v>
      </c>
      <c r="R14" s="10">
        <f t="shared" si="3"/>
        <v>0</v>
      </c>
      <c r="S14" s="6"/>
    </row>
    <row r="15" spans="1:19" x14ac:dyDescent="0.15">
      <c r="A15" s="42" t="s">
        <v>3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4"/>
      <c r="M15" s="4">
        <f>SUM(M5:M14)</f>
        <v>0</v>
      </c>
      <c r="N15" s="29">
        <f>SUM(N5:N14)</f>
        <v>0</v>
      </c>
      <c r="O15" s="4"/>
      <c r="P15" s="4"/>
      <c r="Q15" s="11">
        <f>SUM(Q5:Q14)</f>
        <v>0</v>
      </c>
      <c r="R15" s="11">
        <f>SUM(R5:R14)</f>
        <v>0</v>
      </c>
      <c r="S15" s="6"/>
    </row>
    <row r="18" spans="1:19" x14ac:dyDescent="0.15">
      <c r="P18" s="25"/>
      <c r="Q18" s="22"/>
      <c r="R18" s="20"/>
      <c r="S18" s="20"/>
    </row>
    <row r="19" spans="1:19" s="12" customFormat="1" x14ac:dyDescent="0.15">
      <c r="A19" s="40" t="s">
        <v>2</v>
      </c>
      <c r="B19" s="40"/>
      <c r="C19" s="40"/>
      <c r="D19" s="40"/>
      <c r="E19" s="40"/>
      <c r="F19" s="40"/>
      <c r="G19" s="40"/>
      <c r="H19" s="40" t="s">
        <v>1</v>
      </c>
      <c r="I19" s="40"/>
      <c r="J19" s="40"/>
      <c r="K19" s="40"/>
      <c r="L19" s="40"/>
      <c r="M19" s="40"/>
      <c r="N19" s="40"/>
      <c r="O19" s="40"/>
      <c r="P19" s="41" t="s">
        <v>0</v>
      </c>
      <c r="Q19" s="41"/>
      <c r="R19" s="41"/>
    </row>
  </sheetData>
  <mergeCells count="5">
    <mergeCell ref="A1:S1"/>
    <mergeCell ref="A19:G19"/>
    <mergeCell ref="H19:O19"/>
    <mergeCell ref="P19:R19"/>
    <mergeCell ref="A15:L15"/>
  </mergeCells>
  <phoneticPr fontId="3" type="noConversion"/>
  <dataValidations count="1">
    <dataValidation type="list" allowBlank="1" showInputMessage="1" showErrorMessage="1" sqref="D5:D14">
      <formula1>"销售运费,原材料运费"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Footer>&amp;LCQ-MOS-FR-21-06（Rev 01）2017.10&amp;RPage &amp;P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0"/>
  <sheetViews>
    <sheetView tabSelected="1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P12" sqref="P12"/>
    </sheetView>
  </sheetViews>
  <sheetFormatPr defaultColWidth="52.875" defaultRowHeight="15" x14ac:dyDescent="0.15"/>
  <cols>
    <col min="1" max="1" width="4.75" style="20" bestFit="1" customWidth="1"/>
    <col min="2" max="2" width="8" style="20" bestFit="1" customWidth="1"/>
    <col min="3" max="4" width="9.625" style="20" bestFit="1" customWidth="1"/>
    <col min="5" max="5" width="8" style="21" bestFit="1" customWidth="1"/>
    <col min="6" max="6" width="4.75" style="20" bestFit="1" customWidth="1"/>
    <col min="7" max="8" width="4.75" style="22" bestFit="1" customWidth="1"/>
    <col min="9" max="10" width="4.75" style="20" bestFit="1" customWidth="1"/>
    <col min="11" max="11" width="10" style="20" bestFit="1" customWidth="1"/>
    <col min="12" max="12" width="11.375" style="23" bestFit="1" customWidth="1"/>
    <col min="13" max="13" width="4.75" style="20" bestFit="1" customWidth="1"/>
    <col min="14" max="17" width="4.875" style="20" bestFit="1" customWidth="1"/>
    <col min="18" max="18" width="4.75" style="20" bestFit="1" customWidth="1"/>
    <col min="19" max="19" width="8.625" style="24" bestFit="1" customWidth="1"/>
    <col min="20" max="20" width="6.5" style="20" bestFit="1" customWidth="1"/>
    <col min="21" max="21" width="8" style="20" bestFit="1" customWidth="1"/>
    <col min="22" max="23" width="11.875" style="25" bestFit="1" customWidth="1"/>
    <col min="24" max="24" width="4.75" style="22" bestFit="1" customWidth="1"/>
    <col min="25" max="16384" width="52.875" style="20"/>
  </cols>
  <sheetData>
    <row r="1" spans="1:24" ht="22.5" x14ac:dyDescent="0.15">
      <c r="A1" s="38" t="s">
        <v>44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x14ac:dyDescent="0.15">
      <c r="A2" s="31"/>
      <c r="B2" s="31"/>
      <c r="C2" s="31"/>
      <c r="D2" s="31"/>
      <c r="E2" s="32"/>
      <c r="F2" s="31"/>
      <c r="G2" s="31"/>
      <c r="H2" s="31"/>
      <c r="I2" s="31"/>
      <c r="J2" s="31"/>
      <c r="K2" s="31"/>
      <c r="L2" s="34"/>
      <c r="M2" s="31"/>
      <c r="N2" s="31"/>
      <c r="O2" s="31"/>
      <c r="P2" s="31"/>
      <c r="Q2" s="31"/>
      <c r="R2" s="31"/>
      <c r="S2" s="37"/>
      <c r="T2" s="31"/>
      <c r="U2" s="31"/>
      <c r="V2" s="36"/>
      <c r="W2" s="36"/>
      <c r="X2" s="31"/>
    </row>
    <row r="3" spans="1:24" ht="15.75" thickBot="1" x14ac:dyDescent="0.2">
      <c r="V3" s="9" t="s">
        <v>23</v>
      </c>
    </row>
    <row r="4" spans="1:24" ht="31.5" thickTop="1" thickBot="1" x14ac:dyDescent="0.2">
      <c r="A4" s="16" t="s">
        <v>22</v>
      </c>
      <c r="B4" s="16" t="s">
        <v>21</v>
      </c>
      <c r="C4" s="16" t="s">
        <v>20</v>
      </c>
      <c r="D4" s="16" t="s">
        <v>19</v>
      </c>
      <c r="E4" s="17" t="s">
        <v>18</v>
      </c>
      <c r="F4" s="16" t="s">
        <v>32</v>
      </c>
      <c r="G4" s="16" t="s">
        <v>17</v>
      </c>
      <c r="H4" s="16" t="s">
        <v>16</v>
      </c>
      <c r="I4" s="16" t="s">
        <v>15</v>
      </c>
      <c r="J4" s="16" t="s">
        <v>14</v>
      </c>
      <c r="K4" s="16" t="s">
        <v>13</v>
      </c>
      <c r="L4" s="16" t="s">
        <v>30</v>
      </c>
      <c r="M4" s="16" t="s">
        <v>34</v>
      </c>
      <c r="N4" s="16" t="s">
        <v>35</v>
      </c>
      <c r="O4" s="16" t="s">
        <v>36</v>
      </c>
      <c r="P4" s="16" t="s">
        <v>37</v>
      </c>
      <c r="Q4" s="16" t="s">
        <v>38</v>
      </c>
      <c r="R4" s="16" t="s">
        <v>39</v>
      </c>
      <c r="S4" s="18" t="s">
        <v>11</v>
      </c>
      <c r="T4" s="16" t="s">
        <v>10</v>
      </c>
      <c r="U4" s="16" t="s">
        <v>9</v>
      </c>
      <c r="V4" s="19" t="s">
        <v>43</v>
      </c>
      <c r="W4" s="19" t="s">
        <v>8</v>
      </c>
      <c r="X4" s="16" t="s">
        <v>7</v>
      </c>
    </row>
    <row r="5" spans="1:24" ht="15.75" thickTop="1" x14ac:dyDescent="0.15">
      <c r="A5" s="4">
        <v>1</v>
      </c>
      <c r="B5" s="1" t="s">
        <v>25</v>
      </c>
      <c r="C5" s="1" t="s">
        <v>31</v>
      </c>
      <c r="D5" s="1" t="s">
        <v>24</v>
      </c>
      <c r="E5" s="13"/>
      <c r="F5" s="8"/>
      <c r="G5" s="1" t="s">
        <v>27</v>
      </c>
      <c r="H5" s="1" t="s">
        <v>5</v>
      </c>
      <c r="I5" s="1" t="s">
        <v>33</v>
      </c>
      <c r="J5" s="1" t="s">
        <v>4</v>
      </c>
      <c r="K5" s="2" t="s">
        <v>6</v>
      </c>
      <c r="L5" s="5">
        <f>78/1.11*1.1</f>
        <v>77.297297297297291</v>
      </c>
      <c r="M5" s="2"/>
      <c r="N5" s="2"/>
      <c r="O5" s="2"/>
      <c r="P5" s="2"/>
      <c r="Q5" s="2"/>
      <c r="R5" s="2"/>
      <c r="S5" s="15">
        <f>0.037932*M5+0.00455*N5+0.00175*O5+0.000345*P5+0.000575*Q5+0.002793*R5</f>
        <v>0</v>
      </c>
      <c r="T5" s="2"/>
      <c r="U5" s="3"/>
      <c r="V5" s="10">
        <f>L5*S5+U5</f>
        <v>0</v>
      </c>
      <c r="W5" s="10">
        <f>V5/1.1</f>
        <v>0</v>
      </c>
      <c r="X5" s="2"/>
    </row>
    <row r="6" spans="1:24" x14ac:dyDescent="0.15">
      <c r="A6" s="4">
        <v>2</v>
      </c>
      <c r="B6" s="1" t="s">
        <v>26</v>
      </c>
      <c r="C6" s="1" t="s">
        <v>31</v>
      </c>
      <c r="D6" s="1" t="s">
        <v>24</v>
      </c>
      <c r="E6" s="13"/>
      <c r="F6" s="8"/>
      <c r="G6" s="1" t="s">
        <v>28</v>
      </c>
      <c r="H6" s="1" t="s">
        <v>29</v>
      </c>
      <c r="I6" s="1" t="s">
        <v>33</v>
      </c>
      <c r="J6" s="1" t="s">
        <v>4</v>
      </c>
      <c r="K6" s="2" t="s">
        <v>6</v>
      </c>
      <c r="L6" s="5">
        <f t="shared" ref="L6:L24" si="0">78/1.11*1.1</f>
        <v>77.297297297297291</v>
      </c>
      <c r="M6" s="2"/>
      <c r="N6" s="2"/>
      <c r="O6" s="2"/>
      <c r="P6" s="2"/>
      <c r="Q6" s="2"/>
      <c r="R6" s="2"/>
      <c r="S6" s="15">
        <f t="shared" ref="S6:S24" si="1">0.037932*M6+0.00455*N6+0.00175*O6+0.000345*P6+0.000575*Q6+0.002793*R6</f>
        <v>0</v>
      </c>
      <c r="T6" s="2"/>
      <c r="U6" s="1"/>
      <c r="V6" s="10">
        <f t="shared" ref="V6:V25" si="2">L6*S6+U6</f>
        <v>0</v>
      </c>
      <c r="W6" s="10">
        <f t="shared" ref="W6:W25" si="3">V6/1.1</f>
        <v>0</v>
      </c>
      <c r="X6" s="2"/>
    </row>
    <row r="7" spans="1:24" x14ac:dyDescent="0.15">
      <c r="A7" s="4">
        <v>3</v>
      </c>
      <c r="B7" s="1" t="s">
        <v>26</v>
      </c>
      <c r="C7" s="1" t="s">
        <v>31</v>
      </c>
      <c r="D7" s="1" t="s">
        <v>24</v>
      </c>
      <c r="E7" s="13"/>
      <c r="F7" s="8"/>
      <c r="G7" s="1" t="s">
        <v>28</v>
      </c>
      <c r="H7" s="1" t="s">
        <v>29</v>
      </c>
      <c r="I7" s="1" t="s">
        <v>33</v>
      </c>
      <c r="J7" s="1" t="s">
        <v>4</v>
      </c>
      <c r="K7" s="2" t="s">
        <v>6</v>
      </c>
      <c r="L7" s="5">
        <f t="shared" si="0"/>
        <v>77.297297297297291</v>
      </c>
      <c r="M7" s="2"/>
      <c r="N7" s="2"/>
      <c r="O7" s="2"/>
      <c r="P7" s="2"/>
      <c r="Q7" s="2"/>
      <c r="R7" s="2"/>
      <c r="S7" s="15">
        <f t="shared" si="1"/>
        <v>0</v>
      </c>
      <c r="T7" s="2"/>
      <c r="U7" s="1"/>
      <c r="V7" s="10">
        <f t="shared" si="2"/>
        <v>0</v>
      </c>
      <c r="W7" s="10">
        <f t="shared" si="3"/>
        <v>0</v>
      </c>
      <c r="X7" s="2"/>
    </row>
    <row r="8" spans="1:24" x14ac:dyDescent="0.15">
      <c r="A8" s="4">
        <v>4</v>
      </c>
      <c r="B8" s="1" t="s">
        <v>26</v>
      </c>
      <c r="C8" s="1" t="s">
        <v>31</v>
      </c>
      <c r="D8" s="1" t="s">
        <v>24</v>
      </c>
      <c r="E8" s="13"/>
      <c r="F8" s="8"/>
      <c r="G8" s="1" t="s">
        <v>28</v>
      </c>
      <c r="H8" s="1" t="s">
        <v>29</v>
      </c>
      <c r="I8" s="1" t="s">
        <v>33</v>
      </c>
      <c r="J8" s="1" t="s">
        <v>4</v>
      </c>
      <c r="K8" s="2" t="s">
        <v>6</v>
      </c>
      <c r="L8" s="5">
        <f t="shared" si="0"/>
        <v>77.297297297297291</v>
      </c>
      <c r="M8" s="2"/>
      <c r="N8" s="2"/>
      <c r="O8" s="2"/>
      <c r="P8" s="2"/>
      <c r="Q8" s="2"/>
      <c r="R8" s="2"/>
      <c r="S8" s="15">
        <f t="shared" si="1"/>
        <v>0</v>
      </c>
      <c r="T8" s="2"/>
      <c r="U8" s="3"/>
      <c r="V8" s="10">
        <f t="shared" si="2"/>
        <v>0</v>
      </c>
      <c r="W8" s="10">
        <f t="shared" si="3"/>
        <v>0</v>
      </c>
      <c r="X8" s="6"/>
    </row>
    <row r="9" spans="1:24" x14ac:dyDescent="0.15">
      <c r="A9" s="4">
        <v>5</v>
      </c>
      <c r="B9" s="1" t="s">
        <v>26</v>
      </c>
      <c r="C9" s="1" t="s">
        <v>31</v>
      </c>
      <c r="D9" s="1" t="s">
        <v>24</v>
      </c>
      <c r="E9" s="13"/>
      <c r="F9" s="8"/>
      <c r="G9" s="1" t="s">
        <v>28</v>
      </c>
      <c r="H9" s="1" t="s">
        <v>29</v>
      </c>
      <c r="I9" s="1" t="s">
        <v>33</v>
      </c>
      <c r="J9" s="1" t="s">
        <v>4</v>
      </c>
      <c r="K9" s="2" t="s">
        <v>6</v>
      </c>
      <c r="L9" s="5">
        <f t="shared" si="0"/>
        <v>77.297297297297291</v>
      </c>
      <c r="M9" s="2"/>
      <c r="N9" s="2"/>
      <c r="O9" s="2"/>
      <c r="P9" s="2"/>
      <c r="Q9" s="2"/>
      <c r="R9" s="2"/>
      <c r="S9" s="15">
        <f t="shared" si="1"/>
        <v>0</v>
      </c>
      <c r="T9" s="2"/>
      <c r="U9" s="4"/>
      <c r="V9" s="10">
        <f t="shared" si="2"/>
        <v>0</v>
      </c>
      <c r="W9" s="10">
        <f t="shared" si="3"/>
        <v>0</v>
      </c>
      <c r="X9" s="6"/>
    </row>
    <row r="10" spans="1:24" x14ac:dyDescent="0.15">
      <c r="A10" s="4">
        <v>6</v>
      </c>
      <c r="B10" s="1" t="s">
        <v>26</v>
      </c>
      <c r="C10" s="1" t="s">
        <v>31</v>
      </c>
      <c r="D10" s="1" t="s">
        <v>24</v>
      </c>
      <c r="E10" s="13"/>
      <c r="F10" s="8"/>
      <c r="G10" s="1" t="s">
        <v>28</v>
      </c>
      <c r="H10" s="1" t="s">
        <v>29</v>
      </c>
      <c r="I10" s="1" t="s">
        <v>33</v>
      </c>
      <c r="J10" s="1" t="s">
        <v>4</v>
      </c>
      <c r="K10" s="2" t="s">
        <v>6</v>
      </c>
      <c r="L10" s="5">
        <f t="shared" si="0"/>
        <v>77.297297297297291</v>
      </c>
      <c r="M10" s="2"/>
      <c r="N10" s="2"/>
      <c r="O10" s="2"/>
      <c r="P10" s="2"/>
      <c r="Q10" s="2"/>
      <c r="R10" s="2"/>
      <c r="S10" s="15">
        <f t="shared" si="1"/>
        <v>0</v>
      </c>
      <c r="T10" s="2"/>
      <c r="U10" s="4"/>
      <c r="V10" s="10">
        <f t="shared" si="2"/>
        <v>0</v>
      </c>
      <c r="W10" s="10">
        <f t="shared" si="3"/>
        <v>0</v>
      </c>
      <c r="X10" s="6"/>
    </row>
    <row r="11" spans="1:24" x14ac:dyDescent="0.15">
      <c r="A11" s="4">
        <v>7</v>
      </c>
      <c r="B11" s="1" t="s">
        <v>26</v>
      </c>
      <c r="C11" s="1" t="s">
        <v>31</v>
      </c>
      <c r="D11" s="1" t="s">
        <v>24</v>
      </c>
      <c r="E11" s="13"/>
      <c r="F11" s="8"/>
      <c r="G11" s="1" t="s">
        <v>28</v>
      </c>
      <c r="H11" s="1" t="s">
        <v>29</v>
      </c>
      <c r="I11" s="1" t="s">
        <v>33</v>
      </c>
      <c r="J11" s="1" t="s">
        <v>4</v>
      </c>
      <c r="K11" s="2" t="s">
        <v>6</v>
      </c>
      <c r="L11" s="5">
        <f t="shared" si="0"/>
        <v>77.297297297297291</v>
      </c>
      <c r="M11" s="2"/>
      <c r="N11" s="2"/>
      <c r="O11" s="2"/>
      <c r="P11" s="2"/>
      <c r="Q11" s="2"/>
      <c r="R11" s="2"/>
      <c r="S11" s="15">
        <f t="shared" si="1"/>
        <v>0</v>
      </c>
      <c r="T11" s="2"/>
      <c r="U11" s="4"/>
      <c r="V11" s="10">
        <f t="shared" si="2"/>
        <v>0</v>
      </c>
      <c r="W11" s="10">
        <f t="shared" si="3"/>
        <v>0</v>
      </c>
      <c r="X11" s="6"/>
    </row>
    <row r="12" spans="1:24" x14ac:dyDescent="0.15">
      <c r="A12" s="4">
        <v>8</v>
      </c>
      <c r="B12" s="1" t="s">
        <v>26</v>
      </c>
      <c r="C12" s="1" t="s">
        <v>31</v>
      </c>
      <c r="D12" s="1" t="s">
        <v>24</v>
      </c>
      <c r="E12" s="13"/>
      <c r="F12" s="8"/>
      <c r="G12" s="1" t="s">
        <v>28</v>
      </c>
      <c r="H12" s="1" t="s">
        <v>29</v>
      </c>
      <c r="I12" s="1" t="s">
        <v>33</v>
      </c>
      <c r="J12" s="1" t="s">
        <v>4</v>
      </c>
      <c r="K12" s="2" t="s">
        <v>6</v>
      </c>
      <c r="L12" s="5">
        <f t="shared" si="0"/>
        <v>77.297297297297291</v>
      </c>
      <c r="M12" s="2"/>
      <c r="N12" s="2"/>
      <c r="O12" s="2"/>
      <c r="P12" s="2"/>
      <c r="Q12" s="2"/>
      <c r="R12" s="2"/>
      <c r="S12" s="15">
        <f t="shared" si="1"/>
        <v>0</v>
      </c>
      <c r="T12" s="2"/>
      <c r="U12" s="4"/>
      <c r="V12" s="10">
        <f t="shared" si="2"/>
        <v>0</v>
      </c>
      <c r="W12" s="10">
        <f t="shared" si="3"/>
        <v>0</v>
      </c>
      <c r="X12" s="6"/>
    </row>
    <row r="13" spans="1:24" x14ac:dyDescent="0.15">
      <c r="A13" s="4">
        <v>9</v>
      </c>
      <c r="B13" s="1" t="s">
        <v>26</v>
      </c>
      <c r="C13" s="1" t="s">
        <v>31</v>
      </c>
      <c r="D13" s="1" t="s">
        <v>24</v>
      </c>
      <c r="E13" s="13"/>
      <c r="F13" s="8"/>
      <c r="G13" s="1" t="s">
        <v>28</v>
      </c>
      <c r="H13" s="1" t="s">
        <v>29</v>
      </c>
      <c r="I13" s="1" t="s">
        <v>33</v>
      </c>
      <c r="J13" s="1" t="s">
        <v>4</v>
      </c>
      <c r="K13" s="2" t="s">
        <v>40</v>
      </c>
      <c r="L13" s="5">
        <f t="shared" si="0"/>
        <v>77.297297297297291</v>
      </c>
      <c r="M13" s="2"/>
      <c r="N13" s="2"/>
      <c r="O13" s="2"/>
      <c r="P13" s="2"/>
      <c r="Q13" s="2"/>
      <c r="R13" s="2"/>
      <c r="S13" s="15">
        <f t="shared" si="1"/>
        <v>0</v>
      </c>
      <c r="T13" s="2"/>
      <c r="U13" s="4"/>
      <c r="V13" s="10">
        <f t="shared" si="2"/>
        <v>0</v>
      </c>
      <c r="W13" s="10">
        <f t="shared" si="3"/>
        <v>0</v>
      </c>
      <c r="X13" s="6"/>
    </row>
    <row r="14" spans="1:24" x14ac:dyDescent="0.15">
      <c r="A14" s="4">
        <v>10</v>
      </c>
      <c r="B14" s="1" t="s">
        <v>26</v>
      </c>
      <c r="C14" s="1" t="s">
        <v>31</v>
      </c>
      <c r="D14" s="1" t="s">
        <v>24</v>
      </c>
      <c r="E14" s="13"/>
      <c r="F14" s="8"/>
      <c r="G14" s="1" t="s">
        <v>28</v>
      </c>
      <c r="H14" s="1" t="s">
        <v>29</v>
      </c>
      <c r="I14" s="1" t="s">
        <v>33</v>
      </c>
      <c r="J14" s="1" t="s">
        <v>4</v>
      </c>
      <c r="K14" s="2" t="s">
        <v>40</v>
      </c>
      <c r="L14" s="5">
        <f t="shared" si="0"/>
        <v>77.297297297297291</v>
      </c>
      <c r="M14" s="2"/>
      <c r="N14" s="2"/>
      <c r="O14" s="2"/>
      <c r="P14" s="2"/>
      <c r="Q14" s="2"/>
      <c r="R14" s="2"/>
      <c r="S14" s="15">
        <f t="shared" si="1"/>
        <v>0</v>
      </c>
      <c r="T14" s="2"/>
      <c r="U14" s="4"/>
      <c r="V14" s="10">
        <f t="shared" si="2"/>
        <v>0</v>
      </c>
      <c r="W14" s="10">
        <f t="shared" si="3"/>
        <v>0</v>
      </c>
      <c r="X14" s="6"/>
    </row>
    <row r="15" spans="1:24" x14ac:dyDescent="0.15">
      <c r="A15" s="4">
        <v>11</v>
      </c>
      <c r="B15" s="1" t="s">
        <v>25</v>
      </c>
      <c r="C15" s="1" t="s">
        <v>31</v>
      </c>
      <c r="D15" s="1" t="s">
        <v>24</v>
      </c>
      <c r="E15" s="13"/>
      <c r="F15" s="8"/>
      <c r="G15" s="1" t="s">
        <v>27</v>
      </c>
      <c r="H15" s="1" t="s">
        <v>5</v>
      </c>
      <c r="I15" s="1" t="s">
        <v>33</v>
      </c>
      <c r="J15" s="1" t="s">
        <v>4</v>
      </c>
      <c r="K15" s="2" t="s">
        <v>40</v>
      </c>
      <c r="L15" s="5">
        <f t="shared" si="0"/>
        <v>77.297297297297291</v>
      </c>
      <c r="M15" s="2"/>
      <c r="N15" s="2"/>
      <c r="O15" s="2"/>
      <c r="P15" s="2"/>
      <c r="Q15" s="2"/>
      <c r="R15" s="2"/>
      <c r="S15" s="15">
        <f t="shared" ref="S15:S19" si="4">0.037932*M15+0.00455*N15+0.00175*O15+0.000345*P15+0.000575*Q15+0.002793*R15</f>
        <v>0</v>
      </c>
      <c r="T15" s="2"/>
      <c r="U15" s="4"/>
      <c r="V15" s="10">
        <f t="shared" ref="V15:V19" si="5">L15*S15+U15</f>
        <v>0</v>
      </c>
      <c r="W15" s="10">
        <f t="shared" si="3"/>
        <v>0</v>
      </c>
      <c r="X15" s="6"/>
    </row>
    <row r="16" spans="1:24" x14ac:dyDescent="0.15">
      <c r="A16" s="4">
        <v>12</v>
      </c>
      <c r="B16" s="1" t="s">
        <v>25</v>
      </c>
      <c r="C16" s="1" t="s">
        <v>31</v>
      </c>
      <c r="D16" s="1" t="s">
        <v>24</v>
      </c>
      <c r="E16" s="13"/>
      <c r="F16" s="8"/>
      <c r="G16" s="1" t="s">
        <v>27</v>
      </c>
      <c r="H16" s="1" t="s">
        <v>5</v>
      </c>
      <c r="I16" s="1" t="s">
        <v>33</v>
      </c>
      <c r="J16" s="1" t="s">
        <v>4</v>
      </c>
      <c r="K16" s="2" t="s">
        <v>40</v>
      </c>
      <c r="L16" s="5">
        <f t="shared" si="0"/>
        <v>77.297297297297291</v>
      </c>
      <c r="M16" s="2"/>
      <c r="N16" s="2"/>
      <c r="O16" s="2"/>
      <c r="P16" s="2"/>
      <c r="Q16" s="2"/>
      <c r="R16" s="2"/>
      <c r="S16" s="15">
        <f t="shared" si="4"/>
        <v>0</v>
      </c>
      <c r="T16" s="2"/>
      <c r="U16" s="4"/>
      <c r="V16" s="10">
        <f t="shared" si="5"/>
        <v>0</v>
      </c>
      <c r="W16" s="10">
        <f t="shared" si="3"/>
        <v>0</v>
      </c>
      <c r="X16" s="6"/>
    </row>
    <row r="17" spans="1:24" x14ac:dyDescent="0.15">
      <c r="A17" s="4">
        <v>13</v>
      </c>
      <c r="B17" s="1" t="s">
        <v>25</v>
      </c>
      <c r="C17" s="1" t="s">
        <v>31</v>
      </c>
      <c r="D17" s="1" t="s">
        <v>24</v>
      </c>
      <c r="E17" s="13"/>
      <c r="F17" s="8"/>
      <c r="G17" s="1" t="s">
        <v>27</v>
      </c>
      <c r="H17" s="1" t="s">
        <v>5</v>
      </c>
      <c r="I17" s="1" t="s">
        <v>33</v>
      </c>
      <c r="J17" s="1" t="s">
        <v>4</v>
      </c>
      <c r="K17" s="2" t="s">
        <v>40</v>
      </c>
      <c r="L17" s="5">
        <f t="shared" si="0"/>
        <v>77.297297297297291</v>
      </c>
      <c r="M17" s="2"/>
      <c r="N17" s="2"/>
      <c r="O17" s="2"/>
      <c r="P17" s="2"/>
      <c r="Q17" s="2"/>
      <c r="R17" s="2"/>
      <c r="S17" s="15">
        <f t="shared" si="4"/>
        <v>0</v>
      </c>
      <c r="T17" s="2"/>
      <c r="U17" s="4"/>
      <c r="V17" s="10">
        <f t="shared" si="5"/>
        <v>0</v>
      </c>
      <c r="W17" s="10">
        <f t="shared" si="3"/>
        <v>0</v>
      </c>
      <c r="X17" s="6"/>
    </row>
    <row r="18" spans="1:24" x14ac:dyDescent="0.15">
      <c r="A18" s="4">
        <v>14</v>
      </c>
      <c r="B18" s="1" t="s">
        <v>25</v>
      </c>
      <c r="C18" s="1" t="s">
        <v>31</v>
      </c>
      <c r="D18" s="1" t="s">
        <v>24</v>
      </c>
      <c r="E18" s="13"/>
      <c r="F18" s="8"/>
      <c r="G18" s="1" t="s">
        <v>27</v>
      </c>
      <c r="H18" s="1" t="s">
        <v>5</v>
      </c>
      <c r="I18" s="1" t="s">
        <v>33</v>
      </c>
      <c r="J18" s="1" t="s">
        <v>4</v>
      </c>
      <c r="K18" s="2" t="s">
        <v>40</v>
      </c>
      <c r="L18" s="5">
        <f t="shared" si="0"/>
        <v>77.297297297297291</v>
      </c>
      <c r="M18" s="2"/>
      <c r="N18" s="2"/>
      <c r="O18" s="2"/>
      <c r="P18" s="2"/>
      <c r="Q18" s="2"/>
      <c r="R18" s="2"/>
      <c r="S18" s="15">
        <f t="shared" si="4"/>
        <v>0</v>
      </c>
      <c r="T18" s="2"/>
      <c r="U18" s="4"/>
      <c r="V18" s="10">
        <f t="shared" si="5"/>
        <v>0</v>
      </c>
      <c r="W18" s="10">
        <f t="shared" si="3"/>
        <v>0</v>
      </c>
      <c r="X18" s="6"/>
    </row>
    <row r="19" spans="1:24" x14ac:dyDescent="0.15">
      <c r="A19" s="4">
        <v>15</v>
      </c>
      <c r="B19" s="1" t="s">
        <v>25</v>
      </c>
      <c r="C19" s="1" t="s">
        <v>31</v>
      </c>
      <c r="D19" s="1" t="s">
        <v>24</v>
      </c>
      <c r="E19" s="13"/>
      <c r="F19" s="8"/>
      <c r="G19" s="1" t="s">
        <v>27</v>
      </c>
      <c r="H19" s="1" t="s">
        <v>5</v>
      </c>
      <c r="I19" s="1" t="s">
        <v>33</v>
      </c>
      <c r="J19" s="1" t="s">
        <v>4</v>
      </c>
      <c r="K19" s="2" t="s">
        <v>40</v>
      </c>
      <c r="L19" s="5">
        <f t="shared" si="0"/>
        <v>77.297297297297291</v>
      </c>
      <c r="M19" s="2"/>
      <c r="N19" s="2"/>
      <c r="O19" s="2"/>
      <c r="P19" s="2"/>
      <c r="Q19" s="2"/>
      <c r="R19" s="2"/>
      <c r="S19" s="15">
        <f t="shared" si="4"/>
        <v>0</v>
      </c>
      <c r="T19" s="2"/>
      <c r="U19" s="4"/>
      <c r="V19" s="10">
        <f t="shared" si="5"/>
        <v>0</v>
      </c>
      <c r="W19" s="10">
        <f t="shared" si="3"/>
        <v>0</v>
      </c>
      <c r="X19" s="6"/>
    </row>
    <row r="20" spans="1:24" x14ac:dyDescent="0.15">
      <c r="A20" s="4">
        <v>16</v>
      </c>
      <c r="B20" s="1" t="s">
        <v>26</v>
      </c>
      <c r="C20" s="1" t="s">
        <v>31</v>
      </c>
      <c r="D20" s="1" t="s">
        <v>24</v>
      </c>
      <c r="E20" s="13"/>
      <c r="F20" s="8"/>
      <c r="G20" s="1" t="s">
        <v>28</v>
      </c>
      <c r="H20" s="1" t="s">
        <v>29</v>
      </c>
      <c r="I20" s="1" t="s">
        <v>33</v>
      </c>
      <c r="J20" s="1" t="s">
        <v>4</v>
      </c>
      <c r="K20" s="2" t="s">
        <v>40</v>
      </c>
      <c r="L20" s="5">
        <f t="shared" si="0"/>
        <v>77.297297297297291</v>
      </c>
      <c r="M20" s="2"/>
      <c r="N20" s="2"/>
      <c r="O20" s="2"/>
      <c r="P20" s="2"/>
      <c r="Q20" s="2"/>
      <c r="R20" s="2"/>
      <c r="S20" s="15">
        <f t="shared" si="1"/>
        <v>0</v>
      </c>
      <c r="T20" s="2"/>
      <c r="U20" s="4"/>
      <c r="V20" s="10">
        <f t="shared" si="2"/>
        <v>0</v>
      </c>
      <c r="W20" s="10">
        <f t="shared" si="3"/>
        <v>0</v>
      </c>
      <c r="X20" s="6"/>
    </row>
    <row r="21" spans="1:24" x14ac:dyDescent="0.15">
      <c r="A21" s="4">
        <v>17</v>
      </c>
      <c r="B21" s="1" t="s">
        <v>26</v>
      </c>
      <c r="C21" s="1" t="s">
        <v>31</v>
      </c>
      <c r="D21" s="1" t="s">
        <v>24</v>
      </c>
      <c r="E21" s="13"/>
      <c r="F21" s="8"/>
      <c r="G21" s="1" t="s">
        <v>28</v>
      </c>
      <c r="H21" s="1" t="s">
        <v>29</v>
      </c>
      <c r="I21" s="1" t="s">
        <v>33</v>
      </c>
      <c r="J21" s="1" t="s">
        <v>4</v>
      </c>
      <c r="K21" s="2" t="s">
        <v>40</v>
      </c>
      <c r="L21" s="5">
        <f t="shared" si="0"/>
        <v>77.297297297297291</v>
      </c>
      <c r="M21" s="2"/>
      <c r="N21" s="2"/>
      <c r="O21" s="2"/>
      <c r="P21" s="2"/>
      <c r="Q21" s="2"/>
      <c r="R21" s="2"/>
      <c r="S21" s="15">
        <f t="shared" si="1"/>
        <v>0</v>
      </c>
      <c r="T21" s="2"/>
      <c r="U21" s="4"/>
      <c r="V21" s="10">
        <f t="shared" si="2"/>
        <v>0</v>
      </c>
      <c r="W21" s="10">
        <f t="shared" si="3"/>
        <v>0</v>
      </c>
      <c r="X21" s="6"/>
    </row>
    <row r="22" spans="1:24" x14ac:dyDescent="0.15">
      <c r="A22" s="4">
        <v>18</v>
      </c>
      <c r="B22" s="1" t="s">
        <v>26</v>
      </c>
      <c r="C22" s="1" t="s">
        <v>31</v>
      </c>
      <c r="D22" s="1" t="s">
        <v>24</v>
      </c>
      <c r="E22" s="13"/>
      <c r="F22" s="8"/>
      <c r="G22" s="1" t="s">
        <v>28</v>
      </c>
      <c r="H22" s="1" t="s">
        <v>29</v>
      </c>
      <c r="I22" s="1" t="s">
        <v>33</v>
      </c>
      <c r="J22" s="1" t="s">
        <v>4</v>
      </c>
      <c r="K22" s="2" t="s">
        <v>40</v>
      </c>
      <c r="L22" s="5">
        <f t="shared" si="0"/>
        <v>77.297297297297291</v>
      </c>
      <c r="M22" s="2"/>
      <c r="N22" s="2"/>
      <c r="O22" s="2"/>
      <c r="P22" s="2"/>
      <c r="Q22" s="2"/>
      <c r="R22" s="2"/>
      <c r="S22" s="15">
        <f t="shared" si="1"/>
        <v>0</v>
      </c>
      <c r="T22" s="2"/>
      <c r="U22" s="4"/>
      <c r="V22" s="10">
        <f t="shared" si="2"/>
        <v>0</v>
      </c>
      <c r="W22" s="10">
        <f t="shared" si="3"/>
        <v>0</v>
      </c>
      <c r="X22" s="6"/>
    </row>
    <row r="23" spans="1:24" x14ac:dyDescent="0.15">
      <c r="A23" s="4">
        <v>19</v>
      </c>
      <c r="B23" s="1" t="s">
        <v>25</v>
      </c>
      <c r="C23" s="1" t="s">
        <v>31</v>
      </c>
      <c r="D23" s="1" t="s">
        <v>24</v>
      </c>
      <c r="E23" s="13"/>
      <c r="F23" s="8"/>
      <c r="G23" s="1" t="s">
        <v>27</v>
      </c>
      <c r="H23" s="1" t="s">
        <v>5</v>
      </c>
      <c r="I23" s="1" t="s">
        <v>33</v>
      </c>
      <c r="J23" s="1" t="s">
        <v>4</v>
      </c>
      <c r="K23" s="2" t="s">
        <v>40</v>
      </c>
      <c r="L23" s="5">
        <f t="shared" si="0"/>
        <v>77.297297297297291</v>
      </c>
      <c r="M23" s="2"/>
      <c r="N23" s="2"/>
      <c r="O23" s="2"/>
      <c r="P23" s="2"/>
      <c r="Q23" s="2"/>
      <c r="R23" s="2"/>
      <c r="S23" s="15">
        <f t="shared" si="1"/>
        <v>0</v>
      </c>
      <c r="T23" s="2"/>
      <c r="U23" s="4"/>
      <c r="V23" s="10">
        <f t="shared" si="2"/>
        <v>0</v>
      </c>
      <c r="W23" s="10">
        <f t="shared" si="3"/>
        <v>0</v>
      </c>
      <c r="X23" s="6"/>
    </row>
    <row r="24" spans="1:24" x14ac:dyDescent="0.15">
      <c r="A24" s="4">
        <v>20</v>
      </c>
      <c r="B24" s="1" t="s">
        <v>25</v>
      </c>
      <c r="C24" s="1" t="s">
        <v>31</v>
      </c>
      <c r="D24" s="1" t="s">
        <v>24</v>
      </c>
      <c r="E24" s="13"/>
      <c r="F24" s="8"/>
      <c r="G24" s="1" t="s">
        <v>27</v>
      </c>
      <c r="H24" s="1" t="s">
        <v>5</v>
      </c>
      <c r="I24" s="1" t="s">
        <v>33</v>
      </c>
      <c r="J24" s="1" t="s">
        <v>4</v>
      </c>
      <c r="K24" s="2" t="s">
        <v>40</v>
      </c>
      <c r="L24" s="5">
        <f t="shared" si="0"/>
        <v>77.297297297297291</v>
      </c>
      <c r="M24" s="2"/>
      <c r="N24" s="2"/>
      <c r="O24" s="2"/>
      <c r="P24" s="2"/>
      <c r="Q24" s="2"/>
      <c r="R24" s="2"/>
      <c r="S24" s="15">
        <f t="shared" si="1"/>
        <v>0</v>
      </c>
      <c r="T24" s="2"/>
      <c r="U24" s="4"/>
      <c r="V24" s="10">
        <f t="shared" si="2"/>
        <v>0</v>
      </c>
      <c r="W24" s="10">
        <f t="shared" si="3"/>
        <v>0</v>
      </c>
      <c r="X24" s="6"/>
    </row>
    <row r="25" spans="1:24" x14ac:dyDescent="0.15">
      <c r="A25" s="4">
        <v>21</v>
      </c>
      <c r="B25" s="1"/>
      <c r="C25" s="1"/>
      <c r="D25" s="1"/>
      <c r="E25" s="13"/>
      <c r="F25" s="8"/>
      <c r="G25" s="1"/>
      <c r="H25" s="1"/>
      <c r="I25" s="1" t="s">
        <v>42</v>
      </c>
      <c r="J25" s="1" t="s">
        <v>41</v>
      </c>
      <c r="K25" s="2"/>
      <c r="L25" s="5">
        <v>80</v>
      </c>
      <c r="M25" s="2"/>
      <c r="N25" s="2"/>
      <c r="O25" s="2"/>
      <c r="P25" s="2"/>
      <c r="Q25" s="2"/>
      <c r="R25" s="2"/>
      <c r="S25" s="15">
        <v>140</v>
      </c>
      <c r="T25" s="2"/>
      <c r="U25" s="4"/>
      <c r="V25" s="10">
        <f t="shared" si="2"/>
        <v>11200</v>
      </c>
      <c r="W25" s="10">
        <f t="shared" si="3"/>
        <v>10181.81818181818</v>
      </c>
      <c r="X25" s="6"/>
    </row>
    <row r="26" spans="1:24" x14ac:dyDescent="0.15">
      <c r="A26" s="42" t="s">
        <v>3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4"/>
      <c r="M26" s="4">
        <f t="shared" ref="M26:S26" si="6">SUM(M5:M25)</f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30">
        <f t="shared" si="6"/>
        <v>140</v>
      </c>
      <c r="T26" s="4"/>
      <c r="U26" s="4"/>
      <c r="V26" s="11">
        <f>SUM(V5:V25)</f>
        <v>11200</v>
      </c>
      <c r="W26" s="11">
        <f>SUM(W5:W25)</f>
        <v>10181.81818181818</v>
      </c>
      <c r="X26" s="6"/>
    </row>
    <row r="29" spans="1:24" x14ac:dyDescent="0.15">
      <c r="U29" s="25"/>
      <c r="V29" s="22"/>
      <c r="W29" s="20"/>
      <c r="X29" s="20"/>
    </row>
    <row r="30" spans="1:24" s="12" customFormat="1" x14ac:dyDescent="0.15">
      <c r="A30" s="40" t="s">
        <v>2</v>
      </c>
      <c r="B30" s="40"/>
      <c r="C30" s="40"/>
      <c r="D30" s="40"/>
      <c r="E30" s="40"/>
      <c r="F30" s="40"/>
      <c r="G30" s="40"/>
      <c r="H30" s="40" t="s">
        <v>1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1" t="s">
        <v>0</v>
      </c>
      <c r="V30" s="41"/>
      <c r="W30" s="41"/>
    </row>
  </sheetData>
  <mergeCells count="5">
    <mergeCell ref="A1:X1"/>
    <mergeCell ref="A30:G30"/>
    <mergeCell ref="H30:T30"/>
    <mergeCell ref="U30:W30"/>
    <mergeCell ref="A26:L26"/>
  </mergeCells>
  <phoneticPr fontId="3" type="noConversion"/>
  <dataValidations count="1">
    <dataValidation type="list" allowBlank="1" showInputMessage="1" showErrorMessage="1" sqref="D5:D25">
      <formula1>"销售运费,原材料运费"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面套退货</vt:lpstr>
      <vt:lpstr>包材</vt:lpstr>
    </vt:vector>
  </TitlesOfParts>
  <Company>Johnson Controls,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Wang</dc:creator>
  <cp:lastModifiedBy>李辉</cp:lastModifiedBy>
  <cp:lastPrinted>2017-11-29T06:02:28Z</cp:lastPrinted>
  <dcterms:created xsi:type="dcterms:W3CDTF">2017-11-20T03:14:13Z</dcterms:created>
  <dcterms:modified xsi:type="dcterms:W3CDTF">2018-05-31T02:03:47Z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10792-6e5f-4945-9946-e33b2c1b77aa_Enabled">
    <vt:lpwstr>True</vt:lpwstr>
  </property>
  <property fmtid="{D5CDD505-2E9C-101B-9397-08002B2CF9AE}" pid="3" name="MSIP_Label_f5210792-6e5f-4945-9946-e33b2c1b77aa_SiteId">
    <vt:lpwstr>21f195bc-13e5-4339-82ea-ef8b8ecdd0a9</vt:lpwstr>
  </property>
  <property fmtid="{D5CDD505-2E9C-101B-9397-08002B2CF9AE}" pid="4" name="MSIP_Label_f5210792-6e5f-4945-9946-e33b2c1b77aa_Ref">
    <vt:lpwstr>https://api.informationprotection.azure.com/api/21f195bc-13e5-4339-82ea-ef8b8ecdd0a9</vt:lpwstr>
  </property>
  <property fmtid="{D5CDD505-2E9C-101B-9397-08002B2CF9AE}" pid="5" name="MSIP_Label_f5210792-6e5f-4945-9946-e33b2c1b77aa_SetBy">
    <vt:lpwstr>ajunw@adient.com</vt:lpwstr>
  </property>
  <property fmtid="{D5CDD505-2E9C-101B-9397-08002B2CF9AE}" pid="6" name="MSIP_Label_f5210792-6e5f-4945-9946-e33b2c1b77aa_SetDate">
    <vt:lpwstr>2017-11-20T11:14:19.8108469+08:00</vt:lpwstr>
  </property>
  <property fmtid="{D5CDD505-2E9C-101B-9397-08002B2CF9AE}" pid="7" name="MSIP_Label_f5210792-6e5f-4945-9946-e33b2c1b77aa_Name">
    <vt:lpwstr>Internal</vt:lpwstr>
  </property>
  <property fmtid="{D5CDD505-2E9C-101B-9397-08002B2CF9AE}" pid="8" name="MSIP_Label_f5210792-6e5f-4945-9946-e33b2c1b77aa_Application">
    <vt:lpwstr>Microsoft Azure Information Protection</vt:lpwstr>
  </property>
  <property fmtid="{D5CDD505-2E9C-101B-9397-08002B2CF9AE}" pid="9" name="MSIP_Label_f5210792-6e5f-4945-9946-e33b2c1b77aa_Extended_MSFT_Method">
    <vt:lpwstr>Automatic</vt:lpwstr>
  </property>
  <property fmtid="{D5CDD505-2E9C-101B-9397-08002B2CF9AE}" pid="10" name="MSIP_Label_d479bc6d-df33-4cc6-8efd-0fecbaf956b1_Enabled">
    <vt:lpwstr>True</vt:lpwstr>
  </property>
  <property fmtid="{D5CDD505-2E9C-101B-9397-08002B2CF9AE}" pid="11" name="MSIP_Label_d479bc6d-df33-4cc6-8efd-0fecbaf956b1_SiteId">
    <vt:lpwstr>21f195bc-13e5-4339-82ea-ef8b8ecdd0a9</vt:lpwstr>
  </property>
  <property fmtid="{D5CDD505-2E9C-101B-9397-08002B2CF9AE}" pid="12" name="MSIP_Label_d479bc6d-df33-4cc6-8efd-0fecbaf956b1_Ref">
    <vt:lpwstr>https://api.informationprotection.azure.com/api/21f195bc-13e5-4339-82ea-ef8b8ecdd0a9</vt:lpwstr>
  </property>
  <property fmtid="{D5CDD505-2E9C-101B-9397-08002B2CF9AE}" pid="13" name="MSIP_Label_d479bc6d-df33-4cc6-8efd-0fecbaf956b1_SetBy">
    <vt:lpwstr>ajunw@adient.com</vt:lpwstr>
  </property>
  <property fmtid="{D5CDD505-2E9C-101B-9397-08002B2CF9AE}" pid="14" name="MSIP_Label_d479bc6d-df33-4cc6-8efd-0fecbaf956b1_SetDate">
    <vt:lpwstr>2017-11-20T11:14:19.8108469+08:00</vt:lpwstr>
  </property>
  <property fmtid="{D5CDD505-2E9C-101B-9397-08002B2CF9AE}" pid="15" name="MSIP_Label_d479bc6d-df33-4cc6-8efd-0fecbaf956b1_Name">
    <vt:lpwstr>CQADNT-INTERNAL</vt:lpwstr>
  </property>
  <property fmtid="{D5CDD505-2E9C-101B-9397-08002B2CF9AE}" pid="16" name="MSIP_Label_d479bc6d-df33-4cc6-8efd-0fecbaf956b1_Application">
    <vt:lpwstr>Microsoft Azure Information Protection</vt:lpwstr>
  </property>
  <property fmtid="{D5CDD505-2E9C-101B-9397-08002B2CF9AE}" pid="17" name="MSIP_Label_d479bc6d-df33-4cc6-8efd-0fecbaf956b1_Extended_MSFT_Method">
    <vt:lpwstr>Automatic</vt:lpwstr>
  </property>
  <property fmtid="{D5CDD505-2E9C-101B-9397-08002B2CF9AE}" pid="18" name="MSIP_Label_d479bc6d-df33-4cc6-8efd-0fecbaf956b1_Parent">
    <vt:lpwstr>f5210792-6e5f-4945-9946-e33b2c1b77aa</vt:lpwstr>
  </property>
  <property fmtid="{D5CDD505-2E9C-101B-9397-08002B2CF9AE}" pid="19" name="Sensitivity">
    <vt:lpwstr>Internal CQADNT-INTERNAL</vt:lpwstr>
  </property>
</Properties>
</file>