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38400" windowHeight="1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P4" i="1"/>
  <c r="P5" i="1"/>
  <c r="P6" i="1"/>
  <c r="P7" i="1"/>
  <c r="P8" i="1"/>
  <c r="P9" i="1"/>
  <c r="P10" i="1"/>
  <c r="P11" i="1"/>
  <c r="P12" i="1"/>
  <c r="P3" i="1"/>
  <c r="L2" i="1"/>
  <c r="R3" i="1"/>
  <c r="R4" i="1"/>
  <c r="R5" i="1"/>
  <c r="R6" i="1"/>
  <c r="R7" i="1"/>
  <c r="R8" i="1"/>
  <c r="R9" i="1"/>
  <c r="R10" i="1"/>
  <c r="R11" i="1"/>
  <c r="R12" i="1"/>
  <c r="R2" i="1"/>
  <c r="G3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F3" i="1"/>
  <c r="N3" i="1" l="1"/>
  <c r="J3" i="1"/>
  <c r="L3" i="1" s="1"/>
  <c r="F4" i="1"/>
  <c r="F5" i="1" l="1"/>
  <c r="N4" i="1"/>
  <c r="J4" i="1"/>
  <c r="L4" i="1" s="1"/>
  <c r="F6" i="1" l="1"/>
  <c r="N5" i="1"/>
  <c r="J5" i="1"/>
  <c r="L5" i="1" s="1"/>
  <c r="F7" i="1" l="1"/>
  <c r="N6" i="1"/>
  <c r="J6" i="1"/>
  <c r="L6" i="1" s="1"/>
  <c r="F8" i="1" l="1"/>
  <c r="J7" i="1"/>
  <c r="L7" i="1" s="1"/>
  <c r="N7" i="1"/>
  <c r="F9" i="1" l="1"/>
  <c r="N8" i="1"/>
  <c r="J8" i="1"/>
  <c r="L8" i="1" s="1"/>
  <c r="F10" i="1" l="1"/>
  <c r="J9" i="1"/>
  <c r="L9" i="1" s="1"/>
  <c r="N9" i="1"/>
  <c r="F11" i="1" l="1"/>
  <c r="J10" i="1"/>
  <c r="L10" i="1" s="1"/>
  <c r="N10" i="1"/>
  <c r="F12" i="1" l="1"/>
  <c r="F13" i="1" s="1"/>
  <c r="N11" i="1"/>
  <c r="J11" i="1"/>
  <c r="L11" i="1" s="1"/>
  <c r="N13" i="1" l="1"/>
  <c r="F14" i="1"/>
  <c r="J13" i="1"/>
  <c r="L13" i="1" s="1"/>
  <c r="N12" i="1"/>
  <c r="J12" i="1"/>
  <c r="L12" i="1" s="1"/>
  <c r="F15" i="1" l="1"/>
  <c r="N14" i="1"/>
  <c r="J14" i="1"/>
  <c r="L14" i="1" s="1"/>
  <c r="F16" i="1" l="1"/>
  <c r="N15" i="1"/>
  <c r="J15" i="1"/>
  <c r="L15" i="1" s="1"/>
  <c r="F17" i="1" l="1"/>
  <c r="N16" i="1"/>
  <c r="J16" i="1"/>
  <c r="L16" i="1" s="1"/>
  <c r="F18" i="1" l="1"/>
  <c r="N17" i="1"/>
  <c r="J17" i="1"/>
  <c r="L17" i="1" s="1"/>
  <c r="F19" i="1" l="1"/>
  <c r="J18" i="1"/>
  <c r="L18" i="1" s="1"/>
  <c r="N18" i="1"/>
  <c r="F20" i="1" l="1"/>
  <c r="J19" i="1"/>
  <c r="L19" i="1" s="1"/>
  <c r="N19" i="1"/>
  <c r="F21" i="1" l="1"/>
  <c r="J20" i="1"/>
  <c r="L20" i="1" s="1"/>
  <c r="N20" i="1"/>
  <c r="F22" i="1" l="1"/>
  <c r="J21" i="1"/>
  <c r="L21" i="1" s="1"/>
  <c r="N21" i="1"/>
  <c r="F23" i="1" l="1"/>
  <c r="J22" i="1"/>
  <c r="L22" i="1" s="1"/>
  <c r="N22" i="1"/>
  <c r="F24" i="1" l="1"/>
  <c r="J23" i="1"/>
  <c r="L23" i="1" s="1"/>
  <c r="N23" i="1"/>
  <c r="F25" i="1" l="1"/>
  <c r="J24" i="1"/>
  <c r="L24" i="1" s="1"/>
  <c r="N24" i="1"/>
  <c r="F26" i="1" l="1"/>
  <c r="N25" i="1"/>
  <c r="J25" i="1"/>
  <c r="L25" i="1" s="1"/>
  <c r="F27" i="1" l="1"/>
  <c r="N26" i="1"/>
  <c r="J26" i="1"/>
  <c r="L26" i="1" s="1"/>
  <c r="F28" i="1" l="1"/>
  <c r="J27" i="1"/>
  <c r="L27" i="1" s="1"/>
  <c r="N27" i="1"/>
  <c r="F29" i="1" l="1"/>
  <c r="N28" i="1"/>
  <c r="J28" i="1"/>
  <c r="L28" i="1" s="1"/>
  <c r="F30" i="1" l="1"/>
  <c r="N29" i="1"/>
  <c r="J29" i="1"/>
  <c r="L29" i="1" s="1"/>
  <c r="F31" i="1" l="1"/>
  <c r="N30" i="1"/>
  <c r="J30" i="1"/>
  <c r="L30" i="1" s="1"/>
  <c r="F32" i="1" l="1"/>
  <c r="N31" i="1"/>
  <c r="J31" i="1"/>
  <c r="L31" i="1" s="1"/>
  <c r="J32" i="1" l="1"/>
  <c r="L32" i="1" s="1"/>
  <c r="N32" i="1"/>
</calcChain>
</file>

<file path=xl/sharedStrings.xml><?xml version="1.0" encoding="utf-8"?>
<sst xmlns="http://schemas.openxmlformats.org/spreadsheetml/2006/main" count="80" uniqueCount="21">
  <si>
    <t>시간</t>
    <phoneticPr fontId="1" type="noConversion"/>
  </si>
  <si>
    <t>이름</t>
    <phoneticPr fontId="1" type="noConversion"/>
  </si>
  <si>
    <t>ID</t>
    <phoneticPr fontId="1" type="noConversion"/>
  </si>
  <si>
    <t>x좌표</t>
    <phoneticPr fontId="1" type="noConversion"/>
  </si>
  <si>
    <t>y좌표</t>
    <phoneticPr fontId="1" type="noConversion"/>
  </si>
  <si>
    <t>타입</t>
    <phoneticPr fontId="1" type="noConversion"/>
  </si>
  <si>
    <t>MPI</t>
    <phoneticPr fontId="1" type="noConversion"/>
  </si>
  <si>
    <t>아라곤1호</t>
  </si>
  <si>
    <t>아라곤1호</t>
    <phoneticPr fontId="1" type="noConversion"/>
  </si>
  <si>
    <t>Circle</t>
    <phoneticPr fontId="1" type="noConversion"/>
  </si>
  <si>
    <t>이동면적(m2)</t>
    <phoneticPr fontId="1" type="noConversion"/>
  </si>
  <si>
    <t>방향각(˚)</t>
    <phoneticPr fontId="1" type="noConversion"/>
  </si>
  <si>
    <t>이동속도(knot)</t>
    <phoneticPr fontId="1" type="noConversion"/>
  </si>
  <si>
    <t>전체면적(m2)</t>
    <phoneticPr fontId="1" type="noConversion"/>
  </si>
  <si>
    <t>라디안 값</t>
    <phoneticPr fontId="1" type="noConversion"/>
  </si>
  <si>
    <t>두좌표사이의 거리</t>
    <phoneticPr fontId="1" type="noConversion"/>
  </si>
  <si>
    <t>각도 값</t>
    <phoneticPr fontId="1" type="noConversion"/>
  </si>
  <si>
    <t>속도 값</t>
    <phoneticPr fontId="1" type="noConversion"/>
  </si>
  <si>
    <t>거리 값</t>
    <phoneticPr fontId="1" type="noConversion"/>
  </si>
  <si>
    <t>이동체 크기(m)</t>
    <phoneticPr fontId="1" type="noConversion"/>
  </si>
  <si>
    <t>1노트당 거리(m)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</si>
</sst>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/mm/dd\ h:mm:ss"/>
    <numFmt numFmtId="178" formatCode="0.000_ "/>
    <numFmt numFmtId="179" formatCode="0.0000_ "/>
    <numFmt numFmtId="185" formatCode="0.0_ "/>
    <numFmt numFmtId="186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J3" sqref="J3"/>
    </sheetView>
  </sheetViews>
  <sheetFormatPr defaultRowHeight="17" x14ac:dyDescent="0.45"/>
  <cols>
    <col min="1" max="1" width="20.6640625" style="1" customWidth="1"/>
    <col min="2" max="2" width="11.75" style="1" customWidth="1"/>
    <col min="3" max="3" width="7.08203125" style="1" customWidth="1"/>
    <col min="4" max="4" width="8.5" style="1" customWidth="1"/>
    <col min="5" max="5" width="14.5" style="1" bestFit="1" customWidth="1"/>
    <col min="6" max="7" width="12.08203125" style="4" customWidth="1"/>
    <col min="8" max="8" width="16.83203125" style="1" customWidth="1"/>
    <col min="9" max="9" width="16.4140625" style="1" customWidth="1"/>
    <col min="10" max="10" width="17.6640625" style="2" customWidth="1"/>
    <col min="11" max="11" width="18.08203125" style="1" customWidth="1"/>
    <col min="12" max="12" width="17.4140625" customWidth="1"/>
    <col min="14" max="14" width="17.1640625" customWidth="1"/>
    <col min="15" max="15" width="10.4140625" style="1" bestFit="1" customWidth="1"/>
    <col min="16" max="16" width="10.4140625" style="3" bestFit="1" customWidth="1"/>
    <col min="17" max="17" width="10.4140625" style="1" bestFit="1" customWidth="1"/>
    <col min="18" max="18" width="13.75" style="3" bestFit="1" customWidth="1"/>
    <col min="20" max="20" width="15.08203125" bestFit="1" customWidth="1"/>
  </cols>
  <sheetData>
    <row r="1" spans="1:20" x14ac:dyDescent="0.45">
      <c r="A1" s="14" t="s">
        <v>0</v>
      </c>
      <c r="B1" s="14" t="s">
        <v>1</v>
      </c>
      <c r="C1" s="14" t="s">
        <v>2</v>
      </c>
      <c r="D1" s="14" t="s">
        <v>5</v>
      </c>
      <c r="E1" s="14" t="s">
        <v>19</v>
      </c>
      <c r="F1" s="14" t="s">
        <v>3</v>
      </c>
      <c r="G1" s="14" t="s">
        <v>4</v>
      </c>
      <c r="H1" s="14" t="s">
        <v>12</v>
      </c>
      <c r="I1" s="14" t="s">
        <v>11</v>
      </c>
      <c r="J1" s="14" t="s">
        <v>10</v>
      </c>
      <c r="K1" s="14" t="s">
        <v>13</v>
      </c>
      <c r="L1" s="14" t="s">
        <v>6</v>
      </c>
      <c r="N1" s="18" t="s">
        <v>15</v>
      </c>
      <c r="O1" s="15" t="s">
        <v>17</v>
      </c>
      <c r="P1" s="15" t="s">
        <v>18</v>
      </c>
      <c r="Q1" s="16" t="s">
        <v>16</v>
      </c>
      <c r="R1" s="16" t="s">
        <v>14</v>
      </c>
      <c r="T1" s="20" t="s">
        <v>20</v>
      </c>
    </row>
    <row r="2" spans="1:20" x14ac:dyDescent="0.45">
      <c r="A2" s="8">
        <v>44322.56527777778</v>
      </c>
      <c r="B2" s="5" t="s">
        <v>8</v>
      </c>
      <c r="C2" s="5">
        <v>111</v>
      </c>
      <c r="D2" s="5" t="s">
        <v>9</v>
      </c>
      <c r="E2" s="17">
        <v>8</v>
      </c>
      <c r="F2" s="10">
        <v>0</v>
      </c>
      <c r="G2" s="10">
        <v>0</v>
      </c>
      <c r="H2" s="9">
        <v>10</v>
      </c>
      <c r="I2" s="9">
        <v>45</v>
      </c>
      <c r="J2" s="10">
        <v>0</v>
      </c>
      <c r="K2" s="5">
        <v>1000</v>
      </c>
      <c r="L2" s="6">
        <f>J2/K2</f>
        <v>0</v>
      </c>
      <c r="N2" s="19">
        <v>0</v>
      </c>
      <c r="O2" s="12">
        <v>10</v>
      </c>
      <c r="P2" s="13">
        <f>$T$2*O2</f>
        <v>5.1440000000000001</v>
      </c>
      <c r="Q2" s="7">
        <v>45</v>
      </c>
      <c r="R2" s="11">
        <f>RADIANS(Q2)</f>
        <v>0.78539816339744828</v>
      </c>
      <c r="T2" s="20">
        <v>0.51439999999999997</v>
      </c>
    </row>
    <row r="3" spans="1:20" x14ac:dyDescent="0.45">
      <c r="A3" s="8">
        <v>44322.565289351849</v>
      </c>
      <c r="B3" s="5" t="s">
        <v>8</v>
      </c>
      <c r="C3" s="5">
        <v>111</v>
      </c>
      <c r="D3" s="5" t="s">
        <v>9</v>
      </c>
      <c r="E3" s="17">
        <v>8</v>
      </c>
      <c r="F3" s="10">
        <f>$P2*COS($R2)+F2</f>
        <v>3.6373572824236007</v>
      </c>
      <c r="G3" s="10">
        <f>$P2*SIN($R2)+G2</f>
        <v>3.6373572824236002</v>
      </c>
      <c r="H3" s="9">
        <v>11</v>
      </c>
      <c r="I3" s="9">
        <v>46</v>
      </c>
      <c r="J3" s="10">
        <f>SQRT((F3-F2)^2+(G3-G2)^2)*E3</f>
        <v>41.152000000000001</v>
      </c>
      <c r="K3" s="5">
        <v>1000</v>
      </c>
      <c r="L3" s="6">
        <f t="shared" ref="L3:L32" si="0">J3/K3</f>
        <v>4.1152000000000001E-2</v>
      </c>
      <c r="N3" s="19">
        <f>SQRT(($F3-$F2)^2+($G3-$G2)^2)</f>
        <v>5.1440000000000001</v>
      </c>
      <c r="O3" s="12">
        <v>11</v>
      </c>
      <c r="P3" s="13">
        <f>$T$2*O3</f>
        <v>5.6583999999999994</v>
      </c>
      <c r="Q3" s="7">
        <v>46</v>
      </c>
      <c r="R3" s="11">
        <f t="shared" ref="R3:R32" si="1">RADIANS(Q3)</f>
        <v>0.8028514559173916</v>
      </c>
    </row>
    <row r="4" spans="1:20" x14ac:dyDescent="0.45">
      <c r="A4" s="8">
        <v>44322.565300810187</v>
      </c>
      <c r="B4" s="5" t="s">
        <v>8</v>
      </c>
      <c r="C4" s="5">
        <v>111</v>
      </c>
      <c r="D4" s="5" t="s">
        <v>9</v>
      </c>
      <c r="E4" s="17">
        <v>8</v>
      </c>
      <c r="F4" s="10">
        <f>$P3*COS($R3)+F3</f>
        <v>7.56801220582879</v>
      </c>
      <c r="G4" s="10">
        <f>$P3*SIN($R3)+G3</f>
        <v>7.707669608659824</v>
      </c>
      <c r="H4" s="9">
        <v>12</v>
      </c>
      <c r="I4" s="9">
        <v>47</v>
      </c>
      <c r="J4" s="10">
        <f>SQRT((F4-F3)^2+(G4-G3)^2)*E4</f>
        <v>45.267199999999995</v>
      </c>
      <c r="K4" s="5">
        <v>1000</v>
      </c>
      <c r="L4" s="6">
        <f t="shared" si="0"/>
        <v>4.5267199999999994E-2</v>
      </c>
      <c r="N4" s="19">
        <f t="shared" ref="N4:N32" si="2">SQRT(($F4-$F3)^2+($G4-$G3)^2)</f>
        <v>5.6583999999999994</v>
      </c>
      <c r="O4" s="12">
        <v>12</v>
      </c>
      <c r="P4" s="13">
        <f t="shared" ref="P4:P32" si="3">$T$2*O4</f>
        <v>6.1727999999999996</v>
      </c>
      <c r="Q4" s="7">
        <v>47</v>
      </c>
      <c r="R4" s="11">
        <f t="shared" si="1"/>
        <v>0.82030474843733492</v>
      </c>
    </row>
    <row r="5" spans="1:20" x14ac:dyDescent="0.45">
      <c r="A5" s="8">
        <v>44322.565312326391</v>
      </c>
      <c r="B5" s="5" t="s">
        <v>8</v>
      </c>
      <c r="C5" s="5">
        <v>111</v>
      </c>
      <c r="D5" s="5" t="s">
        <v>9</v>
      </c>
      <c r="E5" s="17">
        <v>8</v>
      </c>
      <c r="F5" s="10">
        <f>$P4*COS($R4)+F4</f>
        <v>11.777851682822579</v>
      </c>
      <c r="G5" s="10">
        <f>$P4*SIN($R4)+G4</f>
        <v>12.222169738014639</v>
      </c>
      <c r="H5" s="9">
        <v>13</v>
      </c>
      <c r="I5" s="9">
        <v>48</v>
      </c>
      <c r="J5" s="10">
        <f t="shared" ref="J5:J32" si="4">SQRT((F5-F4)^2+(G5-G4)^2)*E5</f>
        <v>49.382399999999983</v>
      </c>
      <c r="K5" s="5">
        <v>1000</v>
      </c>
      <c r="L5" s="6">
        <f t="shared" si="0"/>
        <v>4.9382399999999986E-2</v>
      </c>
      <c r="N5" s="19">
        <f t="shared" si="2"/>
        <v>6.1727999999999978</v>
      </c>
      <c r="O5" s="12">
        <v>13</v>
      </c>
      <c r="P5" s="13">
        <f t="shared" si="3"/>
        <v>6.6871999999999998</v>
      </c>
      <c r="Q5" s="7">
        <v>48</v>
      </c>
      <c r="R5" s="11">
        <f t="shared" si="1"/>
        <v>0.83775804095727824</v>
      </c>
    </row>
    <row r="6" spans="1:20" x14ac:dyDescent="0.45">
      <c r="A6" s="8">
        <v>44322.565323842595</v>
      </c>
      <c r="B6" s="5" t="s">
        <v>8</v>
      </c>
      <c r="C6" s="5">
        <v>111</v>
      </c>
      <c r="D6" s="5" t="s">
        <v>9</v>
      </c>
      <c r="E6" s="17">
        <v>8</v>
      </c>
      <c r="F6" s="10">
        <f>$P5*COS($R5)+F5</f>
        <v>16.252461873665535</v>
      </c>
      <c r="G6" s="10">
        <f>$P5*SIN($R5)+G5</f>
        <v>17.191727814947068</v>
      </c>
      <c r="H6" s="9">
        <v>14</v>
      </c>
      <c r="I6" s="9">
        <v>49</v>
      </c>
      <c r="J6" s="10">
        <f t="shared" si="4"/>
        <v>53.497599999999991</v>
      </c>
      <c r="K6" s="5">
        <v>1000</v>
      </c>
      <c r="L6" s="6">
        <f t="shared" si="0"/>
        <v>5.3497599999999992E-2</v>
      </c>
      <c r="N6" s="19">
        <f t="shared" si="2"/>
        <v>6.6871999999999989</v>
      </c>
      <c r="O6" s="12">
        <v>14</v>
      </c>
      <c r="P6" s="13">
        <f t="shared" si="3"/>
        <v>7.2015999999999991</v>
      </c>
      <c r="Q6" s="7">
        <v>49</v>
      </c>
      <c r="R6" s="11">
        <f t="shared" si="1"/>
        <v>0.85521133347722145</v>
      </c>
    </row>
    <row r="7" spans="1:20" x14ac:dyDescent="0.45">
      <c r="A7" s="8">
        <v>44322.565335358799</v>
      </c>
      <c r="B7" s="5" t="s">
        <v>8</v>
      </c>
      <c r="C7" s="5">
        <v>111</v>
      </c>
      <c r="D7" s="5" t="s">
        <v>9</v>
      </c>
      <c r="E7" s="17">
        <v>8</v>
      </c>
      <c r="F7" s="10">
        <f>$P6*COS($R6)+F6</f>
        <v>20.97713657684357</v>
      </c>
      <c r="G7" s="10">
        <f>$P6*SIN($R6)+G6</f>
        <v>22.626844327879382</v>
      </c>
      <c r="H7" s="9">
        <v>15</v>
      </c>
      <c r="I7" s="9">
        <v>50</v>
      </c>
      <c r="J7" s="10">
        <f t="shared" si="4"/>
        <v>57.612799999999986</v>
      </c>
      <c r="K7" s="5">
        <v>1000</v>
      </c>
      <c r="L7" s="6">
        <f t="shared" si="0"/>
        <v>5.7612799999999985E-2</v>
      </c>
      <c r="N7" s="19">
        <f t="shared" si="2"/>
        <v>7.2015999999999982</v>
      </c>
      <c r="O7" s="12">
        <v>15</v>
      </c>
      <c r="P7" s="13">
        <f t="shared" si="3"/>
        <v>7.7159999999999993</v>
      </c>
      <c r="Q7" s="7">
        <v>50</v>
      </c>
      <c r="R7" s="11">
        <f t="shared" si="1"/>
        <v>0.87266462599716477</v>
      </c>
    </row>
    <row r="8" spans="1:20" x14ac:dyDescent="0.45">
      <c r="A8" s="8">
        <v>44322.565346875002</v>
      </c>
      <c r="B8" s="5" t="s">
        <v>8</v>
      </c>
      <c r="C8" s="5">
        <v>111</v>
      </c>
      <c r="D8" s="5" t="s">
        <v>9</v>
      </c>
      <c r="E8" s="17">
        <v>8</v>
      </c>
      <c r="F8" s="10">
        <f>$P7*COS($R7)+F7</f>
        <v>25.936885773184908</v>
      </c>
      <c r="G8" s="10">
        <f>$P7*SIN($R7)+G7</f>
        <v>28.537643250985418</v>
      </c>
      <c r="H8" s="9">
        <v>16</v>
      </c>
      <c r="I8" s="9">
        <v>51</v>
      </c>
      <c r="J8" s="10">
        <f t="shared" si="4"/>
        <v>61.728000000000009</v>
      </c>
      <c r="K8" s="5">
        <v>1000</v>
      </c>
      <c r="L8" s="6">
        <f t="shared" si="0"/>
        <v>6.1728000000000012E-2</v>
      </c>
      <c r="N8" s="19">
        <f t="shared" si="2"/>
        <v>7.7160000000000011</v>
      </c>
      <c r="O8" s="12">
        <v>16</v>
      </c>
      <c r="P8" s="13">
        <f t="shared" si="3"/>
        <v>8.2303999999999995</v>
      </c>
      <c r="Q8" s="7">
        <v>51</v>
      </c>
      <c r="R8" s="11">
        <f t="shared" si="1"/>
        <v>0.89011791851710809</v>
      </c>
    </row>
    <row r="9" spans="1:20" x14ac:dyDescent="0.45">
      <c r="A9" s="8">
        <v>44322.565358391206</v>
      </c>
      <c r="B9" s="5" t="s">
        <v>8</v>
      </c>
      <c r="C9" s="5">
        <v>111</v>
      </c>
      <c r="D9" s="5" t="s">
        <v>9</v>
      </c>
      <c r="E9" s="17">
        <v>8</v>
      </c>
      <c r="F9" s="10">
        <f>$P8*COS($R8)+F8</f>
        <v>31.116444319681491</v>
      </c>
      <c r="G9" s="10">
        <f>$P8*SIN($R8)+G8</f>
        <v>34.933865372160874</v>
      </c>
      <c r="H9" s="9">
        <v>17</v>
      </c>
      <c r="I9" s="9">
        <v>52</v>
      </c>
      <c r="J9" s="10">
        <f t="shared" si="4"/>
        <v>65.843200000000024</v>
      </c>
      <c r="K9" s="5">
        <v>1000</v>
      </c>
      <c r="L9" s="6">
        <f t="shared" si="0"/>
        <v>6.5843200000000018E-2</v>
      </c>
      <c r="N9" s="19">
        <f t="shared" si="2"/>
        <v>8.230400000000003</v>
      </c>
      <c r="O9" s="12">
        <v>17</v>
      </c>
      <c r="P9" s="13">
        <f t="shared" si="3"/>
        <v>8.7447999999999997</v>
      </c>
      <c r="Q9" s="7">
        <v>52</v>
      </c>
      <c r="R9" s="11">
        <f t="shared" si="1"/>
        <v>0.90757121103705141</v>
      </c>
    </row>
    <row r="10" spans="1:20" x14ac:dyDescent="0.45">
      <c r="A10" s="8">
        <v>44322.56536990741</v>
      </c>
      <c r="B10" s="5" t="s">
        <v>8</v>
      </c>
      <c r="C10" s="5">
        <v>111</v>
      </c>
      <c r="D10" s="5" t="s">
        <v>9</v>
      </c>
      <c r="E10" s="17">
        <v>8</v>
      </c>
      <c r="F10" s="10">
        <f>$P9*COS($R9)+F9</f>
        <v>36.500280789109311</v>
      </c>
      <c r="G10" s="10">
        <f>$P9*SIN($R9)+G9</f>
        <v>41.824861810300938</v>
      </c>
      <c r="H10" s="9">
        <v>18</v>
      </c>
      <c r="I10" s="9">
        <v>53</v>
      </c>
      <c r="J10" s="10">
        <f t="shared" si="4"/>
        <v>69.958400000000026</v>
      </c>
      <c r="K10" s="5">
        <v>1000</v>
      </c>
      <c r="L10" s="6">
        <f t="shared" si="0"/>
        <v>6.9958400000000032E-2</v>
      </c>
      <c r="N10" s="19">
        <f t="shared" si="2"/>
        <v>8.7448000000000032</v>
      </c>
      <c r="O10" s="12">
        <v>18</v>
      </c>
      <c r="P10" s="13">
        <f t="shared" si="3"/>
        <v>9.2591999999999999</v>
      </c>
      <c r="Q10" s="7">
        <v>53</v>
      </c>
      <c r="R10" s="11">
        <f t="shared" si="1"/>
        <v>0.92502450355699462</v>
      </c>
    </row>
    <row r="11" spans="1:20" x14ac:dyDescent="0.45">
      <c r="A11" s="8">
        <v>44322.565381423614</v>
      </c>
      <c r="B11" s="5" t="s">
        <v>8</v>
      </c>
      <c r="C11" s="5">
        <v>111</v>
      </c>
      <c r="D11" s="5" t="s">
        <v>9</v>
      </c>
      <c r="E11" s="17">
        <v>8</v>
      </c>
      <c r="F11" s="10">
        <f>$P10*COS($R10)+F10</f>
        <v>42.072606451478755</v>
      </c>
      <c r="G11" s="10">
        <f>$P10*SIN($R10)+G10</f>
        <v>49.219587724930832</v>
      </c>
      <c r="H11" s="9">
        <v>19</v>
      </c>
      <c r="I11" s="9">
        <v>54</v>
      </c>
      <c r="J11" s="10">
        <f t="shared" si="4"/>
        <v>74.073599999999999</v>
      </c>
      <c r="K11" s="5">
        <v>1000</v>
      </c>
      <c r="L11" s="6">
        <f t="shared" si="0"/>
        <v>7.4073600000000003E-2</v>
      </c>
      <c r="N11" s="19">
        <f t="shared" si="2"/>
        <v>9.2591999999999999</v>
      </c>
      <c r="O11" s="12">
        <v>19</v>
      </c>
      <c r="P11" s="13">
        <f t="shared" si="3"/>
        <v>9.7736000000000001</v>
      </c>
      <c r="Q11" s="7">
        <v>54</v>
      </c>
      <c r="R11" s="11">
        <f t="shared" si="1"/>
        <v>0.94247779607693793</v>
      </c>
    </row>
    <row r="12" spans="1:20" x14ac:dyDescent="0.45">
      <c r="A12" s="8">
        <v>44322.565392939818</v>
      </c>
      <c r="B12" s="5" t="s">
        <v>8</v>
      </c>
      <c r="C12" s="5">
        <v>111</v>
      </c>
      <c r="D12" s="5" t="s">
        <v>9</v>
      </c>
      <c r="E12" s="17">
        <v>8</v>
      </c>
      <c r="F12" s="10">
        <f>$P11*COS($R11)+F11</f>
        <v>47.81738439328447</v>
      </c>
      <c r="G12" s="10">
        <f>$P11*SIN($R11)+G11</f>
        <v>57.126596221153818</v>
      </c>
      <c r="H12" s="9">
        <v>20</v>
      </c>
      <c r="I12" s="9">
        <v>55</v>
      </c>
      <c r="J12" s="10">
        <f t="shared" si="4"/>
        <v>78.188800000000001</v>
      </c>
      <c r="K12" s="5">
        <v>1000</v>
      </c>
      <c r="L12" s="6">
        <f t="shared" si="0"/>
        <v>7.8188800000000003E-2</v>
      </c>
      <c r="N12" s="19">
        <f t="shared" si="2"/>
        <v>9.7736000000000001</v>
      </c>
      <c r="O12" s="12">
        <v>20</v>
      </c>
      <c r="P12" s="13">
        <f t="shared" si="3"/>
        <v>10.288</v>
      </c>
      <c r="Q12" s="7">
        <v>55</v>
      </c>
      <c r="R12" s="11">
        <f t="shared" si="1"/>
        <v>0.95993108859688125</v>
      </c>
    </row>
    <row r="13" spans="1:20" x14ac:dyDescent="0.45">
      <c r="A13" s="8">
        <v>44322.565404456021</v>
      </c>
      <c r="B13" s="5" t="s">
        <v>7</v>
      </c>
      <c r="C13" s="5">
        <v>111</v>
      </c>
      <c r="D13" s="5" t="s">
        <v>9</v>
      </c>
      <c r="E13" s="17">
        <v>8</v>
      </c>
      <c r="F13" s="10">
        <f t="shared" ref="F13:F32" si="5">$P12*COS($R12)+F12</f>
        <v>53.71833877046403</v>
      </c>
      <c r="G13" s="10">
        <f t="shared" ref="G13:G32" si="6">$P12*SIN($R12)+G12</f>
        <v>65.554032452798964</v>
      </c>
      <c r="H13" s="9">
        <v>21</v>
      </c>
      <c r="I13" s="9">
        <v>56</v>
      </c>
      <c r="J13" s="10">
        <f t="shared" si="4"/>
        <v>82.303999999999974</v>
      </c>
      <c r="K13" s="5">
        <v>1000</v>
      </c>
      <c r="L13" s="6">
        <f t="shared" si="0"/>
        <v>8.2303999999999974E-2</v>
      </c>
      <c r="N13" s="19">
        <f t="shared" si="2"/>
        <v>10.287999999999997</v>
      </c>
      <c r="O13" s="12">
        <v>21</v>
      </c>
      <c r="P13" s="13">
        <f t="shared" si="3"/>
        <v>10.802399999999999</v>
      </c>
      <c r="Q13" s="7">
        <v>56</v>
      </c>
      <c r="R13" s="11">
        <f t="shared" si="1"/>
        <v>0.97738438111682457</v>
      </c>
    </row>
    <row r="14" spans="1:20" x14ac:dyDescent="0.45">
      <c r="A14" s="8">
        <v>44322.565415972225</v>
      </c>
      <c r="B14" s="5" t="s">
        <v>7</v>
      </c>
      <c r="C14" s="5">
        <v>111</v>
      </c>
      <c r="D14" s="5" t="s">
        <v>9</v>
      </c>
      <c r="E14" s="17">
        <v>8</v>
      </c>
      <c r="F14" s="10">
        <f t="shared" si="5"/>
        <v>59.758964190916423</v>
      </c>
      <c r="G14" s="10">
        <f t="shared" si="6"/>
        <v>74.509627926567546</v>
      </c>
      <c r="H14" s="9">
        <v>22</v>
      </c>
      <c r="I14" s="9">
        <v>57</v>
      </c>
      <c r="J14" s="10">
        <f t="shared" si="4"/>
        <v>86.419199999999989</v>
      </c>
      <c r="K14" s="5">
        <v>1000</v>
      </c>
      <c r="L14" s="6">
        <f t="shared" si="0"/>
        <v>8.6419199999999988E-2</v>
      </c>
      <c r="N14" s="19">
        <f t="shared" si="2"/>
        <v>10.802399999999999</v>
      </c>
      <c r="O14" s="12">
        <v>22</v>
      </c>
      <c r="P14" s="13">
        <f t="shared" si="3"/>
        <v>11.316799999999999</v>
      </c>
      <c r="Q14" s="7">
        <v>57</v>
      </c>
      <c r="R14" s="11">
        <f t="shared" si="1"/>
        <v>0.99483767363676789</v>
      </c>
    </row>
    <row r="15" spans="1:20" x14ac:dyDescent="0.45">
      <c r="A15" s="8">
        <v>44322.565427488429</v>
      </c>
      <c r="B15" s="5" t="s">
        <v>7</v>
      </c>
      <c r="C15" s="5">
        <v>111</v>
      </c>
      <c r="D15" s="5" t="s">
        <v>9</v>
      </c>
      <c r="E15" s="17">
        <v>8</v>
      </c>
      <c r="F15" s="10">
        <f t="shared" si="5"/>
        <v>65.922535222374478</v>
      </c>
      <c r="G15" s="10">
        <f t="shared" si="6"/>
        <v>84.000695009892326</v>
      </c>
      <c r="H15" s="9">
        <v>23</v>
      </c>
      <c r="I15" s="9">
        <v>58</v>
      </c>
      <c r="J15" s="10">
        <f t="shared" si="4"/>
        <v>90.534400000000019</v>
      </c>
      <c r="K15" s="5">
        <v>1000</v>
      </c>
      <c r="L15" s="6">
        <f t="shared" si="0"/>
        <v>9.0534400000000015E-2</v>
      </c>
      <c r="N15" s="19">
        <f t="shared" si="2"/>
        <v>11.316800000000002</v>
      </c>
      <c r="O15" s="12">
        <v>23</v>
      </c>
      <c r="P15" s="13">
        <f t="shared" si="3"/>
        <v>11.831199999999999</v>
      </c>
      <c r="Q15" s="7">
        <v>58</v>
      </c>
      <c r="R15" s="11">
        <f t="shared" si="1"/>
        <v>1.0122909661567112</v>
      </c>
    </row>
    <row r="16" spans="1:20" x14ac:dyDescent="0.45">
      <c r="A16" s="8">
        <v>44322.565439004633</v>
      </c>
      <c r="B16" s="5" t="s">
        <v>7</v>
      </c>
      <c r="C16" s="5">
        <v>111</v>
      </c>
      <c r="D16" s="5" t="s">
        <v>9</v>
      </c>
      <c r="E16" s="17">
        <v>8</v>
      </c>
      <c r="F16" s="10">
        <f t="shared" si="5"/>
        <v>72.192116021370367</v>
      </c>
      <c r="G16" s="10">
        <f t="shared" si="6"/>
        <v>94.034121645138228</v>
      </c>
      <c r="H16" s="9">
        <v>24</v>
      </c>
      <c r="I16" s="9">
        <v>59</v>
      </c>
      <c r="J16" s="10">
        <f t="shared" si="4"/>
        <v>94.64959999999995</v>
      </c>
      <c r="K16" s="5">
        <v>1000</v>
      </c>
      <c r="L16" s="6">
        <f t="shared" si="0"/>
        <v>9.4649599999999945E-2</v>
      </c>
      <c r="N16" s="19">
        <f t="shared" si="2"/>
        <v>11.831199999999994</v>
      </c>
      <c r="O16" s="12">
        <v>24</v>
      </c>
      <c r="P16" s="13">
        <f t="shared" si="3"/>
        <v>12.345599999999999</v>
      </c>
      <c r="Q16" s="7">
        <v>59</v>
      </c>
      <c r="R16" s="11">
        <f t="shared" si="1"/>
        <v>1.0297442586766545</v>
      </c>
    </row>
    <row r="17" spans="1:18" x14ac:dyDescent="0.45">
      <c r="A17" s="8">
        <v>44322.565450520837</v>
      </c>
      <c r="B17" s="5" t="s">
        <v>7</v>
      </c>
      <c r="C17" s="5">
        <v>111</v>
      </c>
      <c r="D17" s="5" t="s">
        <v>9</v>
      </c>
      <c r="E17" s="17">
        <v>8</v>
      </c>
      <c r="F17" s="10">
        <f t="shared" si="5"/>
        <v>78.550570078979931</v>
      </c>
      <c r="G17" s="10">
        <f t="shared" si="6"/>
        <v>104.61636627268622</v>
      </c>
      <c r="H17" s="9">
        <v>25</v>
      </c>
      <c r="I17" s="9">
        <v>60</v>
      </c>
      <c r="J17" s="10">
        <f t="shared" si="4"/>
        <v>98.764799999999966</v>
      </c>
      <c r="K17" s="5">
        <v>1000</v>
      </c>
      <c r="L17" s="6">
        <f t="shared" si="0"/>
        <v>9.8764799999999972E-2</v>
      </c>
      <c r="N17" s="19">
        <f t="shared" si="2"/>
        <v>12.345599999999996</v>
      </c>
      <c r="O17" s="12">
        <v>25</v>
      </c>
      <c r="P17" s="13">
        <f t="shared" si="3"/>
        <v>12.86</v>
      </c>
      <c r="Q17" s="7">
        <v>60</v>
      </c>
      <c r="R17" s="11">
        <f t="shared" si="1"/>
        <v>1.0471975511965976</v>
      </c>
    </row>
    <row r="18" spans="1:18" x14ac:dyDescent="0.45">
      <c r="A18" s="8">
        <v>44322.565462037041</v>
      </c>
      <c r="B18" s="5" t="s">
        <v>7</v>
      </c>
      <c r="C18" s="5">
        <v>111</v>
      </c>
      <c r="D18" s="5" t="s">
        <v>9</v>
      </c>
      <c r="E18" s="17">
        <v>8</v>
      </c>
      <c r="F18" s="10">
        <f t="shared" si="5"/>
        <v>84.980570078979937</v>
      </c>
      <c r="G18" s="10">
        <f t="shared" si="6"/>
        <v>115.7534529653541</v>
      </c>
      <c r="H18" s="9">
        <v>26</v>
      </c>
      <c r="I18" s="9">
        <v>61</v>
      </c>
      <c r="J18" s="10">
        <f t="shared" si="4"/>
        <v>102.88000000000001</v>
      </c>
      <c r="K18" s="5">
        <v>1000</v>
      </c>
      <c r="L18" s="6">
        <f t="shared" si="0"/>
        <v>0.10288000000000001</v>
      </c>
      <c r="N18" s="19">
        <f t="shared" si="2"/>
        <v>12.860000000000001</v>
      </c>
      <c r="O18" s="12">
        <v>26</v>
      </c>
      <c r="P18" s="13">
        <f t="shared" si="3"/>
        <v>13.3744</v>
      </c>
      <c r="Q18" s="7">
        <v>61</v>
      </c>
      <c r="R18" s="11">
        <f t="shared" si="1"/>
        <v>1.064650843716541</v>
      </c>
    </row>
    <row r="19" spans="1:18" x14ac:dyDescent="0.45">
      <c r="A19" s="8">
        <v>44322.565473553244</v>
      </c>
      <c r="B19" s="5" t="s">
        <v>7</v>
      </c>
      <c r="C19" s="5">
        <v>111</v>
      </c>
      <c r="D19" s="5" t="s">
        <v>9</v>
      </c>
      <c r="E19" s="17">
        <v>8</v>
      </c>
      <c r="F19" s="10">
        <f t="shared" si="5"/>
        <v>91.464607864002545</v>
      </c>
      <c r="G19" s="10">
        <f t="shared" si="6"/>
        <v>127.45096677651924</v>
      </c>
      <c r="H19" s="9">
        <v>27</v>
      </c>
      <c r="I19" s="9">
        <v>62</v>
      </c>
      <c r="J19" s="10">
        <f t="shared" si="4"/>
        <v>106.99520000000001</v>
      </c>
      <c r="K19" s="5">
        <v>1000</v>
      </c>
      <c r="L19" s="6">
        <f t="shared" si="0"/>
        <v>0.10699520000000001</v>
      </c>
      <c r="N19" s="19">
        <f t="shared" si="2"/>
        <v>13.374400000000001</v>
      </c>
      <c r="O19" s="12">
        <v>27</v>
      </c>
      <c r="P19" s="13">
        <f t="shared" si="3"/>
        <v>13.8888</v>
      </c>
      <c r="Q19" s="7">
        <v>62</v>
      </c>
      <c r="R19" s="11">
        <f t="shared" si="1"/>
        <v>1.0821041362364843</v>
      </c>
    </row>
    <row r="20" spans="1:18" x14ac:dyDescent="0.45">
      <c r="A20" s="8">
        <v>44322.565485069441</v>
      </c>
      <c r="B20" s="5" t="s">
        <v>7</v>
      </c>
      <c r="C20" s="5">
        <v>111</v>
      </c>
      <c r="D20" s="5" t="s">
        <v>9</v>
      </c>
      <c r="E20" s="17">
        <v>8</v>
      </c>
      <c r="F20" s="10">
        <f t="shared" si="5"/>
        <v>97.98500450522323</v>
      </c>
      <c r="G20" s="10">
        <f t="shared" si="6"/>
        <v>139.71404930421829</v>
      </c>
      <c r="H20" s="9">
        <v>28</v>
      </c>
      <c r="I20" s="9">
        <v>63</v>
      </c>
      <c r="J20" s="10">
        <f t="shared" si="4"/>
        <v>111.11039999999996</v>
      </c>
      <c r="K20" s="5">
        <v>1000</v>
      </c>
      <c r="L20" s="6">
        <f t="shared" si="0"/>
        <v>0.11111039999999996</v>
      </c>
      <c r="N20" s="19">
        <f t="shared" si="2"/>
        <v>13.888799999999994</v>
      </c>
      <c r="O20" s="12">
        <v>28</v>
      </c>
      <c r="P20" s="13">
        <f t="shared" si="3"/>
        <v>14.403199999999998</v>
      </c>
      <c r="Q20" s="7">
        <v>63</v>
      </c>
      <c r="R20" s="11">
        <f t="shared" si="1"/>
        <v>1.0995574287564276</v>
      </c>
    </row>
    <row r="21" spans="1:18" x14ac:dyDescent="0.45">
      <c r="A21" s="8">
        <v>44322.565496585645</v>
      </c>
      <c r="B21" s="5" t="s">
        <v>7</v>
      </c>
      <c r="C21" s="5">
        <v>111</v>
      </c>
      <c r="D21" s="5" t="s">
        <v>9</v>
      </c>
      <c r="E21" s="17">
        <v>8</v>
      </c>
      <c r="F21" s="10">
        <f t="shared" si="5"/>
        <v>104.52392047107188</v>
      </c>
      <c r="G21" s="10">
        <f t="shared" si="6"/>
        <v>152.54739447340819</v>
      </c>
      <c r="H21" s="9">
        <v>29</v>
      </c>
      <c r="I21" s="9">
        <v>64</v>
      </c>
      <c r="J21" s="10">
        <f t="shared" si="4"/>
        <v>115.2256</v>
      </c>
      <c r="K21" s="5">
        <v>1000</v>
      </c>
      <c r="L21" s="6">
        <f t="shared" si="0"/>
        <v>0.1152256</v>
      </c>
      <c r="N21" s="19">
        <f t="shared" si="2"/>
        <v>14.4032</v>
      </c>
      <c r="O21" s="12">
        <v>29</v>
      </c>
      <c r="P21" s="13">
        <f t="shared" si="3"/>
        <v>14.917599999999998</v>
      </c>
      <c r="Q21" s="7">
        <v>64</v>
      </c>
      <c r="R21" s="11">
        <f t="shared" si="1"/>
        <v>1.1170107212763709</v>
      </c>
    </row>
    <row r="22" spans="1:18" x14ac:dyDescent="0.45">
      <c r="A22" s="8">
        <v>44322.565508101849</v>
      </c>
      <c r="B22" s="5" t="s">
        <v>7</v>
      </c>
      <c r="C22" s="5">
        <v>111</v>
      </c>
      <c r="D22" s="5" t="s">
        <v>9</v>
      </c>
      <c r="E22" s="17">
        <v>8</v>
      </c>
      <c r="F22" s="10">
        <f t="shared" si="5"/>
        <v>111.06336589041261</v>
      </c>
      <c r="G22" s="10">
        <f t="shared" si="6"/>
        <v>165.95524453848066</v>
      </c>
      <c r="H22" s="9">
        <v>30</v>
      </c>
      <c r="I22" s="9">
        <v>65</v>
      </c>
      <c r="J22" s="10">
        <f t="shared" si="4"/>
        <v>119.34080000000007</v>
      </c>
      <c r="K22" s="5">
        <v>1000</v>
      </c>
      <c r="L22" s="6">
        <f t="shared" si="0"/>
        <v>0.11934080000000007</v>
      </c>
      <c r="N22" s="19">
        <f t="shared" si="2"/>
        <v>14.917600000000009</v>
      </c>
      <c r="O22" s="12">
        <v>30</v>
      </c>
      <c r="P22" s="13">
        <f t="shared" si="3"/>
        <v>15.431999999999999</v>
      </c>
      <c r="Q22" s="7">
        <v>65</v>
      </c>
      <c r="R22" s="11">
        <f t="shared" si="1"/>
        <v>1.1344640137963142</v>
      </c>
    </row>
    <row r="23" spans="1:18" x14ac:dyDescent="0.45">
      <c r="A23" s="8">
        <v>44322.565519618052</v>
      </c>
      <c r="B23" s="5" t="s">
        <v>7</v>
      </c>
      <c r="C23" s="5">
        <v>111</v>
      </c>
      <c r="D23" s="5" t="s">
        <v>9</v>
      </c>
      <c r="E23" s="17">
        <v>8</v>
      </c>
      <c r="F23" s="10">
        <f t="shared" si="5"/>
        <v>117.58521090559509</v>
      </c>
      <c r="G23" s="10">
        <f t="shared" si="6"/>
        <v>179.94138630803025</v>
      </c>
      <c r="H23" s="9">
        <v>31</v>
      </c>
      <c r="I23" s="9">
        <v>66</v>
      </c>
      <c r="J23" s="10">
        <f t="shared" si="4"/>
        <v>123.45600000000007</v>
      </c>
      <c r="K23" s="5">
        <v>1000</v>
      </c>
      <c r="L23" s="6">
        <f t="shared" si="0"/>
        <v>0.12345600000000008</v>
      </c>
      <c r="N23" s="19">
        <f t="shared" si="2"/>
        <v>15.432000000000009</v>
      </c>
      <c r="O23" s="12">
        <v>31</v>
      </c>
      <c r="P23" s="13">
        <f t="shared" si="3"/>
        <v>15.946399999999999</v>
      </c>
      <c r="Q23" s="7">
        <v>66</v>
      </c>
      <c r="R23" s="11">
        <f t="shared" si="1"/>
        <v>1.1519173063162575</v>
      </c>
    </row>
    <row r="24" spans="1:18" x14ac:dyDescent="0.45">
      <c r="A24" s="8">
        <v>44322.565531134256</v>
      </c>
      <c r="B24" s="5" t="s">
        <v>7</v>
      </c>
      <c r="C24" s="5">
        <v>111</v>
      </c>
      <c r="D24" s="5" t="s">
        <v>9</v>
      </c>
      <c r="E24" s="17">
        <v>8</v>
      </c>
      <c r="F24" s="10">
        <f t="shared" si="5"/>
        <v>124.07119611073904</v>
      </c>
      <c r="G24" s="10">
        <f t="shared" si="6"/>
        <v>194.50914759378222</v>
      </c>
      <c r="H24" s="9">
        <v>32</v>
      </c>
      <c r="I24" s="9">
        <v>67</v>
      </c>
      <c r="J24" s="10">
        <f t="shared" si="4"/>
        <v>127.57120000000002</v>
      </c>
      <c r="K24" s="5">
        <v>1000</v>
      </c>
      <c r="L24" s="6">
        <f t="shared" si="0"/>
        <v>0.12757120000000002</v>
      </c>
      <c r="N24" s="19">
        <f t="shared" si="2"/>
        <v>15.946400000000002</v>
      </c>
      <c r="O24" s="12">
        <v>32</v>
      </c>
      <c r="P24" s="13">
        <f t="shared" si="3"/>
        <v>16.460799999999999</v>
      </c>
      <c r="Q24" s="7">
        <v>67</v>
      </c>
      <c r="R24" s="11">
        <f t="shared" si="1"/>
        <v>1.1693705988362009</v>
      </c>
    </row>
    <row r="25" spans="1:18" x14ac:dyDescent="0.45">
      <c r="A25" s="8">
        <v>44322.56554265046</v>
      </c>
      <c r="B25" s="5" t="s">
        <v>7</v>
      </c>
      <c r="C25" s="5">
        <v>111</v>
      </c>
      <c r="D25" s="5" t="s">
        <v>9</v>
      </c>
      <c r="E25" s="17">
        <v>8</v>
      </c>
      <c r="F25" s="10">
        <f t="shared" si="5"/>
        <v>130.50294307057527</v>
      </c>
      <c r="G25" s="10">
        <f t="shared" si="6"/>
        <v>209.66139388549215</v>
      </c>
      <c r="H25" s="9">
        <v>33</v>
      </c>
      <c r="I25" s="9">
        <v>68</v>
      </c>
      <c r="J25" s="10">
        <f t="shared" si="4"/>
        <v>131.68639999999996</v>
      </c>
      <c r="K25" s="5">
        <v>1000</v>
      </c>
      <c r="L25" s="6">
        <f t="shared" si="0"/>
        <v>0.13168639999999995</v>
      </c>
      <c r="N25" s="19">
        <f t="shared" si="2"/>
        <v>16.460799999999995</v>
      </c>
      <c r="O25" s="12">
        <v>33</v>
      </c>
      <c r="P25" s="13">
        <f t="shared" si="3"/>
        <v>16.975199999999997</v>
      </c>
      <c r="Q25" s="7">
        <v>68</v>
      </c>
      <c r="R25" s="11">
        <f t="shared" si="1"/>
        <v>1.1868238913561442</v>
      </c>
    </row>
    <row r="26" spans="1:18" x14ac:dyDescent="0.45">
      <c r="A26" s="8">
        <v>44322.565554166664</v>
      </c>
      <c r="B26" s="5" t="s">
        <v>7</v>
      </c>
      <c r="C26" s="5">
        <v>111</v>
      </c>
      <c r="D26" s="5" t="s">
        <v>9</v>
      </c>
      <c r="E26" s="17">
        <v>8</v>
      </c>
      <c r="F26" s="10">
        <f t="shared" si="5"/>
        <v>136.86196491512905</v>
      </c>
      <c r="G26" s="10">
        <f t="shared" si="6"/>
        <v>225.40052525353428</v>
      </c>
      <c r="H26" s="9">
        <v>34</v>
      </c>
      <c r="I26" s="9">
        <v>69</v>
      </c>
      <c r="J26" s="10">
        <f t="shared" si="4"/>
        <v>135.80160000000004</v>
      </c>
      <c r="K26" s="5">
        <v>1000</v>
      </c>
      <c r="L26" s="6">
        <f t="shared" si="0"/>
        <v>0.13580160000000002</v>
      </c>
      <c r="N26" s="19">
        <f t="shared" si="2"/>
        <v>16.975200000000005</v>
      </c>
      <c r="O26" s="12">
        <v>34</v>
      </c>
      <c r="P26" s="13">
        <f t="shared" si="3"/>
        <v>17.489599999999999</v>
      </c>
      <c r="Q26" s="7">
        <v>69</v>
      </c>
      <c r="R26" s="11">
        <f t="shared" si="1"/>
        <v>1.2042771838760873</v>
      </c>
    </row>
    <row r="27" spans="1:18" x14ac:dyDescent="0.45">
      <c r="A27" s="8">
        <v>44322.565565682868</v>
      </c>
      <c r="B27" s="5" t="s">
        <v>7</v>
      </c>
      <c r="C27" s="5">
        <v>111</v>
      </c>
      <c r="D27" s="5" t="s">
        <v>9</v>
      </c>
      <c r="E27" s="17">
        <v>8</v>
      </c>
      <c r="F27" s="10">
        <f t="shared" si="5"/>
        <v>143.12967700549655</v>
      </c>
      <c r="G27" s="10">
        <f t="shared" si="6"/>
        <v>241.72847348079975</v>
      </c>
      <c r="H27" s="9">
        <v>35</v>
      </c>
      <c r="I27" s="9">
        <v>70</v>
      </c>
      <c r="J27" s="10">
        <f t="shared" si="4"/>
        <v>139.91680000000008</v>
      </c>
      <c r="K27" s="5">
        <v>1000</v>
      </c>
      <c r="L27" s="6">
        <f t="shared" si="0"/>
        <v>0.13991680000000009</v>
      </c>
      <c r="N27" s="19">
        <f t="shared" si="2"/>
        <v>17.48960000000001</v>
      </c>
      <c r="O27" s="12">
        <v>35</v>
      </c>
      <c r="P27" s="13">
        <f t="shared" si="3"/>
        <v>18.003999999999998</v>
      </c>
      <c r="Q27" s="7">
        <v>70</v>
      </c>
      <c r="R27" s="11">
        <f t="shared" si="1"/>
        <v>1.2217304763960306</v>
      </c>
    </row>
    <row r="28" spans="1:18" x14ac:dyDescent="0.45">
      <c r="A28" s="8">
        <v>44322.565577199071</v>
      </c>
      <c r="B28" s="5" t="s">
        <v>7</v>
      </c>
      <c r="C28" s="5">
        <v>111</v>
      </c>
      <c r="D28" s="5" t="s">
        <v>9</v>
      </c>
      <c r="E28" s="17">
        <v>8</v>
      </c>
      <c r="F28" s="10">
        <f t="shared" si="5"/>
        <v>149.28740766593188</v>
      </c>
      <c r="G28" s="10">
        <f t="shared" si="6"/>
        <v>258.64669942542923</v>
      </c>
      <c r="H28" s="9">
        <v>36</v>
      </c>
      <c r="I28" s="9">
        <v>71</v>
      </c>
      <c r="J28" s="10">
        <f t="shared" si="4"/>
        <v>144.0319999999999</v>
      </c>
      <c r="K28" s="5">
        <v>1000</v>
      </c>
      <c r="L28" s="6">
        <f t="shared" si="0"/>
        <v>0.14403199999999991</v>
      </c>
      <c r="N28" s="19">
        <f t="shared" si="2"/>
        <v>18.003999999999987</v>
      </c>
      <c r="O28" s="12">
        <v>36</v>
      </c>
      <c r="P28" s="13">
        <f t="shared" si="3"/>
        <v>18.5184</v>
      </c>
      <c r="Q28" s="7">
        <v>71</v>
      </c>
      <c r="R28" s="11">
        <f t="shared" si="1"/>
        <v>1.2391837689159739</v>
      </c>
    </row>
    <row r="29" spans="1:18" x14ac:dyDescent="0.45">
      <c r="A29" s="8">
        <v>44322.565588715275</v>
      </c>
      <c r="B29" s="5" t="s">
        <v>7</v>
      </c>
      <c r="C29" s="5">
        <v>111</v>
      </c>
      <c r="D29" s="5" t="s">
        <v>9</v>
      </c>
      <c r="E29" s="17">
        <v>8</v>
      </c>
      <c r="F29" s="10">
        <f t="shared" si="5"/>
        <v>155.31640897743128</v>
      </c>
      <c r="G29" s="10">
        <f t="shared" si="6"/>
        <v>276.15619061580765</v>
      </c>
      <c r="H29" s="9">
        <v>37</v>
      </c>
      <c r="I29" s="9">
        <v>72</v>
      </c>
      <c r="J29" s="10">
        <f t="shared" si="4"/>
        <v>148.14720000000014</v>
      </c>
      <c r="K29" s="5">
        <v>1000</v>
      </c>
      <c r="L29" s="6">
        <f t="shared" si="0"/>
        <v>0.14814720000000015</v>
      </c>
      <c r="N29" s="19">
        <f t="shared" si="2"/>
        <v>18.518400000000018</v>
      </c>
      <c r="O29" s="12">
        <v>37</v>
      </c>
      <c r="P29" s="13">
        <f t="shared" si="3"/>
        <v>19.032799999999998</v>
      </c>
      <c r="Q29" s="7">
        <v>72</v>
      </c>
      <c r="R29" s="11">
        <f t="shared" si="1"/>
        <v>1.2566370614359172</v>
      </c>
    </row>
    <row r="30" spans="1:18" x14ac:dyDescent="0.45">
      <c r="A30" s="8">
        <v>44322.565600231479</v>
      </c>
      <c r="B30" s="5" t="s">
        <v>7</v>
      </c>
      <c r="C30" s="5">
        <v>111</v>
      </c>
      <c r="D30" s="5" t="s">
        <v>9</v>
      </c>
      <c r="E30" s="17">
        <v>8</v>
      </c>
      <c r="F30" s="10">
        <f t="shared" si="5"/>
        <v>161.19786762797077</v>
      </c>
      <c r="G30" s="10">
        <f t="shared" si="6"/>
        <v>294.25745907915007</v>
      </c>
      <c r="H30" s="9">
        <v>38</v>
      </c>
      <c r="I30" s="9">
        <v>73</v>
      </c>
      <c r="J30" s="10">
        <f t="shared" si="4"/>
        <v>152.26240000000013</v>
      </c>
      <c r="K30" s="5">
        <v>1000</v>
      </c>
      <c r="L30" s="6">
        <f t="shared" si="0"/>
        <v>0.15226240000000013</v>
      </c>
      <c r="N30" s="19">
        <f t="shared" si="2"/>
        <v>19.032800000000016</v>
      </c>
      <c r="O30" s="12">
        <v>38</v>
      </c>
      <c r="P30" s="13">
        <f t="shared" si="3"/>
        <v>19.5472</v>
      </c>
      <c r="Q30" s="7">
        <v>73</v>
      </c>
      <c r="R30" s="11">
        <f t="shared" si="1"/>
        <v>1.2740903539558606</v>
      </c>
    </row>
    <row r="31" spans="1:18" x14ac:dyDescent="0.45">
      <c r="A31" s="8">
        <v>44322.565611747683</v>
      </c>
      <c r="B31" s="5" t="s">
        <v>7</v>
      </c>
      <c r="C31" s="5">
        <v>111</v>
      </c>
      <c r="D31" s="5" t="s">
        <v>9</v>
      </c>
      <c r="E31" s="17">
        <v>8</v>
      </c>
      <c r="F31" s="10">
        <f t="shared" si="5"/>
        <v>166.91291581452705</v>
      </c>
      <c r="G31" s="10">
        <f t="shared" si="6"/>
        <v>312.95053940491073</v>
      </c>
      <c r="H31" s="9">
        <v>39</v>
      </c>
      <c r="I31" s="9">
        <v>74</v>
      </c>
      <c r="J31" s="10">
        <f t="shared" si="4"/>
        <v>156.37760000000011</v>
      </c>
      <c r="K31" s="5">
        <v>1000</v>
      </c>
      <c r="L31" s="6">
        <f t="shared" si="0"/>
        <v>0.15637760000000012</v>
      </c>
      <c r="N31" s="19">
        <f t="shared" si="2"/>
        <v>19.547200000000014</v>
      </c>
      <c r="O31" s="12">
        <v>39</v>
      </c>
      <c r="P31" s="13">
        <f t="shared" si="3"/>
        <v>20.061599999999999</v>
      </c>
      <c r="Q31" s="7">
        <v>74</v>
      </c>
      <c r="R31" s="11">
        <f t="shared" si="1"/>
        <v>1.2915436464758039</v>
      </c>
    </row>
    <row r="32" spans="1:18" x14ac:dyDescent="0.45">
      <c r="A32" s="8">
        <v>44322.565623263887</v>
      </c>
      <c r="B32" s="5" t="s">
        <v>7</v>
      </c>
      <c r="C32" s="5">
        <v>111</v>
      </c>
      <c r="D32" s="5" t="s">
        <v>9</v>
      </c>
      <c r="E32" s="17">
        <v>8</v>
      </c>
      <c r="F32" s="10">
        <f t="shared" si="5"/>
        <v>172.44264219198536</v>
      </c>
      <c r="G32" s="10">
        <f t="shared" si="6"/>
        <v>332.23498704414692</v>
      </c>
      <c r="H32" s="9">
        <v>40</v>
      </c>
      <c r="I32" s="9">
        <v>75</v>
      </c>
      <c r="J32" s="10">
        <f t="shared" si="4"/>
        <v>160.49280000000007</v>
      </c>
      <c r="K32" s="5">
        <v>1000</v>
      </c>
      <c r="L32" s="6">
        <f t="shared" si="0"/>
        <v>0.16049280000000007</v>
      </c>
      <c r="N32" s="19">
        <f t="shared" si="2"/>
        <v>20.061600000000009</v>
      </c>
      <c r="O32" s="12">
        <v>40</v>
      </c>
      <c r="P32" s="13">
        <f t="shared" si="3"/>
        <v>20.576000000000001</v>
      </c>
      <c r="Q32" s="7">
        <v>75</v>
      </c>
      <c r="R32" s="11">
        <f t="shared" si="1"/>
        <v>1.3089969389957472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2021-05-06T03:30:10Z</dcterms:created>
  <dcterms:modified xsi:type="dcterms:W3CDTF">2021-05-06T04:54:57Z</dcterms:modified>
</cp:coreProperties>
</file>