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Jay\study\ExcelVBAforCreativeProblemSolving\Course1\Week-5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GR">Sheet3!$B$1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4" l="1"/>
  <c r="O9" i="4"/>
  <c r="L9" i="4"/>
  <c r="N9" i="4" s="1"/>
  <c r="J2" i="4"/>
  <c r="B6" i="3"/>
  <c r="C6" i="3"/>
  <c r="D6" i="3" s="1"/>
  <c r="E6" i="3" s="1"/>
  <c r="G6" i="3" s="1"/>
  <c r="D5" i="3"/>
  <c r="F5" i="3" s="1"/>
  <c r="H5" i="3" s="1"/>
  <c r="C5" i="3"/>
  <c r="B5" i="3"/>
  <c r="H4" i="3"/>
  <c r="G4" i="3"/>
  <c r="F4" i="3"/>
  <c r="E4" i="3"/>
  <c r="D4" i="3"/>
  <c r="B1" i="3"/>
  <c r="L21" i="2"/>
  <c r="M21" i="2"/>
  <c r="P21" i="2"/>
  <c r="N21" i="2" s="1"/>
  <c r="O21" i="2" s="1"/>
  <c r="Q21" i="2"/>
  <c r="L20" i="2"/>
  <c r="M20" i="2"/>
  <c r="P20" i="2"/>
  <c r="N20" i="2" s="1"/>
  <c r="O20" i="2" s="1"/>
  <c r="Q20" i="2"/>
  <c r="L19" i="2"/>
  <c r="M19" i="2"/>
  <c r="P19" i="2"/>
  <c r="N19" i="2" s="1"/>
  <c r="O19" i="2" s="1"/>
  <c r="Q19" i="2"/>
  <c r="L18" i="2"/>
  <c r="M18" i="2"/>
  <c r="P18" i="2"/>
  <c r="N18" i="2" s="1"/>
  <c r="O18" i="2" s="1"/>
  <c r="Q18" i="2"/>
  <c r="L15" i="2"/>
  <c r="M15" i="2"/>
  <c r="L16" i="2" s="1"/>
  <c r="P15" i="2"/>
  <c r="N15" i="2" s="1"/>
  <c r="O15" i="2" s="1"/>
  <c r="Q15" i="2"/>
  <c r="L13" i="2"/>
  <c r="M13" i="2"/>
  <c r="P13" i="2"/>
  <c r="N13" i="2" s="1"/>
  <c r="O13" i="2" s="1"/>
  <c r="Q13" i="2"/>
  <c r="L11" i="2"/>
  <c r="M11" i="2"/>
  <c r="P11" i="2"/>
  <c r="N11" i="2" s="1"/>
  <c r="O11" i="2" s="1"/>
  <c r="Q11" i="2"/>
  <c r="Q10" i="2"/>
  <c r="O10" i="2"/>
  <c r="M10" i="2"/>
  <c r="N10" i="2"/>
  <c r="P10" i="2"/>
  <c r="F4" i="2"/>
  <c r="N9" i="2"/>
  <c r="Q9" i="2"/>
  <c r="O9" i="2"/>
  <c r="L10" i="2" s="1"/>
  <c r="M9" i="2"/>
  <c r="M9" i="4" l="1"/>
  <c r="B7" i="3"/>
  <c r="F6" i="3"/>
  <c r="H6" i="3" s="1"/>
  <c r="C7" i="3" s="1"/>
  <c r="E5" i="3"/>
  <c r="G5" i="3" s="1"/>
  <c r="L22" i="2"/>
  <c r="P22" i="2"/>
  <c r="Q22" i="2" s="1"/>
  <c r="M16" i="2"/>
  <c r="P16" i="2"/>
  <c r="Q16" i="2" s="1"/>
  <c r="L14" i="2"/>
  <c r="P14" i="2"/>
  <c r="Q14" i="2" s="1"/>
  <c r="L12" i="2"/>
  <c r="P12" i="2"/>
  <c r="Q12" i="2" s="1"/>
  <c r="F5" i="2"/>
  <c r="G5" i="2" s="1"/>
  <c r="D4" i="2"/>
  <c r="C4" i="2"/>
  <c r="E4" i="2"/>
  <c r="B5" i="2" s="1"/>
  <c r="C5" i="2" s="1"/>
  <c r="G4" i="2"/>
  <c r="G3" i="2"/>
  <c r="E3" i="2"/>
  <c r="C3" i="2"/>
  <c r="B4" i="2"/>
  <c r="D7" i="3" l="1"/>
  <c r="F7" i="3"/>
  <c r="H7" i="3" s="1"/>
  <c r="E7" i="3"/>
  <c r="G7" i="3" s="1"/>
  <c r="N22" i="2"/>
  <c r="O22" i="2" s="1"/>
  <c r="M22" i="2"/>
  <c r="N16" i="2"/>
  <c r="O16" i="2" s="1"/>
  <c r="L17" i="2"/>
  <c r="P17" i="2"/>
  <c r="Q17" i="2" s="1"/>
  <c r="N14" i="2"/>
  <c r="O14" i="2" s="1"/>
  <c r="M14" i="2"/>
  <c r="N12" i="2"/>
  <c r="O12" i="2" s="1"/>
  <c r="M12" i="2"/>
  <c r="D5" i="2"/>
  <c r="E5" i="2" s="1"/>
  <c r="F6" i="2" s="1"/>
  <c r="G6" i="2" s="1"/>
  <c r="B8" i="3" l="1"/>
  <c r="C8" i="3"/>
  <c r="L23" i="2"/>
  <c r="P23" i="2"/>
  <c r="Q23" i="2" s="1"/>
  <c r="N17" i="2"/>
  <c r="O17" i="2" s="1"/>
  <c r="M17" i="2"/>
  <c r="B6" i="2"/>
  <c r="D8" i="3" l="1"/>
  <c r="E8" i="3" s="1"/>
  <c r="G8" i="3" s="1"/>
  <c r="N23" i="2"/>
  <c r="O23" i="2" s="1"/>
  <c r="M23" i="2"/>
  <c r="C6" i="2"/>
  <c r="D6" i="2"/>
  <c r="E6" i="2" s="1"/>
  <c r="B9" i="3" l="1"/>
  <c r="F8" i="3"/>
  <c r="H8" i="3" s="1"/>
  <c r="C9" i="3" s="1"/>
  <c r="L24" i="2"/>
  <c r="P24" i="2"/>
  <c r="Q24" i="2" s="1"/>
  <c r="B7" i="2"/>
  <c r="F7" i="2"/>
  <c r="G7" i="2" s="1"/>
  <c r="D9" i="3" l="1"/>
  <c r="F9" i="3"/>
  <c r="H9" i="3" s="1"/>
  <c r="E9" i="3"/>
  <c r="G9" i="3" s="1"/>
  <c r="N24" i="2"/>
  <c r="O24" i="2" s="1"/>
  <c r="M24" i="2"/>
  <c r="C7" i="2"/>
  <c r="D7" i="2"/>
  <c r="E7" i="2" s="1"/>
  <c r="B10" i="3" l="1"/>
  <c r="C10" i="3"/>
  <c r="L25" i="2"/>
  <c r="P25" i="2"/>
  <c r="Q25" i="2" s="1"/>
  <c r="B8" i="2"/>
  <c r="F8" i="2"/>
  <c r="G8" i="2" s="1"/>
  <c r="D10" i="3" l="1"/>
  <c r="E10" i="3" s="1"/>
  <c r="G10" i="3" s="1"/>
  <c r="N25" i="2"/>
  <c r="O25" i="2" s="1"/>
  <c r="M25" i="2"/>
  <c r="C8" i="2"/>
  <c r="D8" i="2"/>
  <c r="E8" i="2" s="1"/>
  <c r="B11" i="3" l="1"/>
  <c r="F10" i="3"/>
  <c r="H10" i="3" s="1"/>
  <c r="C11" i="3" s="1"/>
  <c r="L26" i="2"/>
  <c r="P26" i="2"/>
  <c r="Q26" i="2" s="1"/>
  <c r="B9" i="2"/>
  <c r="F9" i="2"/>
  <c r="G9" i="2" s="1"/>
  <c r="D11" i="3" l="1"/>
  <c r="F11" i="3"/>
  <c r="H11" i="3" s="1"/>
  <c r="E11" i="3"/>
  <c r="G11" i="3" s="1"/>
  <c r="N26" i="2"/>
  <c r="O26" i="2" s="1"/>
  <c r="M26" i="2"/>
  <c r="C9" i="2"/>
  <c r="D9" i="2"/>
  <c r="E9" i="2" s="1"/>
  <c r="B12" i="3" l="1"/>
  <c r="C12" i="3"/>
  <c r="L27" i="2"/>
  <c r="P27" i="2"/>
  <c r="Q27" i="2" s="1"/>
  <c r="B10" i="2"/>
  <c r="F10" i="2"/>
  <c r="G10" i="2" s="1"/>
  <c r="D12" i="3" l="1"/>
  <c r="E12" i="3" s="1"/>
  <c r="G12" i="3" s="1"/>
  <c r="N27" i="2"/>
  <c r="O27" i="2" s="1"/>
  <c r="M27" i="2"/>
  <c r="C10" i="2"/>
  <c r="D10" i="2"/>
  <c r="E10" i="2" s="1"/>
  <c r="B13" i="3" l="1"/>
  <c r="F12" i="3"/>
  <c r="H12" i="3" s="1"/>
  <c r="C13" i="3" s="1"/>
  <c r="L28" i="2"/>
  <c r="P28" i="2"/>
  <c r="Q28" i="2" s="1"/>
  <c r="B11" i="2"/>
  <c r="F11" i="2"/>
  <c r="G11" i="2" s="1"/>
  <c r="D13" i="3" l="1"/>
  <c r="F13" i="3"/>
  <c r="H13" i="3" s="1"/>
  <c r="E13" i="3"/>
  <c r="G13" i="3" s="1"/>
  <c r="N28" i="2"/>
  <c r="O28" i="2" s="1"/>
  <c r="M28" i="2"/>
  <c r="C11" i="2"/>
  <c r="D11" i="2"/>
  <c r="E11" i="2" s="1"/>
  <c r="L29" i="2" l="1"/>
  <c r="P29" i="2"/>
  <c r="Q29" i="2" s="1"/>
  <c r="B12" i="2"/>
  <c r="F12" i="2"/>
  <c r="G12" i="2" s="1"/>
  <c r="N29" i="2" l="1"/>
  <c r="O29" i="2" s="1"/>
  <c r="M29" i="2"/>
  <c r="C12" i="2"/>
  <c r="D12" i="2"/>
  <c r="E12" i="2" s="1"/>
  <c r="L30" i="2" l="1"/>
  <c r="P30" i="2"/>
  <c r="Q30" i="2" s="1"/>
  <c r="E4" i="1"/>
  <c r="D5" i="1" s="1"/>
  <c r="E5" i="1" s="1"/>
  <c r="N30" i="2" l="1"/>
  <c r="O30" i="2" s="1"/>
  <c r="M30" i="2"/>
  <c r="L31" i="2" l="1"/>
  <c r="P31" i="2"/>
  <c r="Q31" i="2" s="1"/>
  <c r="N31" i="2" l="1"/>
  <c r="O31" i="2" s="1"/>
  <c r="M31" i="2"/>
  <c r="A4" i="1"/>
  <c r="B4" i="1"/>
</calcChain>
</file>

<file path=xl/sharedStrings.xml><?xml version="1.0" encoding="utf-8"?>
<sst xmlns="http://schemas.openxmlformats.org/spreadsheetml/2006/main" count="47" uniqueCount="32">
  <si>
    <t>f(x)</t>
  </si>
  <si>
    <t>iteration</t>
  </si>
  <si>
    <t>low</t>
  </si>
  <si>
    <t>f(low)</t>
  </si>
  <si>
    <t>mid</t>
  </si>
  <si>
    <t>f(mid)</t>
  </si>
  <si>
    <t>high</t>
  </si>
  <si>
    <t>f(high)</t>
  </si>
  <si>
    <t>x^3 + x -17 = 0</t>
  </si>
  <si>
    <t>x^3*ln(x) - 2*x^2 - 1 = 0</t>
  </si>
  <si>
    <t xml:space="preserve">x </t>
  </si>
  <si>
    <t>x^3*ln(x) = 2*x^2 + 1</t>
  </si>
  <si>
    <t>ln(x) = (2*x^2+1) / x^3</t>
  </si>
  <si>
    <t>x = ((2*x^2 + 2)/ ln(x))^1/3</t>
  </si>
  <si>
    <t>x = exp((2*x^2 + 1 )/ x^3)</t>
  </si>
  <si>
    <t>f(x) = exp(0.5*x) * cos (2x)</t>
  </si>
  <si>
    <t>Golden Ration</t>
  </si>
  <si>
    <t>a</t>
  </si>
  <si>
    <t>b</t>
  </si>
  <si>
    <t>d</t>
  </si>
  <si>
    <t>x1</t>
  </si>
  <si>
    <t>x2</t>
  </si>
  <si>
    <t>fx1</t>
  </si>
  <si>
    <t>fx2</t>
  </si>
  <si>
    <t>f(X) = x^2 - 6 * x + 15</t>
  </si>
  <si>
    <t>Theta</t>
  </si>
  <si>
    <t>time(min)</t>
  </si>
  <si>
    <t>s(ft)</t>
  </si>
  <si>
    <t>f(ft)</t>
  </si>
  <si>
    <t>D(ft)</t>
  </si>
  <si>
    <t>GR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</si>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</sst>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71" fontId="0" fillId="0" borderId="0" xfId="0" applyNumberFormat="1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"/>
  <sheetViews>
    <sheetView workbookViewId="0">
      <selection activeCell="D5" sqref="D5"/>
    </sheetView>
  </sheetViews>
  <sheetFormatPr defaultRowHeight="15" x14ac:dyDescent="0.25"/>
  <cols>
    <col min="8" max="8" width="12.7109375" bestFit="1" customWidth="1"/>
  </cols>
  <sheetData>
    <row r="1" spans="1:11" ht="15" customHeight="1" x14ac:dyDescent="0.25">
      <c r="E1" s="1" t="s">
        <v>9</v>
      </c>
      <c r="F1" s="1"/>
      <c r="G1" s="1"/>
      <c r="H1" s="1"/>
    </row>
    <row r="2" spans="1:11" ht="15" customHeight="1" x14ac:dyDescent="0.25">
      <c r="E2" s="1"/>
      <c r="F2" s="1"/>
      <c r="G2" s="1"/>
      <c r="H2" s="1"/>
    </row>
    <row r="3" spans="1:11" x14ac:dyDescent="0.25">
      <c r="A3" t="s">
        <v>10</v>
      </c>
      <c r="B3" t="s">
        <v>0</v>
      </c>
    </row>
    <row r="4" spans="1:11" x14ac:dyDescent="0.25">
      <c r="A4" t="e">
        <f ca="1">B4</f>
        <v>#NUM!</v>
      </c>
      <c r="B4" t="e">
        <f ca="1" xml:space="preserve"> ((2*A4^2 + 1)/ LN(A4))^1/3</f>
        <v>#NUM!</v>
      </c>
      <c r="D4">
        <v>2.4359999999999999</v>
      </c>
      <c r="E4">
        <f xml:space="preserve"> EXP((2*D4^2 + 1 )/ D4^3)</f>
        <v>2.4356071921405764</v>
      </c>
      <c r="H4" t="s">
        <v>11</v>
      </c>
    </row>
    <row r="5" spans="1:11" x14ac:dyDescent="0.25">
      <c r="D5">
        <f>E4</f>
        <v>2.4356071921405764</v>
      </c>
      <c r="E5">
        <f xml:space="preserve"> EXP((2*D5^2 + 1 )/ D5^3)</f>
        <v>2.4360112621642585</v>
      </c>
    </row>
    <row r="6" spans="1:11" x14ac:dyDescent="0.25">
      <c r="H6" t="s">
        <v>12</v>
      </c>
      <c r="K6" t="s">
        <v>14</v>
      </c>
    </row>
    <row r="8" spans="1:11" x14ac:dyDescent="0.25">
      <c r="H8" t="s">
        <v>13</v>
      </c>
    </row>
  </sheetData>
  <mergeCells count="1">
    <mergeCell ref="E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1"/>
  <sheetViews>
    <sheetView topLeftCell="A2" workbookViewId="0">
      <selection activeCell="G29" sqref="G29"/>
    </sheetView>
  </sheetViews>
  <sheetFormatPr defaultRowHeight="15" x14ac:dyDescent="0.25"/>
  <cols>
    <col min="11" max="11" width="8.7109375" bestFit="1" customWidth="1"/>
    <col min="12" max="14" width="12.5703125" bestFit="1" customWidth="1"/>
    <col min="15" max="15" width="13.42578125" bestFit="1" customWidth="1"/>
    <col min="16" max="16" width="12.5703125" bestFit="1" customWidth="1"/>
    <col min="17" max="17" width="13.42578125" bestFit="1" customWidth="1"/>
  </cols>
  <sheetData>
    <row r="1" spans="1:17" x14ac:dyDescent="0.25">
      <c r="H1" t="s">
        <v>8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7" x14ac:dyDescent="0.25">
      <c r="A3">
        <v>1</v>
      </c>
      <c r="B3">
        <v>0</v>
      </c>
      <c r="C3">
        <f>B3^3+B3-17</f>
        <v>-17</v>
      </c>
      <c r="D3">
        <v>2</v>
      </c>
      <c r="E3">
        <f>D3^3+D3-17</f>
        <v>-7</v>
      </c>
      <c r="F3">
        <v>4</v>
      </c>
      <c r="G3">
        <f>F3^3+F3-17</f>
        <v>51</v>
      </c>
    </row>
    <row r="4" spans="1:17" x14ac:dyDescent="0.25">
      <c r="A4">
        <v>2</v>
      </c>
      <c r="B4">
        <f>IF(C3*E3&lt;0,B3,D3)</f>
        <v>2</v>
      </c>
      <c r="C4">
        <f>B4^3+B4-17</f>
        <v>-7</v>
      </c>
      <c r="D4">
        <f>(B4+F4)/2</f>
        <v>3</v>
      </c>
      <c r="E4">
        <f>D4^3+D4-17</f>
        <v>13</v>
      </c>
      <c r="F4">
        <f>IF(C3*E3&lt;0,D3,F3)</f>
        <v>4</v>
      </c>
      <c r="G4">
        <f>F4^3+F4-17</f>
        <v>51</v>
      </c>
    </row>
    <row r="5" spans="1:17" x14ac:dyDescent="0.25">
      <c r="A5">
        <v>3</v>
      </c>
      <c r="B5">
        <f t="shared" ref="B5:B12" si="0">IF(C4*E4&lt;0,B4,D4)</f>
        <v>2</v>
      </c>
      <c r="C5">
        <f t="shared" ref="C5:C12" si="1">B5^3+B5-17</f>
        <v>-7</v>
      </c>
      <c r="D5">
        <f t="shared" ref="D5:D12" si="2">(B5+F5)/2</f>
        <v>2.5</v>
      </c>
      <c r="E5">
        <f t="shared" ref="E5:E12" si="3">D5^3+D5-17</f>
        <v>1.125</v>
      </c>
      <c r="F5">
        <f t="shared" ref="F5:F12" si="4">IF(C4*E4&lt;0,D4,F4)</f>
        <v>3</v>
      </c>
      <c r="G5">
        <f t="shared" ref="G5:G12" si="5">F5^3+F5-17</f>
        <v>13</v>
      </c>
    </row>
    <row r="6" spans="1:17" x14ac:dyDescent="0.25">
      <c r="A6">
        <v>4</v>
      </c>
      <c r="B6">
        <f t="shared" si="0"/>
        <v>2</v>
      </c>
      <c r="C6">
        <f t="shared" si="1"/>
        <v>-7</v>
      </c>
      <c r="D6">
        <f t="shared" si="2"/>
        <v>2.25</v>
      </c>
      <c r="E6">
        <f t="shared" si="3"/>
        <v>-3.359375</v>
      </c>
      <c r="F6">
        <f t="shared" si="4"/>
        <v>2.5</v>
      </c>
      <c r="G6">
        <f t="shared" si="5"/>
        <v>1.125</v>
      </c>
      <c r="M6" t="s">
        <v>15</v>
      </c>
    </row>
    <row r="7" spans="1:17" x14ac:dyDescent="0.25">
      <c r="A7">
        <v>5</v>
      </c>
      <c r="B7">
        <f t="shared" si="0"/>
        <v>2.25</v>
      </c>
      <c r="C7">
        <f t="shared" si="1"/>
        <v>-3.359375</v>
      </c>
      <c r="D7">
        <f t="shared" si="2"/>
        <v>2.375</v>
      </c>
      <c r="E7">
        <f t="shared" si="3"/>
        <v>-1.228515625</v>
      </c>
      <c r="F7">
        <f t="shared" si="4"/>
        <v>2.5</v>
      </c>
      <c r="G7">
        <f t="shared" si="5"/>
        <v>1.125</v>
      </c>
    </row>
    <row r="8" spans="1:17" x14ac:dyDescent="0.25">
      <c r="A8">
        <v>6</v>
      </c>
      <c r="B8">
        <f t="shared" si="0"/>
        <v>2.375</v>
      </c>
      <c r="C8">
        <f t="shared" si="1"/>
        <v>-1.228515625</v>
      </c>
      <c r="D8">
        <f t="shared" si="2"/>
        <v>2.4375</v>
      </c>
      <c r="E8">
        <f t="shared" si="3"/>
        <v>-8.0322265625E-2</v>
      </c>
      <c r="F8">
        <f t="shared" si="4"/>
        <v>2.5</v>
      </c>
      <c r="G8">
        <f t="shared" si="5"/>
        <v>1.125</v>
      </c>
      <c r="K8" t="s">
        <v>1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</row>
    <row r="9" spans="1:17" x14ac:dyDescent="0.25">
      <c r="A9">
        <v>7</v>
      </c>
      <c r="B9">
        <f t="shared" si="0"/>
        <v>2.4375</v>
      </c>
      <c r="C9">
        <f t="shared" si="1"/>
        <v>-8.0322265625E-2</v>
      </c>
      <c r="D9">
        <f t="shared" si="2"/>
        <v>2.46875</v>
      </c>
      <c r="E9">
        <f t="shared" si="3"/>
        <v>0.515106201171875</v>
      </c>
      <c r="F9">
        <f t="shared" si="4"/>
        <v>2.5</v>
      </c>
      <c r="G9">
        <f t="shared" si="5"/>
        <v>1.125</v>
      </c>
      <c r="K9">
        <v>1</v>
      </c>
      <c r="L9">
        <v>0</v>
      </c>
      <c r="M9">
        <f>EXP(0.5*L9)*COS(2*L9)</f>
        <v>1</v>
      </c>
      <c r="N9">
        <f>(L9+P9)/2</f>
        <v>0.5</v>
      </c>
      <c r="O9">
        <f>EXP(0.5*N9)*COS(2*N9)</f>
        <v>0.69376189342968564</v>
      </c>
      <c r="P9">
        <v>1</v>
      </c>
      <c r="Q9">
        <f>EXP(0.5*P9)*COS(2*P9)</f>
        <v>-0.68611014114984314</v>
      </c>
    </row>
    <row r="10" spans="1:17" x14ac:dyDescent="0.25">
      <c r="A10">
        <v>8</v>
      </c>
      <c r="B10">
        <f t="shared" si="0"/>
        <v>2.4375</v>
      </c>
      <c r="C10">
        <f t="shared" si="1"/>
        <v>-8.0322265625E-2</v>
      </c>
      <c r="D10">
        <f t="shared" si="2"/>
        <v>2.453125</v>
      </c>
      <c r="E10">
        <f t="shared" si="3"/>
        <v>0.21559524536132813</v>
      </c>
      <c r="F10">
        <f t="shared" si="4"/>
        <v>2.46875</v>
      </c>
      <c r="G10">
        <f t="shared" si="5"/>
        <v>0.515106201171875</v>
      </c>
      <c r="K10">
        <v>2</v>
      </c>
      <c r="L10">
        <f>IF(M9*O9&lt;0,L9,N9)</f>
        <v>0.5</v>
      </c>
      <c r="M10">
        <f>EXP(0.5*L10)*COS(2*L10)</f>
        <v>0.69376189342968564</v>
      </c>
      <c r="N10">
        <f>(L10+P10)/2</f>
        <v>0.75</v>
      </c>
      <c r="O10">
        <f>EXP(0.5*N10)*COS(2*N10)</f>
        <v>0.10292202112062404</v>
      </c>
      <c r="P10">
        <f>IF(M9*O9&lt;0,N9,P9)</f>
        <v>1</v>
      </c>
      <c r="Q10">
        <f>EXP(0.5*P10)*COS(2*P10)</f>
        <v>-0.68611014114984314</v>
      </c>
    </row>
    <row r="11" spans="1:17" x14ac:dyDescent="0.25">
      <c r="A11">
        <v>9</v>
      </c>
      <c r="B11">
        <f t="shared" si="0"/>
        <v>2.4375</v>
      </c>
      <c r="C11">
        <f t="shared" si="1"/>
        <v>-8.0322265625E-2</v>
      </c>
      <c r="D11">
        <f t="shared" si="2"/>
        <v>2.4453125</v>
      </c>
      <c r="E11">
        <f t="shared" si="3"/>
        <v>6.7188739776611328E-2</v>
      </c>
      <c r="F11">
        <f t="shared" si="4"/>
        <v>2.453125</v>
      </c>
      <c r="G11">
        <f t="shared" si="5"/>
        <v>0.21559524536132813</v>
      </c>
      <c r="K11">
        <v>3</v>
      </c>
      <c r="L11">
        <f t="shared" ref="L11:L12" si="6">IF(M10*O10&lt;0,L10,N10)</f>
        <v>0.75</v>
      </c>
      <c r="M11">
        <f t="shared" ref="M11:M17" si="7">EXP(0.5*L11)*COS(2*L11)</f>
        <v>0.10292202112062404</v>
      </c>
      <c r="N11">
        <f t="shared" ref="N11:N12" si="8">(L11+P11)/2</f>
        <v>0.875</v>
      </c>
      <c r="O11">
        <f t="shared" ref="O11:O17" si="9">EXP(0.5*N11)*COS(2*N11)</f>
        <v>-0.27607289160195914</v>
      </c>
      <c r="P11">
        <f t="shared" ref="P11:P12" si="10">IF(M10*O10&lt;0,N10,P10)</f>
        <v>1</v>
      </c>
      <c r="Q11">
        <f t="shared" ref="Q11:Q17" si="11">EXP(0.5*P11)*COS(2*P11)</f>
        <v>-0.68611014114984314</v>
      </c>
    </row>
    <row r="12" spans="1:17" x14ac:dyDescent="0.25">
      <c r="A12">
        <v>10</v>
      </c>
      <c r="B12">
        <f t="shared" si="0"/>
        <v>2.4375</v>
      </c>
      <c r="C12">
        <f t="shared" si="1"/>
        <v>-8.0322265625E-2</v>
      </c>
      <c r="D12">
        <f t="shared" si="2"/>
        <v>2.44140625</v>
      </c>
      <c r="E12">
        <f t="shared" si="3"/>
        <v>-6.6785216331481934E-3</v>
      </c>
      <c r="F12">
        <f t="shared" si="4"/>
        <v>2.4453125</v>
      </c>
      <c r="G12">
        <f t="shared" si="5"/>
        <v>6.7188739776611328E-2</v>
      </c>
      <c r="K12">
        <v>4</v>
      </c>
      <c r="L12">
        <f t="shared" si="6"/>
        <v>0.75</v>
      </c>
      <c r="M12">
        <f t="shared" si="7"/>
        <v>0.10292202112062404</v>
      </c>
      <c r="N12">
        <f t="shared" si="8"/>
        <v>0.8125</v>
      </c>
      <c r="O12">
        <f t="shared" si="9"/>
        <v>-8.1329512370045862E-2</v>
      </c>
      <c r="P12">
        <f t="shared" si="10"/>
        <v>0.875</v>
      </c>
      <c r="Q12">
        <f t="shared" si="11"/>
        <v>-0.27607289160195914</v>
      </c>
    </row>
    <row r="13" spans="1:17" x14ac:dyDescent="0.25">
      <c r="K13">
        <v>5</v>
      </c>
      <c r="L13">
        <f>IF(M12*O12&lt;0,L12,N12)</f>
        <v>0.75</v>
      </c>
      <c r="M13">
        <f>EXP(0.5*L13)*COS(2*L13)</f>
        <v>0.10292202112062404</v>
      </c>
      <c r="N13">
        <f>(L13+P13)/2</f>
        <v>0.78125</v>
      </c>
      <c r="O13">
        <f>EXP(0.5*N13)*COS(2*N13)</f>
        <v>1.2261035523007837E-2</v>
      </c>
      <c r="P13">
        <f>IF(M12*O12&lt;0,N12,P12)</f>
        <v>0.8125</v>
      </c>
      <c r="Q13">
        <f>EXP(0.5*P13)*COS(2*P13)</f>
        <v>-8.1329512370045862E-2</v>
      </c>
    </row>
    <row r="14" spans="1:17" x14ac:dyDescent="0.25">
      <c r="K14">
        <v>6</v>
      </c>
      <c r="L14">
        <f t="shared" ref="L14" si="12">IF(M13*O13&lt;0,L13,N13)</f>
        <v>0.78125</v>
      </c>
      <c r="M14">
        <f t="shared" si="7"/>
        <v>1.2261035523007837E-2</v>
      </c>
      <c r="N14">
        <f t="shared" ref="N14" si="13">(L14+P14)/2</f>
        <v>0.796875</v>
      </c>
      <c r="O14">
        <f t="shared" si="9"/>
        <v>-3.4186391749221043E-2</v>
      </c>
      <c r="P14">
        <f t="shared" ref="P14" si="14">IF(M13*O13&lt;0,N13,P13)</f>
        <v>0.8125</v>
      </c>
      <c r="Q14">
        <f t="shared" si="11"/>
        <v>-8.1329512370045862E-2</v>
      </c>
    </row>
    <row r="15" spans="1:17" x14ac:dyDescent="0.25">
      <c r="K15">
        <v>7</v>
      </c>
      <c r="L15">
        <f>IF(M14*O14&lt;0,L14,N14)</f>
        <v>0.78125</v>
      </c>
      <c r="M15">
        <f>EXP(0.5*L15)*COS(2*L15)</f>
        <v>1.2261035523007837E-2</v>
      </c>
      <c r="N15">
        <f>(L15+P15)/2</f>
        <v>0.7890625</v>
      </c>
      <c r="O15">
        <f>EXP(0.5*N15)*COS(2*N15)</f>
        <v>-1.0873371178524889E-2</v>
      </c>
      <c r="P15">
        <f>IF(M14*O14&lt;0,N14,P14)</f>
        <v>0.796875</v>
      </c>
      <c r="Q15">
        <f>EXP(0.5*P15)*COS(2*P15)</f>
        <v>-3.4186391749221043E-2</v>
      </c>
    </row>
    <row r="16" spans="1:17" x14ac:dyDescent="0.25">
      <c r="K16">
        <v>8</v>
      </c>
      <c r="L16">
        <f t="shared" ref="L16:L17" si="15">IF(M15*O15&lt;0,L15,N15)</f>
        <v>0.78125</v>
      </c>
      <c r="M16">
        <f t="shared" si="7"/>
        <v>1.2261035523007837E-2</v>
      </c>
      <c r="N16">
        <f t="shared" ref="N16:N17" si="16">(L16+P16)/2</f>
        <v>0.78515625</v>
      </c>
      <c r="O16">
        <f t="shared" si="9"/>
        <v>7.1644756816336471E-4</v>
      </c>
      <c r="P16">
        <f t="shared" ref="P16:P17" si="17">IF(M15*O15&lt;0,N15,P15)</f>
        <v>0.7890625</v>
      </c>
      <c r="Q16">
        <f t="shared" si="11"/>
        <v>-1.0873371178524889E-2</v>
      </c>
    </row>
    <row r="17" spans="11:17" x14ac:dyDescent="0.25">
      <c r="K17">
        <v>9</v>
      </c>
      <c r="L17">
        <f t="shared" si="15"/>
        <v>0.78515625</v>
      </c>
      <c r="M17">
        <f t="shared" si="7"/>
        <v>7.1644756816336471E-4</v>
      </c>
      <c r="N17">
        <f t="shared" si="16"/>
        <v>0.787109375</v>
      </c>
      <c r="O17">
        <f t="shared" si="9"/>
        <v>-5.0728438373736726E-3</v>
      </c>
      <c r="P17">
        <f t="shared" si="17"/>
        <v>0.7890625</v>
      </c>
      <c r="Q17">
        <f t="shared" si="11"/>
        <v>-1.0873371178524889E-2</v>
      </c>
    </row>
    <row r="18" spans="11:17" x14ac:dyDescent="0.25">
      <c r="K18">
        <v>10</v>
      </c>
      <c r="L18">
        <f>IF(M17*O17&lt;0,L17,N17)</f>
        <v>0.78515625</v>
      </c>
      <c r="M18">
        <f>EXP(0.5*L18)*COS(2*L18)</f>
        <v>7.1644756816336471E-4</v>
      </c>
      <c r="N18">
        <f>(L18+P18)/2</f>
        <v>0.7861328125</v>
      </c>
      <c r="O18">
        <f>EXP(0.5*N18)*COS(2*N18)</f>
        <v>-2.1767891448828723E-3</v>
      </c>
      <c r="P18">
        <f>IF(M17*O17&lt;0,N17,P17)</f>
        <v>0.787109375</v>
      </c>
      <c r="Q18">
        <f>EXP(0.5*P18)*COS(2*P18)</f>
        <v>-5.0728438373736726E-3</v>
      </c>
    </row>
    <row r="19" spans="11:17" x14ac:dyDescent="0.25">
      <c r="K19">
        <v>11</v>
      </c>
      <c r="L19">
        <f>IF(M18*O18&lt;0,L18,N18)</f>
        <v>0.78515625</v>
      </c>
      <c r="M19">
        <f>EXP(0.5*L19)*COS(2*L19)</f>
        <v>7.1644756816336471E-4</v>
      </c>
      <c r="N19">
        <f>(L19+P19)/2</f>
        <v>0.78564453125</v>
      </c>
      <c r="O19">
        <f>EXP(0.5*N19)*COS(2*N19)</f>
        <v>-7.2981797981163646E-4</v>
      </c>
      <c r="P19">
        <f>IF(M18*O18&lt;0,N18,P18)</f>
        <v>0.7861328125</v>
      </c>
      <c r="Q19">
        <f>EXP(0.5*P19)*COS(2*P19)</f>
        <v>-2.1767891448828723E-3</v>
      </c>
    </row>
    <row r="20" spans="11:17" x14ac:dyDescent="0.25">
      <c r="K20">
        <v>12</v>
      </c>
      <c r="L20" s="2">
        <f>IF(M19*O19&lt;0,L19,N19)</f>
        <v>0.78515625</v>
      </c>
      <c r="M20" s="2">
        <f>EXP(0.5*L20)*COS(2*L20)</f>
        <v>7.1644756816336471E-4</v>
      </c>
      <c r="N20" s="2">
        <f>(L20+P20)/2</f>
        <v>0.785400390625</v>
      </c>
      <c r="O20" s="2">
        <f>EXP(0.5*N20)*COS(2*N20)</f>
        <v>-6.5969336164414349E-6</v>
      </c>
      <c r="P20" s="2">
        <f>IF(M19*O19&lt;0,N19,P19)</f>
        <v>0.78564453125</v>
      </c>
      <c r="Q20" s="2">
        <f>EXP(0.5*P20)*COS(2*P20)</f>
        <v>-7.2981797981163646E-4</v>
      </c>
    </row>
    <row r="21" spans="11:17" x14ac:dyDescent="0.25">
      <c r="K21">
        <v>13</v>
      </c>
      <c r="L21" s="2">
        <f t="shared" ref="L21:L31" si="18">IF(M20*O20&lt;0,L20,N20)</f>
        <v>0.78515625</v>
      </c>
      <c r="M21" s="2">
        <f t="shared" ref="M21:M31" si="19">EXP(0.5*L21)*COS(2*L21)</f>
        <v>7.1644756816336471E-4</v>
      </c>
      <c r="N21" s="2">
        <f t="shared" ref="N21:N31" si="20">(L21+P21)/2</f>
        <v>0.7852783203125</v>
      </c>
      <c r="O21" s="2">
        <f t="shared" ref="O21:O31" si="21">EXP(0.5*N21)*COS(2*N21)</f>
        <v>3.5494739407990276E-4</v>
      </c>
      <c r="P21" s="2">
        <f t="shared" ref="P21:P31" si="22">IF(M20*O20&lt;0,N20,P20)</f>
        <v>0.785400390625</v>
      </c>
      <c r="Q21" s="2">
        <f t="shared" ref="Q21:Q31" si="23">EXP(0.5*P21)*COS(2*P21)</f>
        <v>-6.5969336164414349E-6</v>
      </c>
    </row>
    <row r="22" spans="11:17" x14ac:dyDescent="0.25">
      <c r="K22">
        <v>14</v>
      </c>
      <c r="L22" s="2">
        <f t="shared" si="18"/>
        <v>0.7852783203125</v>
      </c>
      <c r="M22" s="2">
        <f t="shared" si="19"/>
        <v>3.5494739407990276E-4</v>
      </c>
      <c r="N22" s="2">
        <f t="shared" si="20"/>
        <v>0.78533935546875</v>
      </c>
      <c r="O22" s="2">
        <f t="shared" si="21"/>
        <v>1.7418074833921895E-4</v>
      </c>
      <c r="P22" s="2">
        <f t="shared" si="22"/>
        <v>0.785400390625</v>
      </c>
      <c r="Q22" s="2">
        <f t="shared" si="23"/>
        <v>-6.5969336164414349E-6</v>
      </c>
    </row>
    <row r="23" spans="11:17" x14ac:dyDescent="0.25">
      <c r="K23">
        <v>15</v>
      </c>
      <c r="L23" s="2">
        <f t="shared" si="18"/>
        <v>0.78533935546875</v>
      </c>
      <c r="M23" s="2">
        <f t="shared" si="19"/>
        <v>1.7418074833921895E-4</v>
      </c>
      <c r="N23" s="2">
        <f t="shared" si="20"/>
        <v>0.785369873046875</v>
      </c>
      <c r="O23" s="2">
        <f t="shared" si="21"/>
        <v>8.3793286751478725E-5</v>
      </c>
      <c r="P23" s="2">
        <f t="shared" si="22"/>
        <v>0.785400390625</v>
      </c>
      <c r="Q23" s="2">
        <f t="shared" si="23"/>
        <v>-6.5969336164414349E-6</v>
      </c>
    </row>
    <row r="24" spans="11:17" x14ac:dyDescent="0.25">
      <c r="K24">
        <v>16</v>
      </c>
      <c r="L24" s="2">
        <f t="shared" si="18"/>
        <v>0.785369873046875</v>
      </c>
      <c r="M24" s="2">
        <f t="shared" si="19"/>
        <v>8.3793286751478725E-5</v>
      </c>
      <c r="N24" s="2">
        <f t="shared" si="20"/>
        <v>0.7853851318359375</v>
      </c>
      <c r="O24" s="2">
        <f t="shared" si="21"/>
        <v>3.8598521397942317E-5</v>
      </c>
      <c r="P24" s="2">
        <f t="shared" si="22"/>
        <v>0.785400390625</v>
      </c>
      <c r="Q24" s="2">
        <f t="shared" si="23"/>
        <v>-6.5969336164414349E-6</v>
      </c>
    </row>
    <row r="25" spans="11:17" x14ac:dyDescent="0.25">
      <c r="K25">
        <v>17</v>
      </c>
      <c r="L25" s="2">
        <f t="shared" si="18"/>
        <v>0.7853851318359375</v>
      </c>
      <c r="M25" s="2">
        <f t="shared" si="19"/>
        <v>3.8598521397942317E-5</v>
      </c>
      <c r="N25" s="2">
        <f t="shared" si="20"/>
        <v>0.78539276123046875</v>
      </c>
      <c r="O25" s="2">
        <f t="shared" si="21"/>
        <v>1.6000880096218938E-5</v>
      </c>
      <c r="P25" s="2">
        <f t="shared" si="22"/>
        <v>0.785400390625</v>
      </c>
      <c r="Q25" s="2">
        <f t="shared" si="23"/>
        <v>-6.5969336164414349E-6</v>
      </c>
    </row>
    <row r="26" spans="11:17" x14ac:dyDescent="0.25">
      <c r="K26">
        <v>18</v>
      </c>
      <c r="L26" s="2">
        <f t="shared" si="18"/>
        <v>0.78539276123046875</v>
      </c>
      <c r="M26" s="2">
        <f t="shared" si="19"/>
        <v>1.6000880096218938E-5</v>
      </c>
      <c r="N26" s="2">
        <f t="shared" si="20"/>
        <v>0.78539657592773438</v>
      </c>
      <c r="O26" s="2">
        <f t="shared" si="21"/>
        <v>4.7019947909886958E-6</v>
      </c>
      <c r="P26" s="2">
        <f t="shared" si="22"/>
        <v>0.785400390625</v>
      </c>
      <c r="Q26" s="2">
        <f t="shared" si="23"/>
        <v>-6.5969336164414349E-6</v>
      </c>
    </row>
    <row r="27" spans="11:17" x14ac:dyDescent="0.25">
      <c r="K27">
        <v>19</v>
      </c>
      <c r="L27" s="2">
        <f t="shared" si="18"/>
        <v>0.78539657592773438</v>
      </c>
      <c r="M27" s="2">
        <f t="shared" si="19"/>
        <v>4.7019947909886958E-6</v>
      </c>
      <c r="N27" s="2">
        <f t="shared" si="20"/>
        <v>0.78539848327636719</v>
      </c>
      <c r="O27" s="2">
        <f t="shared" si="21"/>
        <v>-9.4746402498478144E-7</v>
      </c>
      <c r="P27" s="2">
        <f t="shared" si="22"/>
        <v>0.785400390625</v>
      </c>
      <c r="Q27" s="2">
        <f t="shared" si="23"/>
        <v>-6.5969336164414349E-6</v>
      </c>
    </row>
    <row r="28" spans="11:17" x14ac:dyDescent="0.25">
      <c r="K28">
        <v>20</v>
      </c>
      <c r="L28" s="2">
        <f t="shared" si="18"/>
        <v>0.78539657592773438</v>
      </c>
      <c r="M28" s="2">
        <f t="shared" si="19"/>
        <v>4.7019947909886958E-6</v>
      </c>
      <c r="N28" s="2">
        <f t="shared" si="20"/>
        <v>0.78539752960205078</v>
      </c>
      <c r="O28" s="2">
        <f t="shared" si="21"/>
        <v>1.8772667299415291E-6</v>
      </c>
      <c r="P28" s="2">
        <f t="shared" si="22"/>
        <v>0.78539848327636719</v>
      </c>
      <c r="Q28" s="2">
        <f t="shared" si="23"/>
        <v>-9.4746402498478144E-7</v>
      </c>
    </row>
    <row r="29" spans="11:17" x14ac:dyDescent="0.25">
      <c r="K29">
        <v>21</v>
      </c>
      <c r="L29" s="2">
        <f t="shared" si="18"/>
        <v>0.78539752960205078</v>
      </c>
      <c r="M29" s="2">
        <f t="shared" si="19"/>
        <v>1.8772667299415291E-6</v>
      </c>
      <c r="N29" s="2">
        <f t="shared" si="20"/>
        <v>0.78539800643920898</v>
      </c>
      <c r="O29" s="2">
        <f t="shared" si="21"/>
        <v>4.6490168921274495E-7</v>
      </c>
      <c r="P29" s="2">
        <f t="shared" si="22"/>
        <v>0.78539848327636719</v>
      </c>
      <c r="Q29" s="2">
        <f t="shared" si="23"/>
        <v>-9.4746402498478144E-7</v>
      </c>
    </row>
    <row r="30" spans="11:17" x14ac:dyDescent="0.25">
      <c r="K30">
        <v>22</v>
      </c>
      <c r="L30" s="2">
        <f t="shared" si="18"/>
        <v>0.78539800643920898</v>
      </c>
      <c r="M30" s="2">
        <f t="shared" si="19"/>
        <v>4.6490168921274495E-7</v>
      </c>
      <c r="N30" s="2">
        <f t="shared" si="20"/>
        <v>0.78539824485778809</v>
      </c>
      <c r="O30" s="2">
        <f t="shared" si="21"/>
        <v>-2.412810837024907E-7</v>
      </c>
      <c r="P30" s="2">
        <f t="shared" si="22"/>
        <v>0.78539848327636719</v>
      </c>
      <c r="Q30" s="2">
        <f t="shared" si="23"/>
        <v>-9.4746402498478144E-7</v>
      </c>
    </row>
    <row r="31" spans="11:17" x14ac:dyDescent="0.25">
      <c r="K31">
        <v>23</v>
      </c>
      <c r="L31" s="2">
        <f t="shared" si="18"/>
        <v>0.78539800643920898</v>
      </c>
      <c r="M31" s="2">
        <f t="shared" si="19"/>
        <v>4.6490168921274495E-7</v>
      </c>
      <c r="N31" s="2">
        <f t="shared" si="20"/>
        <v>0.78539812564849854</v>
      </c>
      <c r="O31" s="2">
        <f t="shared" si="21"/>
        <v>1.1181032380101717E-7</v>
      </c>
      <c r="P31" s="2">
        <f t="shared" si="22"/>
        <v>0.78539824485778809</v>
      </c>
      <c r="Q31" s="2">
        <f t="shared" si="23"/>
        <v>-2.412810837024907E-7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3"/>
  <sheetViews>
    <sheetView workbookViewId="0">
      <selection activeCell="D4" sqref="D4:H4"/>
    </sheetView>
  </sheetViews>
  <sheetFormatPr defaultRowHeight="15" x14ac:dyDescent="0.25"/>
  <sheetData>
    <row r="1" spans="1:8" x14ac:dyDescent="0.25">
      <c r="A1" t="s">
        <v>16</v>
      </c>
      <c r="B1">
        <f>(SQRT(5)-1)/2</f>
        <v>0.6180339887498949</v>
      </c>
      <c r="E1" s="3" t="s">
        <v>24</v>
      </c>
      <c r="F1" s="3"/>
      <c r="G1" s="3"/>
      <c r="H1" s="3"/>
    </row>
    <row r="2" spans="1:8" x14ac:dyDescent="0.25">
      <c r="E2" s="3"/>
      <c r="F2" s="3"/>
      <c r="G2" s="3"/>
      <c r="H2" s="3"/>
    </row>
    <row r="3" spans="1:8" x14ac:dyDescent="0.25">
      <c r="A3" t="s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</row>
    <row r="4" spans="1:8" x14ac:dyDescent="0.25">
      <c r="A4">
        <v>1</v>
      </c>
      <c r="B4">
        <v>0</v>
      </c>
      <c r="C4">
        <v>4</v>
      </c>
      <c r="D4">
        <f>GR*(C4-B4)</f>
        <v>2.4721359549995796</v>
      </c>
      <c r="E4">
        <f>B4+D4</f>
        <v>2.4721359549995796</v>
      </c>
      <c r="F4">
        <f>C4-D4</f>
        <v>1.5278640450004204</v>
      </c>
      <c r="G4">
        <f>E4^2-6*E4+15</f>
        <v>6.2786404500042057</v>
      </c>
      <c r="H4">
        <f>F4^2-6*F4+15</f>
        <v>8.1671842700025241</v>
      </c>
    </row>
    <row r="5" spans="1:8" x14ac:dyDescent="0.25">
      <c r="A5">
        <v>2</v>
      </c>
      <c r="B5">
        <f>IF(G4&lt;H4,F4,B4)</f>
        <v>1.5278640450004204</v>
      </c>
      <c r="C5">
        <f>IF(G4&lt;H4,C4,E4)</f>
        <v>4</v>
      </c>
      <c r="D5">
        <f>GR*(C5-B5)</f>
        <v>1.5278640450004208</v>
      </c>
      <c r="E5">
        <f>B5+D5</f>
        <v>3.0557280900008412</v>
      </c>
      <c r="F5">
        <f>C5-D5</f>
        <v>2.4721359549995792</v>
      </c>
      <c r="G5">
        <f>E5^2-6*E5+15</f>
        <v>6.0031056200151411</v>
      </c>
      <c r="H5">
        <f>F5^2-6*F5+15</f>
        <v>6.2786404500042075</v>
      </c>
    </row>
    <row r="6" spans="1:8" x14ac:dyDescent="0.25">
      <c r="A6">
        <v>3</v>
      </c>
      <c r="B6">
        <f t="shared" ref="B6:B13" si="0">IF(G5&lt;H5,F5,B5)</f>
        <v>2.4721359549995792</v>
      </c>
      <c r="C6">
        <f t="shared" ref="C6:C13" si="1">IF(G5&lt;H5,C5,E5)</f>
        <v>4</v>
      </c>
      <c r="D6">
        <f>GR*(C6-B6)</f>
        <v>0.944271909999159</v>
      </c>
      <c r="E6">
        <f t="shared" ref="E6:E13" si="2">B6+D6</f>
        <v>3.4164078649987379</v>
      </c>
      <c r="F6">
        <f t="shared" ref="F6:F13" si="3">C6-D6</f>
        <v>3.0557280900008408</v>
      </c>
      <c r="G6">
        <f t="shared" ref="G6:G13" si="4">E6^2-6*E6+15</f>
        <v>6.1733955100328082</v>
      </c>
      <c r="H6">
        <f t="shared" ref="H6:H13" si="5">F6^2-6*F6+15</f>
        <v>6.0031056200151411</v>
      </c>
    </row>
    <row r="7" spans="1:8" x14ac:dyDescent="0.25">
      <c r="A7">
        <v>4</v>
      </c>
      <c r="B7">
        <f t="shared" si="0"/>
        <v>2.4721359549995792</v>
      </c>
      <c r="C7">
        <f t="shared" si="1"/>
        <v>3.4164078649987379</v>
      </c>
      <c r="D7">
        <f>GR*(C7-B7)</f>
        <v>0.58359213500126184</v>
      </c>
      <c r="E7">
        <f t="shared" si="2"/>
        <v>3.0557280900008408</v>
      </c>
      <c r="F7">
        <f t="shared" si="3"/>
        <v>2.8328157299974759</v>
      </c>
      <c r="G7">
        <f t="shared" si="4"/>
        <v>6.0031056200151411</v>
      </c>
      <c r="H7">
        <f t="shared" si="5"/>
        <v>6.0279505801362774</v>
      </c>
    </row>
    <row r="8" spans="1:8" x14ac:dyDescent="0.25">
      <c r="A8">
        <v>5</v>
      </c>
      <c r="B8">
        <f t="shared" si="0"/>
        <v>2.8328157299974759</v>
      </c>
      <c r="C8">
        <f t="shared" si="1"/>
        <v>3.4164078649987379</v>
      </c>
      <c r="D8">
        <f>GR*(C8-B8)</f>
        <v>0.36067977499789716</v>
      </c>
      <c r="E8">
        <f t="shared" si="2"/>
        <v>3.193495504995373</v>
      </c>
      <c r="F8">
        <f t="shared" si="3"/>
        <v>3.0557280900008408</v>
      </c>
      <c r="G8">
        <f t="shared" si="4"/>
        <v>6.037440510453413</v>
      </c>
      <c r="H8">
        <f t="shared" si="5"/>
        <v>6.0031056200151411</v>
      </c>
    </row>
    <row r="9" spans="1:8" x14ac:dyDescent="0.25">
      <c r="A9">
        <v>6</v>
      </c>
      <c r="B9">
        <f t="shared" si="0"/>
        <v>2.8328157299974759</v>
      </c>
      <c r="C9">
        <f t="shared" si="1"/>
        <v>3.193495504995373</v>
      </c>
      <c r="D9">
        <f>GR*(C9-B9)</f>
        <v>0.22291236000336501</v>
      </c>
      <c r="E9">
        <f t="shared" si="2"/>
        <v>3.0557280900008408</v>
      </c>
      <c r="F9">
        <f t="shared" si="3"/>
        <v>2.9705831449920082</v>
      </c>
      <c r="G9">
        <f t="shared" si="4"/>
        <v>6.0031056200151411</v>
      </c>
      <c r="H9">
        <f t="shared" si="5"/>
        <v>6.0008653513585628</v>
      </c>
    </row>
    <row r="10" spans="1:8" x14ac:dyDescent="0.25">
      <c r="A10">
        <v>7</v>
      </c>
      <c r="B10">
        <f t="shared" si="0"/>
        <v>2.8328157299974759</v>
      </c>
      <c r="C10">
        <f t="shared" si="1"/>
        <v>3.0557280900008408</v>
      </c>
      <c r="D10">
        <f>GR*(C10-B10)</f>
        <v>0.13776741499453216</v>
      </c>
      <c r="E10">
        <f t="shared" si="2"/>
        <v>2.9705831449920082</v>
      </c>
      <c r="F10">
        <f t="shared" si="3"/>
        <v>2.9179606750063085</v>
      </c>
      <c r="G10">
        <f t="shared" si="4"/>
        <v>6.0008653513585628</v>
      </c>
      <c r="H10">
        <f t="shared" si="5"/>
        <v>6.0067304508454225</v>
      </c>
    </row>
    <row r="11" spans="1:8" x14ac:dyDescent="0.25">
      <c r="A11">
        <v>8</v>
      </c>
      <c r="B11">
        <f t="shared" si="0"/>
        <v>2.9179606750063085</v>
      </c>
      <c r="C11">
        <f t="shared" si="1"/>
        <v>3.0557280900008408</v>
      </c>
      <c r="D11">
        <f>GR*(C11-B11)</f>
        <v>8.5144945008832851E-2</v>
      </c>
      <c r="E11">
        <f t="shared" si="2"/>
        <v>3.0031056200151411</v>
      </c>
      <c r="F11">
        <f t="shared" si="3"/>
        <v>2.9705831449920082</v>
      </c>
      <c r="G11">
        <f t="shared" si="4"/>
        <v>6.0000096448756786</v>
      </c>
      <c r="H11">
        <f t="shared" si="5"/>
        <v>6.0008653513585628</v>
      </c>
    </row>
    <row r="12" spans="1:8" x14ac:dyDescent="0.25">
      <c r="A12">
        <v>9</v>
      </c>
      <c r="B12">
        <f t="shared" si="0"/>
        <v>2.9705831449920082</v>
      </c>
      <c r="C12">
        <f t="shared" si="1"/>
        <v>3.0557280900008408</v>
      </c>
      <c r="D12">
        <f>GR*(C12-B12)</f>
        <v>5.2622469985699284E-2</v>
      </c>
      <c r="E12">
        <f t="shared" si="2"/>
        <v>3.0232056149777073</v>
      </c>
      <c r="F12">
        <f t="shared" si="3"/>
        <v>3.0031056200151416</v>
      </c>
      <c r="G12">
        <f t="shared" si="4"/>
        <v>6.000538500566492</v>
      </c>
      <c r="H12">
        <f t="shared" si="5"/>
        <v>6.0000096448756768</v>
      </c>
    </row>
    <row r="13" spans="1:8" x14ac:dyDescent="0.25">
      <c r="A13">
        <v>10</v>
      </c>
      <c r="B13">
        <f t="shared" si="0"/>
        <v>2.9705831449920082</v>
      </c>
      <c r="C13">
        <f t="shared" si="1"/>
        <v>3.0232056149777073</v>
      </c>
      <c r="D13">
        <f>GR*(C13-B13)</f>
        <v>3.2522475023133296E-2</v>
      </c>
      <c r="E13" s="4">
        <f t="shared" si="2"/>
        <v>3.0031056200151416</v>
      </c>
      <c r="F13" s="4">
        <f t="shared" si="3"/>
        <v>2.9906831399545739</v>
      </c>
      <c r="G13">
        <f t="shared" si="4"/>
        <v>6.0000096448756768</v>
      </c>
      <c r="H13">
        <f t="shared" si="5"/>
        <v>6.0000868038811035</v>
      </c>
    </row>
  </sheetData>
  <mergeCells count="1">
    <mergeCell ref="E1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P18"/>
  <sheetViews>
    <sheetView workbookViewId="0">
      <selection activeCell="O9" sqref="O9"/>
    </sheetView>
  </sheetViews>
  <sheetFormatPr defaultRowHeight="15" x14ac:dyDescent="0.25"/>
  <sheetData>
    <row r="2" spans="2:16" x14ac:dyDescent="0.25">
      <c r="B2" t="s">
        <v>25</v>
      </c>
      <c r="F2" t="s">
        <v>27</v>
      </c>
      <c r="G2">
        <v>1350</v>
      </c>
      <c r="I2" t="s">
        <v>30</v>
      </c>
      <c r="J2">
        <f>(SQRT(5)-1)/2</f>
        <v>0.6180339887498949</v>
      </c>
    </row>
    <row r="3" spans="2:16" x14ac:dyDescent="0.25">
      <c r="B3" t="s">
        <v>26</v>
      </c>
      <c r="F3" t="s">
        <v>28</v>
      </c>
      <c r="G3">
        <v>2750</v>
      </c>
    </row>
    <row r="4" spans="2:16" x14ac:dyDescent="0.25">
      <c r="F4" t="s">
        <v>29</v>
      </c>
      <c r="G4">
        <v>3450</v>
      </c>
    </row>
    <row r="7" spans="2:16" x14ac:dyDescent="0.25">
      <c r="B7" s="5"/>
      <c r="C7" s="5"/>
      <c r="D7" s="5"/>
      <c r="E7" s="5"/>
      <c r="F7" s="5"/>
      <c r="G7" s="5"/>
    </row>
    <row r="8" spans="2:16" x14ac:dyDescent="0.25">
      <c r="B8" s="5"/>
      <c r="C8" s="5"/>
      <c r="D8" s="5"/>
      <c r="E8" s="5"/>
      <c r="F8" s="5"/>
      <c r="G8" s="5"/>
      <c r="I8" t="s">
        <v>1</v>
      </c>
      <c r="J8" t="s">
        <v>17</v>
      </c>
      <c r="K8" t="s">
        <v>31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</row>
    <row r="9" spans="2:16" x14ac:dyDescent="0.25">
      <c r="B9" s="5"/>
      <c r="C9" s="5"/>
      <c r="D9" s="5"/>
      <c r="E9" s="5"/>
      <c r="F9" s="5"/>
      <c r="G9" s="5"/>
      <c r="I9">
        <v>1</v>
      </c>
      <c r="J9">
        <v>1</v>
      </c>
      <c r="K9">
        <v>90</v>
      </c>
      <c r="L9">
        <f>GR*(K9-J9)</f>
        <v>55.005024998740645</v>
      </c>
      <c r="M9">
        <f>J9+L9</f>
        <v>56.005024998740645</v>
      </c>
      <c r="N9">
        <f>K9-L9</f>
        <v>34.994975001259355</v>
      </c>
      <c r="O9">
        <f>(G2/(2*SIN(M9)))+(SQRT((G4 - (G2/TAN(M9)))^2 + G3^2) / 4)</f>
        <v>273.534897942425</v>
      </c>
      <c r="P9">
        <f>(H2/(2*SIN(N9)))+(SQRT((H4 - (H2/TAN(N9)))^2 + H3^2) / 4)</f>
        <v>0</v>
      </c>
    </row>
    <row r="10" spans="2:16" x14ac:dyDescent="0.25">
      <c r="B10" s="5"/>
      <c r="C10" s="5"/>
      <c r="D10" s="5"/>
      <c r="E10" s="5"/>
      <c r="F10" s="5"/>
      <c r="G10" s="5"/>
      <c r="I10">
        <v>2</v>
      </c>
    </row>
    <row r="11" spans="2:16" x14ac:dyDescent="0.25">
      <c r="B11" s="5"/>
      <c r="C11" s="5"/>
      <c r="D11" s="5"/>
      <c r="E11" s="5"/>
      <c r="F11" s="5"/>
      <c r="G11" s="5"/>
      <c r="I11">
        <v>3</v>
      </c>
    </row>
    <row r="12" spans="2:16" x14ac:dyDescent="0.25">
      <c r="I12">
        <v>4</v>
      </c>
    </row>
    <row r="13" spans="2:16" x14ac:dyDescent="0.25">
      <c r="I13">
        <v>5</v>
      </c>
    </row>
    <row r="14" spans="2:16" x14ac:dyDescent="0.25">
      <c r="I14">
        <v>6</v>
      </c>
    </row>
    <row r="15" spans="2:16" x14ac:dyDescent="0.25">
      <c r="I15">
        <v>7</v>
      </c>
    </row>
    <row r="16" spans="2:16" x14ac:dyDescent="0.25">
      <c r="I16">
        <v>8</v>
      </c>
    </row>
    <row r="17" spans="9:9" x14ac:dyDescent="0.25">
      <c r="I17">
        <v>9</v>
      </c>
    </row>
    <row r="18" spans="9:9" x14ac:dyDescent="0.25">
      <c r="I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>
      <selection activeCell="H8" sqref="H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GR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2020-09-01T16:33:12Z</dcterms:created>
  <dcterms:modified xsi:type="dcterms:W3CDTF">2020-09-02T17:08:10Z</dcterms:modified>
</cp:coreProperties>
</file>