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AC6D44A3-CFFD-4D4C-9ED0-AD8EE4AFAF4C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7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30" l="1"/>
  <c r="L36" i="29"/>
  <c r="L36" i="28"/>
  <c r="L36" i="27"/>
  <c r="L36" i="26"/>
  <c r="L36" i="25"/>
  <c r="L36" i="24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N13" i="17"/>
  <c r="O13" i="17"/>
  <c r="H13" i="17"/>
  <c r="R13" i="17"/>
  <c r="AB12" i="17"/>
  <c r="S12" i="17"/>
  <c r="H12" i="17"/>
  <c r="F12" i="17"/>
  <c r="C11" i="17"/>
  <c r="H11" i="17"/>
  <c r="X11" i="17"/>
  <c r="S10" i="17"/>
  <c r="N10" i="17"/>
  <c r="AF10" i="17"/>
  <c r="AD10" i="17"/>
  <c r="J9" i="17"/>
  <c r="T9" i="17"/>
  <c r="G9" i="17"/>
  <c r="L9" i="17"/>
  <c r="X8" i="17"/>
  <c r="R8" i="17"/>
  <c r="M8" i="17"/>
  <c r="C8" i="17"/>
  <c r="T7" i="17"/>
  <c r="T11" i="17"/>
  <c r="Z10" i="17"/>
  <c r="I9" i="17"/>
  <c r="W8" i="17"/>
  <c r="X7" i="17"/>
  <c r="Y13" i="17"/>
  <c r="D11" i="17"/>
  <c r="B10" i="17"/>
  <c r="AE9" i="17"/>
  <c r="AB8" i="17"/>
  <c r="M12" i="17"/>
  <c r="J11" i="17"/>
  <c r="I10" i="17"/>
  <c r="C9" i="17"/>
  <c r="E8" i="17"/>
  <c r="V13" i="17"/>
  <c r="J13" i="17"/>
  <c r="I12" i="17"/>
  <c r="AF11" i="17"/>
  <c r="G10" i="17"/>
  <c r="AB9" i="17"/>
  <c r="K8" i="17"/>
  <c r="F13" i="17"/>
  <c r="E13" i="17"/>
  <c r="W13" i="17"/>
  <c r="I13" i="17"/>
  <c r="L12" i="17"/>
  <c r="K12" i="17"/>
  <c r="W12" i="17"/>
  <c r="AD12" i="17"/>
  <c r="R11" i="17"/>
  <c r="E11" i="17"/>
  <c r="P11" i="17"/>
  <c r="K10" i="17"/>
  <c r="D10" i="17"/>
  <c r="X10" i="17"/>
  <c r="L10" i="17"/>
  <c r="B9" i="17"/>
  <c r="AF9" i="17"/>
  <c r="N9" i="17"/>
  <c r="K9" i="17"/>
  <c r="P8" i="17"/>
  <c r="AE8" i="17"/>
  <c r="L8" i="17"/>
  <c r="J8" i="17"/>
  <c r="P12" i="17"/>
  <c r="G11" i="17"/>
  <c r="Y10" i="17"/>
  <c r="P9" i="17"/>
  <c r="AD8" i="17"/>
  <c r="F9" i="17"/>
  <c r="G13" i="17"/>
  <c r="S11" i="17"/>
  <c r="AC13" i="17"/>
  <c r="P13" i="17"/>
  <c r="S13" i="17"/>
  <c r="AF13" i="17"/>
  <c r="D12" i="17"/>
  <c r="C12" i="17"/>
  <c r="V12" i="17"/>
  <c r="AB11" i="17"/>
  <c r="B11" i="17"/>
  <c r="Z11" i="17"/>
  <c r="AE11" i="17"/>
  <c r="C10" i="17"/>
  <c r="R10" i="17"/>
  <c r="P10" i="17"/>
  <c r="T10" i="17"/>
  <c r="Q9" i="17"/>
  <c r="X9" i="17"/>
  <c r="AC9" i="17"/>
  <c r="E9" i="17"/>
  <c r="H8" i="17"/>
  <c r="T8" i="17"/>
  <c r="Z8" i="17"/>
  <c r="Y7" i="17"/>
  <c r="Y12" i="17"/>
  <c r="AD11" i="17"/>
  <c r="AC10" i="17"/>
  <c r="S9" i="17"/>
  <c r="U8" i="17"/>
  <c r="L13" i="17"/>
  <c r="G12" i="17"/>
  <c r="V11" i="17"/>
  <c r="F10" i="17"/>
  <c r="D9" i="17"/>
  <c r="G8" i="17"/>
  <c r="D13" i="17"/>
  <c r="N12" i="17"/>
  <c r="Q10" i="17"/>
  <c r="W9" i="17"/>
  <c r="F8" i="17"/>
  <c r="X13" i="17"/>
  <c r="O12" i="17"/>
  <c r="Y11" i="17"/>
  <c r="V10" i="17"/>
  <c r="O9" i="17"/>
  <c r="AC8" i="17"/>
  <c r="U13" i="17"/>
  <c r="AB13" i="17"/>
  <c r="K13" i="17"/>
  <c r="AE13" i="17"/>
  <c r="B12" i="17"/>
  <c r="Q11" i="17"/>
  <c r="W10" i="17"/>
  <c r="AD9" i="17"/>
  <c r="R12" i="17"/>
  <c r="F11" i="17"/>
  <c r="E10" i="17"/>
  <c r="N8" i="17"/>
  <c r="AD13" i="17"/>
  <c r="T12" i="17"/>
  <c r="N11" i="17"/>
  <c r="Z9" i="17"/>
  <c r="I8" i="17"/>
  <c r="V7" i="17"/>
  <c r="Z13" i="17"/>
  <c r="K11" i="17"/>
  <c r="O10" i="17"/>
  <c r="Y9" i="17"/>
  <c r="D8" i="17"/>
  <c r="M13" i="17"/>
  <c r="T13" i="17"/>
  <c r="C13" i="17"/>
  <c r="AC12" i="17"/>
  <c r="AE12" i="17"/>
  <c r="Z12" i="17"/>
  <c r="Q12" i="17"/>
  <c r="L11" i="17"/>
  <c r="O11" i="17"/>
  <c r="M11" i="17"/>
  <c r="W11" i="17"/>
  <c r="J10" i="17"/>
  <c r="H10" i="17"/>
  <c r="M10" i="17"/>
  <c r="U10" i="17"/>
  <c r="M9" i="17"/>
  <c r="H9" i="17"/>
  <c r="V9" i="17"/>
  <c r="Y8" i="17"/>
  <c r="O8" i="17"/>
  <c r="V8" i="17"/>
  <c r="B8" i="17"/>
  <c r="W7" i="17"/>
  <c r="B13" i="17"/>
  <c r="U12" i="17"/>
  <c r="AF12" i="17"/>
  <c r="I11" i="17"/>
  <c r="AB10" i="17"/>
  <c r="Q8" i="17"/>
  <c r="S7" i="17"/>
  <c r="Q13" i="17"/>
  <c r="J12" i="17"/>
  <c r="AC11" i="17"/>
  <c r="AE10" i="17"/>
  <c r="U9" i="17"/>
  <c r="S8" i="17"/>
  <c r="E12" i="17"/>
  <c r="X12" i="17"/>
  <c r="U11" i="17"/>
  <c r="R9" i="17"/>
  <c r="AF8" i="17"/>
  <c r="U7" i="17"/>
  <c r="Y30" i="17" l="1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G7" i="17"/>
  <c r="F7" i="17"/>
  <c r="M7" i="17"/>
  <c r="N7" i="17"/>
  <c r="E7" i="17"/>
  <c r="AF7" i="17"/>
  <c r="AB7" i="17"/>
  <c r="L7" i="17"/>
  <c r="H7" i="17"/>
  <c r="Z7" i="17"/>
  <c r="J7" i="17"/>
  <c r="C7" i="17"/>
  <c r="AE7" i="17"/>
  <c r="R7" i="17"/>
  <c r="AC7" i="17"/>
  <c r="Q7" i="17"/>
  <c r="I7" i="17"/>
  <c r="D7" i="17"/>
  <c r="B7" i="17"/>
  <c r="K7" i="17"/>
  <c r="P7" i="17"/>
  <c r="AD7" i="17"/>
  <c r="O7" i="17"/>
  <c r="AA7" i="17" l="1"/>
  <c r="AE3" i="17"/>
  <c r="AE5" i="17" s="1"/>
  <c r="B1" i="17"/>
  <c r="X4" i="17" l="1"/>
  <c r="W4" i="17"/>
  <c r="V4" i="17"/>
  <c r="U4" i="17"/>
  <c r="T4" i="17"/>
  <c r="S4" i="17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<sst xmlns="http://schemas.openxmlformats.org/spreadsheetml/2006/main" count="621" uniqueCount="80">
  <si>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</si>
  <si>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</si>
  <si>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</si>
  <si>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</si>
  <si>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</si>
  <si>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</si>
  <si>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</si>
  <si>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</si>
  <si>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</si>
  <si>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</si>
  <si>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</si>
  <si>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</si>
  <si>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</si>
  <si>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</si>
  <si>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</si>
  <si>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</si>
  <si>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</si>
  <si>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</si>
  <si>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</si>
  <si>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</si>
  <si>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</si>
  <si>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</si>
  <si>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</si>
  <si>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</si>
  <si>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</si>
  <si>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</si>
  <si>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</si>
  <si>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</si>
  <si>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</si>
  <si>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</si>
  <si>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</si>
  <si>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</si>
  <si>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</si>
  <si>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</si>
  <si>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</si>
  <si>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</si>
  <si>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</si>
  <si>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</si>
  <si>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</si>
  <si>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</si>
  <si>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</si>
  <si>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</si>
  <si>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</si>
  <si>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</si>
  <si>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</si>
  <si>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</si>
  <si>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</si>
  <si>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</si>
  <si>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</si>
  <si>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</si>
  <si>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</si>
  <si>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</si>
  <si>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</si>
  <si>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</si>
  <si>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</si>
  <si>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</si>
  <si>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</si>
  <si>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</si>
  <si>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</si>
  <si>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04</t>
  </si>
  <si>
    <t>NageNoLast</t>
  </si>
  <si>
    <t>Tori1</t>
  </si>
  <si>
    <t>JV test</t>
  </si>
  <si>
    <t>noSpringers</t>
  </si>
  <si>
    <t>Uke2</t>
  </si>
  <si>
    <t>D</t>
  </si>
  <si>
    <t>nage1(NW)</t>
  </si>
  <si>
    <t>Wertung 1</t>
  </si>
  <si>
    <t>nage2(BB)</t>
  </si>
  <si>
    <t>Wertung 2</t>
  </si>
  <si>
    <t>nageHead(DT)</t>
  </si>
  <si>
    <t>Wertung 3 (H)</t>
  </si>
  <si>
    <t>nage4(BY)</t>
  </si>
  <si>
    <t>Wertung 4</t>
  </si>
  <si>
    <t>nage5(BE)</t>
  </si>
  <si>
    <t>Wertung 5</t>
  </si>
  <si>
    <t>nageSpringer(SN)</t>
  </si>
  <si>
    <t>Springer</t>
  </si>
  <si>
    <t>nageSuper(NS)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</si>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</sst>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Fill="1" applyBorder="1" applyAlignment="1" applyProtection="1">
      <alignment horizontal="center" vertical="center"/>
      <protection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164" fontId="34" fillId="0" borderId="40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67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67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59" xfId="0" applyFont="1" applyFill="1" applyBorder="1" applyProtection="1"/>
    <xf numFmtId="164" fontId="29" fillId="0" borderId="59" xfId="0" applyNumberFormat="1" applyFont="1" applyFill="1" applyBorder="1" applyAlignment="1" applyProtection="1">
      <alignment horizontal="right"/>
    </xf>
    <xf numFmtId="1" fontId="29" fillId="0" borderId="59" xfId="0" applyNumberFormat="1" applyFont="1" applyFill="1" applyBorder="1" applyAlignment="1" applyProtection="1">
      <alignment horizontal="right"/>
    </xf>
    <xf numFmtId="0" fontId="28" fillId="0" borderId="41" xfId="0" applyFont="1" applyFill="1" applyBorder="1" applyProtection="1"/>
    <xf numFmtId="164" fontId="32" fillId="0" borderId="41" xfId="0" applyNumberFormat="1" applyFont="1" applyFill="1" applyBorder="1" applyAlignment="1" applyProtection="1">
      <alignment horizontal="right"/>
    </xf>
    <xf numFmtId="1" fontId="32" fillId="0" borderId="41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4E136AB-8EBE-4861-BD7E-DFBFD6C31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ED2DF988-A582-43D1-B416-111F14AEF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75E8C1B-856F-482C-A820-52B4117BF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FFD17A1-BEB2-4805-93EE-094B8F51C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4D7A19E-A181-4D56-A134-4F28160F9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26198106-12BD-4BBC-9010-D04533FD9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5C9B37E-57F1-4109-918E-709D8E83C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DF77F828-F62B-4C43-923C-BC7B16B09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6BBD6E2-9EBF-457B-8D3C-D7B575BA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721654C6-652F-46BB-AACB-5004F36A5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0688320-2B49-40BD-A428-329D7CAD1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8A669874-35E5-4EB0-B9D2-75ABEC48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0268B69-3B42-4B85-927B-F7F475C9F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E3F3E245-4AF1-468E-8A64-6133ECE13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7A27-EBA1-4016-8D35-EBB36574FCC3}">
  <sheetPr codeName="Tabelle2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66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 t="s">
        <v>40</v>
      </c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9</v>
      </c>
      <c r="G36" s="142">
        <f t="shared" ref="G36" si="2">IF($L$37&lt;&gt;"",COUNTIF(G13:G29,"x"))</f>
        <v>5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133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67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SFI0mxWXp+M0fNAIWQLtH6OxTrX7mHz90lrZzCEvEN36MiTX4Bc40a39c1NrbsYoXZonKwMc42flNi5LvvV6/w==" saltValue="+v0plXKut9k37zanxNQRQw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11D3F401-AACD-4022-8505-70EBFCE91C5B}">
      <formula1>$P$13</formula1>
    </dataValidation>
    <dataValidation type="list" allowBlank="1" showDropDown="1" showInputMessage="1" showErrorMessage="1" sqref="J35 J13:J28" xr:uid="{0E013374-DA0B-41F7-B0CA-36CEC04CBEFB}">
      <formula1>$P$14:$P$15</formula1>
    </dataValidation>
    <dataValidation type="textLength" allowBlank="1" showInputMessage="1" showErrorMessage="1" sqref="F29:K34" xr:uid="{4C523926-F7C8-4359-A7E5-2E9EBFF151D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FB72-8A1B-4E2A-9EB9-31D93B12C696}">
  <sheetPr codeName="Tabelle3">
    <pageSetUpPr fitToPage="1"/>
  </sheetPr>
  <dimension ref="A1:AG40"/>
  <sheetViews>
    <sheetView zoomScaleNormal="100" workbookViewId="0">
      <selection activeCell="G16" sqref="G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68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 t="s">
        <v>40</v>
      </c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9</v>
      </c>
      <c r="G36" s="142">
        <f t="shared" ref="G36" si="2">IF($L$37&lt;&gt;"",COUNTIF(G13:G29,"x"))</f>
        <v>5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133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69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jD+oG369gB/r0MV6+cWGbDQauey0JdMM5mErBw3kEXpfQFU5UdKi6H0JLWj/rluVXu9CwWTz6rN7tohRhNNVPg==" saltValue="odSzCM7JXR8ATAse/HbQn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FA253835-F5EE-4D62-9AFF-AD6E97B62C52}">
      <formula1>$P$13</formula1>
    </dataValidation>
    <dataValidation type="list" allowBlank="1" showDropDown="1" showInputMessage="1" showErrorMessage="1" sqref="J35 J13:J28" xr:uid="{AFDF7042-07E4-4CFB-8C7F-8D85C178A83A}">
      <formula1>$P$14:$P$15</formula1>
    </dataValidation>
    <dataValidation type="textLength" allowBlank="1" showInputMessage="1" showErrorMessage="1" sqref="F29:K34" xr:uid="{46A3A267-99E5-4E18-BBF0-2E464825D6C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D3D50-72C7-44BE-86C3-CB6FC713CA11}">
  <sheetPr codeName="Tabelle4">
    <pageSetUpPr fitToPage="1"/>
  </sheetPr>
  <dimension ref="A1:AG40"/>
  <sheetViews>
    <sheetView zoomScaleNormal="100" workbookViewId="0">
      <selection activeCell="F16" sqref="F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70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 t="s">
        <v>40</v>
      </c>
      <c r="G16" s="54"/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9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133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71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BEtSpSQBJfbrV/XYQuG490p5cIH5OVOs9EQMJYeSZXfhJDp7L18NIWbNfdgf7OYX1Sh9yHPc2rZqx1Qhn4UN3A==" saltValue="Klxoav//4b3B5Lq6jsb5/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E448A6F5-2909-4719-827E-EE7947A73DD0}">
      <formula1>$P$13</formula1>
    </dataValidation>
    <dataValidation type="list" allowBlank="1" showDropDown="1" showInputMessage="1" showErrorMessage="1" sqref="J35 J13:J28" xr:uid="{3939E817-BEFC-426E-BFAA-FC2242673E5C}">
      <formula1>$P$14:$P$15</formula1>
    </dataValidation>
    <dataValidation type="textLength" allowBlank="1" showInputMessage="1" showErrorMessage="1" sqref="F29:K34" xr:uid="{C8B4A35E-B338-43AA-BA66-10573FC21D7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2A56-F4B2-4DDB-8459-4283F79200CA}">
  <sheetPr codeName="Tabelle5">
    <pageSetUpPr fitToPage="1"/>
  </sheetPr>
  <dimension ref="A1:AG40"/>
  <sheetViews>
    <sheetView zoomScaleNormal="100" workbookViewId="0">
      <selection activeCell="F16" sqref="F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72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 t="s">
        <v>40</v>
      </c>
      <c r="G16" s="54"/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9</v>
      </c>
      <c r="G36" s="142">
        <f t="shared" ref="G36" si="2">IF($L$37&lt;&gt;"",COUNTIF(G13:G29,"x"))</f>
        <v>4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133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73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Z5c/bDs/Z7VUM9Urhni0g0RQ1XsmfcIjSNKSLeIVZsIM2JO3nAPkEN4ybtoaeuRb1jQeE32twp/04S4gzrHA3w==" saltValue="Rf3wwBN/1FtW+i86y+XNJ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631DC569-394E-4351-900B-8EACF19E6055}">
      <formula1>$P$13</formula1>
    </dataValidation>
    <dataValidation type="list" allowBlank="1" showDropDown="1" showInputMessage="1" showErrorMessage="1" sqref="J35 J13:J28" xr:uid="{04C916B1-FACA-4CBD-8B6D-9A136DAA0928}">
      <formula1>$P$14:$P$15</formula1>
    </dataValidation>
    <dataValidation type="textLength" allowBlank="1" showInputMessage="1" showErrorMessage="1" sqref="F29:K34" xr:uid="{9DB196CD-8FF9-4EFB-A698-A7BC61D63EAD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918A0-AC5C-4AAB-954E-DB746598DD7E}">
  <sheetPr codeName="Tabelle6">
    <pageSetUpPr fitToPage="1"/>
  </sheetPr>
  <dimension ref="A1:AG40"/>
  <sheetViews>
    <sheetView zoomScaleNormal="100" workbookViewId="0">
      <selection activeCell="G16" sqref="G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74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 t="s">
        <v>40</v>
      </c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9</v>
      </c>
      <c r="G36" s="142">
        <f t="shared" ref="G36" si="2">IF($L$37&lt;&gt;"",COUNTIF(G13:G29,"x"))</f>
        <v>5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133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75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IfTX4dYIrNISe+gZ1KYYDdMWVZVc8b7nB8zxuecBZ43yZ3La4gsl84UiTrEqJLYD9RRbUeuBRLNNUv4gt65u1A==" saltValue="kzvZT/QqgDnkV+sqQzweN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07FCA170-4F6F-4A6A-9109-2347F49D9B13}">
      <formula1>$P$13</formula1>
    </dataValidation>
    <dataValidation type="list" allowBlank="1" showDropDown="1" showInputMessage="1" showErrorMessage="1" sqref="J35 J13:J28" xr:uid="{29593532-4CE8-4B6F-8966-DD93AF5FAEAC}">
      <formula1>$P$14:$P$15</formula1>
    </dataValidation>
    <dataValidation type="textLength" allowBlank="1" showInputMessage="1" showErrorMessage="1" sqref="F29:K34" xr:uid="{864EFE42-EA1B-4C0D-A5F9-201DCDFD936F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E0E7-8893-4F3A-ACF5-058ED2E2CBBD}">
  <sheetPr codeName="Tabelle7">
    <pageSetUpPr fitToPage="1"/>
  </sheetPr>
  <dimension ref="A1:AG40"/>
  <sheetViews>
    <sheetView zoomScaleNormal="100" workbookViewId="0">
      <selection activeCell="G16" sqref="G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76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 t="s">
        <v>40</v>
      </c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9</v>
      </c>
      <c r="G36" s="142">
        <f t="shared" ref="G36" si="2">IF($L$37&lt;&gt;"",COUNTIF(G13:G29,"x"))</f>
        <v>5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133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77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StE1ox6IECA5/Tx8neDJd15ucFZn5g+wITgZdXGR8tj8jmcNFsIM0w1+jgnOyJSM8Lma1tVlZNTCFo5Jup7S+Q==" saltValue="9dZdctKa5aaahlY/lEJ8k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0C03FB0C-A3D3-4D2F-9BB4-93384AC12FB0}">
      <formula1>$P$13</formula1>
    </dataValidation>
    <dataValidation type="list" allowBlank="1" showDropDown="1" showInputMessage="1" showErrorMessage="1" sqref="J35 J13:J28" xr:uid="{B83B2BFF-5D3D-4D24-93DB-751E68C54DFE}">
      <formula1>$P$14:$P$15</formula1>
    </dataValidation>
    <dataValidation type="textLength" allowBlank="1" showInputMessage="1" showErrorMessage="1" sqref="F29:K34" xr:uid="{13BF148B-2A06-44D7-9629-39CE9461F2A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D91CC-7515-40AD-84CC-0B639A9E27E6}">
  <sheetPr codeName="Tabelle8">
    <pageSetUpPr fitToPage="1"/>
  </sheetPr>
  <dimension ref="A1:AG40"/>
  <sheetViews>
    <sheetView zoomScaleNormal="100" workbookViewId="0">
      <selection activeCell="G18" sqref="G18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78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65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62</v>
      </c>
      <c r="J9" s="174"/>
      <c r="K9" s="174"/>
      <c r="L9" s="91" t="s">
        <v>65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 t="s">
        <v>40</v>
      </c>
      <c r="H16" s="55"/>
      <c r="I16" s="55" t="s">
        <v>40</v>
      </c>
      <c r="J16" s="56"/>
      <c r="K16" s="56"/>
      <c r="L16" s="94">
        <f t="shared" si="0"/>
        <v>4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 t="s">
        <v>40</v>
      </c>
      <c r="H17" s="59"/>
      <c r="I17" s="59"/>
      <c r="J17" s="60" t="s">
        <v>41</v>
      </c>
      <c r="K17" s="60"/>
      <c r="L17" s="39">
        <f t="shared" si="0"/>
        <v>9.5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10</v>
      </c>
      <c r="G36" s="142">
        <f t="shared" ref="G36" si="2">IF($L$37&lt;&gt;"",COUNTIF(G13:G29,"x"))</f>
        <v>6</v>
      </c>
      <c r="H36" s="77">
        <f>IF($L$37&lt;&gt;"",SUMPRODUCT(--(TRIM(H13:H35)&lt;&gt;"")),"")</f>
        <v>4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132.5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79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JDcK1H/W9zH6O4u5mX2yJAOekhs3FRuG8SaYtjcixmr/B986fAVXAvoDG3FjOiCz/41nZxDYYJulqJU14Z6RQg==" saltValue="KqkxHrIHAd02KAEP9Dsw3w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AC6F557E-5538-4297-90AD-D00B3B60E3C8}">
      <formula1>$P$13</formula1>
    </dataValidation>
    <dataValidation type="list" allowBlank="1" showDropDown="1" showInputMessage="1" showErrorMessage="1" sqref="J35 J13:J28" xr:uid="{35018BEF-D6F8-4154-8AED-DA8E62687340}">
      <formula1>$P$14:$P$15</formula1>
    </dataValidation>
    <dataValidation type="textLength" allowBlank="1" showInputMessage="1" showErrorMessage="1" sqref="F29:K34" xr:uid="{877535BA-33B6-4D87-9FA4-AE7D274CF6C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ZZ100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3" customWidth="1"/>
    <col min="2" max="2" width="22.7109375" style="23" customWidth="1"/>
    <col min="3" max="18" width="5.7109375" style="23" customWidth="1"/>
    <col min="19" max="24" width="5.7109375" style="23" hidden="1" customWidth="1"/>
    <col min="25" max="25" width="5.7109375" style="23" customWidth="1"/>
    <col min="26" max="27" width="6.7109375" style="23" customWidth="1"/>
    <col min="28" max="32" width="5.7109375" style="23" customWidth="1"/>
    <col min="33" max="16384" width="11.5703125" style="23"/>
  </cols>
  <sheetData>
    <row r="1" spans="1:702" ht="15" customHeight="1" x14ac:dyDescent="0.2">
      <c r="A1" s="34" t="s">
        <v>52</v>
      </c>
      <c r="B1" s="98" t="str">
        <f ca="1">INDIRECT("'"&amp;$A8&amp;"'!D8") &amp; "-" &amp; INDIRECT("'"&amp;$A8&amp;"'!D9") &amp; " (" &amp; INDIRECT("'"&amp;$A8&amp;"'!L8") &amp;")"</f>
        <v>NageNoLast-noSpringers (D)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9"/>
      <c r="T1" s="99"/>
      <c r="U1" s="99"/>
      <c r="V1" s="99"/>
      <c r="W1" s="99"/>
      <c r="X1" s="99"/>
      <c r="Y1" s="34"/>
      <c r="Z1" s="99"/>
      <c r="AA1" s="100"/>
      <c r="AB1" s="99"/>
      <c r="AC1" s="34"/>
      <c r="AD1" s="34"/>
      <c r="AE1" s="34"/>
      <c r="AF1" s="101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102" t="s">
        <v>51</v>
      </c>
      <c r="B2" s="102" t="s">
        <v>31</v>
      </c>
      <c r="C2" s="103" t="s">
        <v>6</v>
      </c>
      <c r="D2" s="103" t="s">
        <v>8</v>
      </c>
      <c r="E2" s="103" t="s">
        <v>9</v>
      </c>
      <c r="F2" s="103" t="s">
        <v>10</v>
      </c>
      <c r="G2" s="103" t="s">
        <v>12</v>
      </c>
      <c r="H2" s="103" t="s">
        <v>13</v>
      </c>
      <c r="I2" s="103" t="s">
        <v>14</v>
      </c>
      <c r="J2" s="103" t="s">
        <v>16</v>
      </c>
      <c r="K2" s="103" t="s">
        <v>17</v>
      </c>
      <c r="L2" s="103" t="s">
        <v>18</v>
      </c>
      <c r="M2" s="103" t="s">
        <v>20</v>
      </c>
      <c r="N2" s="103" t="s">
        <v>21</v>
      </c>
      <c r="O2" s="103" t="s">
        <v>22</v>
      </c>
      <c r="P2" s="103" t="s">
        <v>24</v>
      </c>
      <c r="Q2" s="103" t="s">
        <v>25</v>
      </c>
      <c r="R2" s="103" t="s">
        <v>26</v>
      </c>
      <c r="S2" s="104"/>
      <c r="T2" s="104"/>
      <c r="U2" s="104"/>
      <c r="V2" s="104"/>
      <c r="W2" s="104"/>
      <c r="X2" s="104"/>
      <c r="Y2" s="103" t="s">
        <v>27</v>
      </c>
      <c r="Z2" s="104" t="s">
        <v>30</v>
      </c>
      <c r="AA2" s="105" t="s">
        <v>53</v>
      </c>
      <c r="AB2" s="104" t="s">
        <v>34</v>
      </c>
      <c r="AC2" s="103" t="s">
        <v>33</v>
      </c>
      <c r="AD2" s="103" t="s">
        <v>32</v>
      </c>
      <c r="AE2" s="103" t="s">
        <v>39</v>
      </c>
      <c r="AF2" s="103" t="s">
        <v>4</v>
      </c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202" t="s">
        <v>46</v>
      </c>
      <c r="B3" s="202"/>
      <c r="C3" s="81">
        <f ca="1">IF(COUNTIF(C8:C12,"")&gt;0,SUM(C8:C12),SUM(C8:C12)-MAX(C8:C12)-MIN(C8:C12))</f>
        <v>27</v>
      </c>
      <c r="D3" s="81">
        <f t="shared" ref="D3:Y3" ca="1" si="0">IF(COUNTIF(D8:D12,"")&gt;0,SUM(D8:D12),SUM(D8:D12)-MAX(D8:D12)-MIN(D8:D12))</f>
        <v>27</v>
      </c>
      <c r="E3" s="81">
        <f t="shared" ca="1" si="0"/>
        <v>21</v>
      </c>
      <c r="F3" s="81">
        <f t="shared" ca="1" si="0"/>
        <v>12</v>
      </c>
      <c r="G3" s="81">
        <f t="shared" ca="1" si="0"/>
        <v>30</v>
      </c>
      <c r="H3" s="81">
        <f t="shared" ca="1" si="0"/>
        <v>28.5</v>
      </c>
      <c r="I3" s="81">
        <f t="shared" ca="1" si="0"/>
        <v>28.5</v>
      </c>
      <c r="J3" s="81">
        <f t="shared" ca="1" si="0"/>
        <v>15</v>
      </c>
      <c r="K3" s="81">
        <f t="shared" ca="1" si="0"/>
        <v>21</v>
      </c>
      <c r="L3" s="81">
        <f t="shared" ca="1" si="0"/>
        <v>27</v>
      </c>
      <c r="M3" s="81">
        <f t="shared" ca="1" si="0"/>
        <v>27</v>
      </c>
      <c r="N3" s="81">
        <f t="shared" ca="1" si="0"/>
        <v>27</v>
      </c>
      <c r="O3" s="81">
        <f t="shared" ca="1" si="0"/>
        <v>21</v>
      </c>
      <c r="P3" s="81">
        <f t="shared" ca="1" si="0"/>
        <v>15</v>
      </c>
      <c r="Q3" s="81">
        <f t="shared" ca="1" si="0"/>
        <v>21</v>
      </c>
      <c r="R3" s="81">
        <f t="shared" ca="1" si="0"/>
        <v>27</v>
      </c>
      <c r="S3" s="82">
        <f t="shared" ca="1" si="0"/>
        <v>0</v>
      </c>
      <c r="T3" s="82">
        <f t="shared" ca="1" si="0"/>
        <v>0</v>
      </c>
      <c r="U3" s="82">
        <f t="shared" ca="1" si="0"/>
        <v>0</v>
      </c>
      <c r="V3" s="82">
        <f t="shared" ca="1" si="0"/>
        <v>0</v>
      </c>
      <c r="W3" s="82">
        <f t="shared" ca="1" si="0"/>
        <v>0</v>
      </c>
      <c r="X3" s="82">
        <f t="shared" ca="1" si="0"/>
        <v>0</v>
      </c>
      <c r="Y3" s="81">
        <f t="shared" ca="1" si="0"/>
        <v>24</v>
      </c>
      <c r="Z3" s="83">
        <f ca="1">IF(SUM(AF8:AF12)&gt;0,SUM(C3:Y3)/2,SUM(C3:Y3))</f>
        <v>399</v>
      </c>
      <c r="AA3" s="84"/>
      <c r="AB3" s="85">
        <f t="shared" ref="AB3:AF3" ca="1" si="1">IF(COUNTIF(AB8:AB12,"")&gt;0,SUM(AB8:AB12),SUM(AB8:AB12)-MAX(AB8:AB12)-MIN(AB8:AB12))</f>
        <v>27</v>
      </c>
      <c r="AC3" s="85">
        <f t="shared" ca="1" si="1"/>
        <v>12</v>
      </c>
      <c r="AD3" s="85">
        <f t="shared" ca="1" si="1"/>
        <v>9</v>
      </c>
      <c r="AE3" s="81">
        <f t="shared" ca="1" si="1"/>
        <v>-1.5</v>
      </c>
      <c r="AF3" s="85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203" t="s">
        <v>54</v>
      </c>
      <c r="B4" s="203"/>
      <c r="C4" s="106">
        <f t="shared" ref="C4:R4" ca="1" si="2">MAX(C8:C12)-MIN(C8:C12)</f>
        <v>0</v>
      </c>
      <c r="D4" s="106">
        <f t="shared" ca="1" si="2"/>
        <v>0</v>
      </c>
      <c r="E4" s="106">
        <f t="shared" ca="1" si="2"/>
        <v>0</v>
      </c>
      <c r="F4" s="106">
        <f t="shared" ca="1" si="2"/>
        <v>0</v>
      </c>
      <c r="G4" s="106">
        <f t="shared" ca="1" si="2"/>
        <v>0</v>
      </c>
      <c r="H4" s="106">
        <f t="shared" ca="1" si="2"/>
        <v>0</v>
      </c>
      <c r="I4" s="106">
        <f t="shared" ca="1" si="2"/>
        <v>0</v>
      </c>
      <c r="J4" s="106">
        <f t="shared" ca="1" si="2"/>
        <v>0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106">
        <f t="shared" ca="1" si="2"/>
        <v>0</v>
      </c>
      <c r="P4" s="106">
        <f t="shared" ca="1" si="2"/>
        <v>0</v>
      </c>
      <c r="Q4" s="106">
        <f t="shared" ca="1" si="2"/>
        <v>0</v>
      </c>
      <c r="R4" s="106">
        <f t="shared" ca="1" si="2"/>
        <v>0</v>
      </c>
      <c r="S4" s="106">
        <f t="shared" ref="S4:X4" ca="1" si="3">MAX(S8:S12)-MIN(S8:S12)</f>
        <v>0</v>
      </c>
      <c r="T4" s="106">
        <f t="shared" ca="1" si="3"/>
        <v>0</v>
      </c>
      <c r="U4" s="106">
        <f t="shared" ca="1" si="3"/>
        <v>0</v>
      </c>
      <c r="V4" s="106">
        <f t="shared" ca="1" si="3"/>
        <v>0</v>
      </c>
      <c r="W4" s="106">
        <f t="shared" ca="1" si="3"/>
        <v>0</v>
      </c>
      <c r="X4" s="106">
        <f t="shared" ca="1" si="3"/>
        <v>0</v>
      </c>
      <c r="Y4" s="106">
        <f ca="1">MAX(Y8:Y12)-MIN(Y8:Y12)</f>
        <v>0</v>
      </c>
      <c r="Z4" s="107">
        <f ca="1">MAX(Z8:Z12)-MIN(Z8:Z12)</f>
        <v>0</v>
      </c>
      <c r="AA4" s="108"/>
      <c r="AB4" s="109">
        <f ca="1">MAX(AB8:AB12)-MIN(AB8:AB12)</f>
        <v>0</v>
      </c>
      <c r="AC4" s="109">
        <f ca="1">MAX(AC8:AC12)-MIN(AC8:AC12)</f>
        <v>0</v>
      </c>
      <c r="AD4" s="109">
        <f ca="1">MAX(AD8:AD12)-MIN(AD8:AD12)</f>
        <v>0</v>
      </c>
      <c r="AE4" s="106">
        <f ca="1">MAX(AE8:AE12)-MIN(AE8:AE12)</f>
        <v>0</v>
      </c>
      <c r="AF4" s="109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203" t="s">
        <v>55</v>
      </c>
      <c r="B5" s="203"/>
      <c r="C5" s="106">
        <f ca="1">C3/3</f>
        <v>9</v>
      </c>
      <c r="D5" s="106">
        <f t="shared" ref="D5:AF5" ca="1" si="4">D3/3</f>
        <v>9</v>
      </c>
      <c r="E5" s="106">
        <f t="shared" ca="1" si="4"/>
        <v>7</v>
      </c>
      <c r="F5" s="106">
        <f t="shared" ca="1" si="4"/>
        <v>4</v>
      </c>
      <c r="G5" s="106">
        <f t="shared" ca="1" si="4"/>
        <v>10</v>
      </c>
      <c r="H5" s="106">
        <f t="shared" ca="1" si="4"/>
        <v>9.5</v>
      </c>
      <c r="I5" s="106">
        <f t="shared" ca="1" si="4"/>
        <v>9.5</v>
      </c>
      <c r="J5" s="106">
        <f t="shared" ca="1" si="4"/>
        <v>5</v>
      </c>
      <c r="K5" s="106">
        <f t="shared" ca="1" si="4"/>
        <v>7</v>
      </c>
      <c r="L5" s="106">
        <f t="shared" ca="1" si="4"/>
        <v>9</v>
      </c>
      <c r="M5" s="106">
        <f t="shared" ca="1" si="4"/>
        <v>9</v>
      </c>
      <c r="N5" s="106">
        <f t="shared" ca="1" si="4"/>
        <v>9</v>
      </c>
      <c r="O5" s="106">
        <f t="shared" ca="1" si="4"/>
        <v>7</v>
      </c>
      <c r="P5" s="106">
        <f t="shared" ca="1" si="4"/>
        <v>5</v>
      </c>
      <c r="Q5" s="106">
        <f t="shared" ca="1" si="4"/>
        <v>7</v>
      </c>
      <c r="R5" s="106">
        <f t="shared" ca="1" si="4"/>
        <v>9</v>
      </c>
      <c r="S5" s="106">
        <f t="shared" ref="S5:X5" ca="1" si="5">S3/3</f>
        <v>0</v>
      </c>
      <c r="T5" s="106">
        <f t="shared" ca="1" si="5"/>
        <v>0</v>
      </c>
      <c r="U5" s="106">
        <f t="shared" ca="1" si="5"/>
        <v>0</v>
      </c>
      <c r="V5" s="106">
        <f t="shared" ca="1" si="5"/>
        <v>0</v>
      </c>
      <c r="W5" s="106">
        <f t="shared" ca="1" si="5"/>
        <v>0</v>
      </c>
      <c r="X5" s="106">
        <f t="shared" ca="1" si="5"/>
        <v>0</v>
      </c>
      <c r="Y5" s="106">
        <f t="shared" ca="1" si="4"/>
        <v>8</v>
      </c>
      <c r="Z5" s="107">
        <f t="shared" ca="1" si="4"/>
        <v>133</v>
      </c>
      <c r="AA5" s="110"/>
      <c r="AB5" s="109">
        <f t="shared" ca="1" si="4"/>
        <v>9</v>
      </c>
      <c r="AC5" s="109">
        <f t="shared" ca="1" si="4"/>
        <v>4</v>
      </c>
      <c r="AD5" s="109">
        <f t="shared" ca="1" si="4"/>
        <v>3</v>
      </c>
      <c r="AE5" s="106">
        <f t="shared" ca="1" si="4"/>
        <v>-0.5</v>
      </c>
      <c r="AF5" s="109">
        <f t="shared" ca="1" si="4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203" t="s">
        <v>56</v>
      </c>
      <c r="B6" s="203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11"/>
      <c r="T6" s="111"/>
      <c r="U6" s="111"/>
      <c r="V6" s="111"/>
      <c r="W6" s="111"/>
      <c r="X6" s="111"/>
      <c r="Y6" s="106"/>
      <c r="Z6" s="112"/>
      <c r="AA6" s="113"/>
      <c r="AB6" s="114"/>
      <c r="AC6" s="114"/>
      <c r="AD6" s="114"/>
      <c r="AE6" s="106"/>
      <c r="AF6" s="11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15" t="s">
        <v>79</v>
      </c>
      <c r="B7" s="115" t="str">
        <f ca="1">IF(A7&lt;&gt;"",INDIRECT("'"&amp;$A7&amp;"'!E5"),"")</f>
        <v>nageSuper(NS)</v>
      </c>
      <c r="C7" s="116">
        <f ca="1">IF($A7&lt;&gt;"",INDIRECT("'"&amp;$A7&amp;"'!L13"),"")</f>
        <v>9</v>
      </c>
      <c r="D7" s="116">
        <f ca="1">IF($A7&lt;&gt;"",INDIRECT("'"&amp;$A7&amp;"'!L14"),"")</f>
        <v>9</v>
      </c>
      <c r="E7" s="116">
        <f ca="1">IF($A7&lt;&gt;"",INDIRECT("'"&amp;$A7&amp;"'!L15"),"")</f>
        <v>7</v>
      </c>
      <c r="F7" s="116">
        <f ca="1">IF($A7&lt;&gt;"",INDIRECT("'"&amp;$A7&amp;"'!L16"),"")</f>
        <v>4</v>
      </c>
      <c r="G7" s="116">
        <f ca="1">IF($A7&lt;&gt;"",INDIRECT("'"&amp;$A7&amp;"'!L17"),"")</f>
        <v>9.5</v>
      </c>
      <c r="H7" s="116">
        <f ca="1">IF($A7&lt;&gt;"",INDIRECT("'"&amp;$A7&amp;"'!L18"),"")</f>
        <v>9.5</v>
      </c>
      <c r="I7" s="116">
        <f ca="1">IF($A7&lt;&gt;"",INDIRECT("'"&amp;$A7&amp;"'!L19"),"")</f>
        <v>9.5</v>
      </c>
      <c r="J7" s="116">
        <f ca="1">IF($A7&lt;&gt;"",INDIRECT("'"&amp;$A7&amp;"'!L20"),"")</f>
        <v>5</v>
      </c>
      <c r="K7" s="116">
        <f ca="1">IF($A7&lt;&gt;"",INDIRECT("'"&amp;$A7&amp;"'!L21"),"")</f>
        <v>7</v>
      </c>
      <c r="L7" s="116">
        <f ca="1">IF($A7&lt;&gt;"",INDIRECT("'"&amp;$A7&amp;"'!L22"),"")</f>
        <v>9</v>
      </c>
      <c r="M7" s="116">
        <f ca="1">IF($A7&lt;&gt;"",INDIRECT("'"&amp;$A7&amp;"'!L23"),"")</f>
        <v>9</v>
      </c>
      <c r="N7" s="116">
        <f ca="1">IF($A7&lt;&gt;"",INDIRECT("'"&amp;$A7&amp;"'!L24"),"")</f>
        <v>9</v>
      </c>
      <c r="O7" s="116">
        <f ca="1">IF($A7&lt;&gt;"",INDIRECT("'"&amp;$A7&amp;"'!L25"),"")</f>
        <v>7</v>
      </c>
      <c r="P7" s="116">
        <f ca="1">IF($A7&lt;&gt;"",INDIRECT("'"&amp;$A7&amp;"'!L26"),"")</f>
        <v>5</v>
      </c>
      <c r="Q7" s="116">
        <f ca="1">IF($A7&lt;&gt;"",INDIRECT("'"&amp;$A7&amp;"'!L27"),"")</f>
        <v>7</v>
      </c>
      <c r="R7" s="116">
        <f ca="1">IF($A7&lt;&gt;"",INDIRECT("'"&amp;$A7&amp;"'!L28"),"")</f>
        <v>9</v>
      </c>
      <c r="S7" s="116">
        <f ca="1">IF($A7&lt;&gt;"",INDIRECT("'"&amp;$A7&amp;"'!L29"),"")</f>
        <v>0</v>
      </c>
      <c r="T7" s="116">
        <f ca="1">IF($A7&lt;&gt;"",INDIRECT("'"&amp;$A7&amp;"'!L30"),"")</f>
        <v>0</v>
      </c>
      <c r="U7" s="116">
        <f ca="1">IF($A7&lt;&gt;"",INDIRECT("'"&amp;$A7&amp;"'!L31"),"")</f>
        <v>0</v>
      </c>
      <c r="V7" s="116">
        <f ca="1">IF($A7&lt;&gt;"",INDIRECT("'"&amp;$A7&amp;"'!L32"),"")</f>
        <v>0</v>
      </c>
      <c r="W7" s="116">
        <f ca="1">IF($A7&lt;&gt;"",INDIRECT("'"&amp;$A7&amp;"'!L33"),"")</f>
        <v>0</v>
      </c>
      <c r="X7" s="116">
        <f ca="1">IF($A7&lt;&gt;"",INDIRECT("'"&amp;$A7&amp;"'!L34"),"")</f>
        <v>0</v>
      </c>
      <c r="Y7" s="116">
        <f ca="1">IF($A7&lt;&gt;"",INDIRECT("'"&amp;$A7&amp;"'!L35"),"")</f>
        <v>8</v>
      </c>
      <c r="Z7" s="117">
        <f ca="1">IF($A7&lt;&gt;"",INDIRECT("'"&amp;$A7&amp;"'!L36"),"")</f>
        <v>132.5</v>
      </c>
      <c r="AA7" s="118">
        <f t="shared" ref="AA7" ca="1" si="6">IF($A7&lt;&gt;"",SUM(C21:Y21)/COUNT(C7:Y7),"")</f>
        <v>0</v>
      </c>
      <c r="AB7" s="117">
        <f ca="1">IF($A7&lt;&gt;"",INDIRECT("'"&amp;$A7&amp;"'!F36"),"")</f>
        <v>10</v>
      </c>
      <c r="AC7" s="117">
        <f ca="1">IF($A7&lt;&gt;"",INDIRECT("'"&amp;$A7&amp;"'!H36"),"")</f>
        <v>4</v>
      </c>
      <c r="AD7" s="117">
        <f ca="1">IF($A7&lt;&gt;"",INDIRECT("'"&amp;$A7&amp;"'!I36"),"")</f>
        <v>3</v>
      </c>
      <c r="AE7" s="116">
        <f ca="1">IF($A7&lt;&gt;"",INDIRECT("'"&amp;$A7&amp;"'!J36"),"")</f>
        <v>-0.5</v>
      </c>
      <c r="AF7" s="117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80" t="s">
        <v>67</v>
      </c>
      <c r="B8" s="80" t="str">
        <f t="shared" ref="B8:B13" ca="1" si="7">IF(A8&lt;&gt;"",INDIRECT("'"&amp;$A8&amp;"'!E5"),"")</f>
        <v>nage1(NW)</v>
      </c>
      <c r="C8" s="42">
        <f t="shared" ref="C8:C13" ca="1" si="8">IF($A8&lt;&gt;"",INDIRECT("'"&amp;$A8&amp;"'!L13"),"")</f>
        <v>9</v>
      </c>
      <c r="D8" s="42">
        <f t="shared" ref="D8:D13" ca="1" si="9">IF($A8&lt;&gt;"",INDIRECT("'"&amp;$A8&amp;"'!L14"),"")</f>
        <v>9</v>
      </c>
      <c r="E8" s="42">
        <f t="shared" ref="E8:E13" ca="1" si="10">IF($A8&lt;&gt;"",INDIRECT("'"&amp;$A8&amp;"'!L15"),"")</f>
        <v>7</v>
      </c>
      <c r="F8" s="42">
        <f t="shared" ref="F8:F13" ca="1" si="11">IF($A8&lt;&gt;"",INDIRECT("'"&amp;$A8&amp;"'!L16"),"")</f>
        <v>4</v>
      </c>
      <c r="G8" s="42">
        <f t="shared" ref="G8:G13" ca="1" si="12">IF($A8&lt;&gt;"",INDIRECT("'"&amp;$A8&amp;"'!L17"),"")</f>
        <v>10</v>
      </c>
      <c r="H8" s="42">
        <f t="shared" ref="H8:H13" ca="1" si="13">IF($A8&lt;&gt;"",INDIRECT("'"&amp;$A8&amp;"'!L18"),"")</f>
        <v>9.5</v>
      </c>
      <c r="I8" s="42">
        <f t="shared" ref="I8:I13" ca="1" si="14">IF($A8&lt;&gt;"",INDIRECT("'"&amp;$A8&amp;"'!L19"),"")</f>
        <v>9.5</v>
      </c>
      <c r="J8" s="42">
        <f t="shared" ref="J8:J13" ca="1" si="15">IF($A8&lt;&gt;"",INDIRECT("'"&amp;$A8&amp;"'!L20"),"")</f>
        <v>5</v>
      </c>
      <c r="K8" s="42">
        <f t="shared" ref="K8:K13" ca="1" si="16">IF($A8&lt;&gt;"",INDIRECT("'"&amp;$A8&amp;"'!L21"),"")</f>
        <v>7</v>
      </c>
      <c r="L8" s="42">
        <f t="shared" ref="L8:L13" ca="1" si="17">IF($A8&lt;&gt;"",INDIRECT("'"&amp;$A8&amp;"'!L22"),"")</f>
        <v>9</v>
      </c>
      <c r="M8" s="42">
        <f t="shared" ref="M8:M13" ca="1" si="18">IF($A8&lt;&gt;"",INDIRECT("'"&amp;$A8&amp;"'!L23"),"")</f>
        <v>9</v>
      </c>
      <c r="N8" s="42">
        <f t="shared" ref="N8:N13" ca="1" si="19">IF($A8&lt;&gt;"",INDIRECT("'"&amp;$A8&amp;"'!L24"),"")</f>
        <v>9</v>
      </c>
      <c r="O8" s="42">
        <f t="shared" ref="O8:O13" ca="1" si="20">IF($A8&lt;&gt;"",INDIRECT("'"&amp;$A8&amp;"'!L25"),"")</f>
        <v>7</v>
      </c>
      <c r="P8" s="42">
        <f t="shared" ref="P8:P13" ca="1" si="21">IF($A8&lt;&gt;"",INDIRECT("'"&amp;$A8&amp;"'!L26"),"")</f>
        <v>5</v>
      </c>
      <c r="Q8" s="42">
        <f t="shared" ref="Q8:Q13" ca="1" si="22">IF($A8&lt;&gt;"",INDIRECT("'"&amp;$A8&amp;"'!L27"),"")</f>
        <v>7</v>
      </c>
      <c r="R8" s="42">
        <f t="shared" ref="R8:R13" ca="1" si="23">IF($A8&lt;&gt;"",INDIRECT("'"&amp;$A8&amp;"'!L28"),"")</f>
        <v>9</v>
      </c>
      <c r="S8" s="42">
        <f t="shared" ref="S8:S13" ca="1" si="24">IF($A8&lt;&gt;"",INDIRECT("'"&amp;$A8&amp;"'!L29"),"")</f>
        <v>0</v>
      </c>
      <c r="T8" s="42">
        <f t="shared" ref="T8:T13" ca="1" si="25">IF($A8&lt;&gt;"",INDIRECT("'"&amp;$A8&amp;"'!L30"),"")</f>
        <v>0</v>
      </c>
      <c r="U8" s="42">
        <f t="shared" ref="U8:U13" ca="1" si="26">IF($A8&lt;&gt;"",INDIRECT("'"&amp;$A8&amp;"'!L31"),"")</f>
        <v>0</v>
      </c>
      <c r="V8" s="42">
        <f t="shared" ref="V8:V13" ca="1" si="27">IF($A8&lt;&gt;"",INDIRECT("'"&amp;$A8&amp;"'!L32"),"")</f>
        <v>0</v>
      </c>
      <c r="W8" s="42">
        <f t="shared" ref="W8:W13" ca="1" si="28">IF($A8&lt;&gt;"",INDIRECT("'"&amp;$A8&amp;"'!L33"),"")</f>
        <v>0</v>
      </c>
      <c r="X8" s="42">
        <f t="shared" ref="X8:X13" ca="1" si="29">IF($A8&lt;&gt;"",INDIRECT("'"&amp;$A8&amp;"'!L34"),"")</f>
        <v>0</v>
      </c>
      <c r="Y8" s="42">
        <f t="shared" ref="Y8:Y13" ca="1" si="30">IF($A8&lt;&gt;"",INDIRECT("'"&amp;$A8&amp;"'!L35"),"")</f>
        <v>8</v>
      </c>
      <c r="Z8" s="119">
        <f t="shared" ref="Z8:Z13" ca="1" si="31">IF($A8&lt;&gt;"",INDIRECT("'"&amp;$A8&amp;"'!L36"),"")</f>
        <v>133</v>
      </c>
      <c r="AA8" s="43">
        <f t="shared" ref="AA8:AA13" ca="1" si="32">IF($A8&lt;&gt;"",SUM(C22:Y22)/COUNT(C8:Y8),"")</f>
        <v>1</v>
      </c>
      <c r="AB8" s="120">
        <f t="shared" ref="AB8:AB13" ca="1" si="33">IF($A8&lt;&gt;"",INDIRECT("'"&amp;$A8&amp;"'!F36"),"")</f>
        <v>9</v>
      </c>
      <c r="AC8" s="120">
        <f t="shared" ref="AC8:AC13" ca="1" si="34">IF($A8&lt;&gt;"",INDIRECT("'"&amp;$A8&amp;"'!H36"),"")</f>
        <v>4</v>
      </c>
      <c r="AD8" s="120">
        <f t="shared" ref="AD8:AD13" ca="1" si="35">IF($A8&lt;&gt;"",INDIRECT("'"&amp;$A8&amp;"'!I36"),"")</f>
        <v>3</v>
      </c>
      <c r="AE8" s="42">
        <f t="shared" ref="AE8:AE13" ca="1" si="36">IF($A8&lt;&gt;"",INDIRECT("'"&amp;$A8&amp;"'!J36"),"")</f>
        <v>-0.5</v>
      </c>
      <c r="AF8" s="120">
        <f t="shared" ref="AF8:AF13" ca="1" si="37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80" t="s">
        <v>69</v>
      </c>
      <c r="B9" s="80" t="str">
        <f t="shared" ca="1" si="7"/>
        <v>nage2(BB)</v>
      </c>
      <c r="C9" s="42">
        <f t="shared" ca="1" si="8"/>
        <v>9</v>
      </c>
      <c r="D9" s="42">
        <f t="shared" ca="1" si="9"/>
        <v>9</v>
      </c>
      <c r="E9" s="42">
        <f t="shared" ca="1" si="10"/>
        <v>7</v>
      </c>
      <c r="F9" s="42">
        <f t="shared" ca="1" si="11"/>
        <v>4</v>
      </c>
      <c r="G9" s="42">
        <f t="shared" ca="1" si="12"/>
        <v>10</v>
      </c>
      <c r="H9" s="42">
        <f t="shared" ca="1" si="13"/>
        <v>9.5</v>
      </c>
      <c r="I9" s="42">
        <f t="shared" ca="1" si="14"/>
        <v>9.5</v>
      </c>
      <c r="J9" s="42">
        <f t="shared" ca="1" si="15"/>
        <v>5</v>
      </c>
      <c r="K9" s="42">
        <f t="shared" ca="1" si="16"/>
        <v>7</v>
      </c>
      <c r="L9" s="42">
        <f t="shared" ca="1" si="17"/>
        <v>9</v>
      </c>
      <c r="M9" s="42">
        <f t="shared" ca="1" si="18"/>
        <v>9</v>
      </c>
      <c r="N9" s="42">
        <f t="shared" ca="1" si="19"/>
        <v>9</v>
      </c>
      <c r="O9" s="42">
        <f t="shared" ca="1" si="20"/>
        <v>7</v>
      </c>
      <c r="P9" s="42">
        <f t="shared" ca="1" si="21"/>
        <v>5</v>
      </c>
      <c r="Q9" s="42">
        <f t="shared" ca="1" si="22"/>
        <v>7</v>
      </c>
      <c r="R9" s="42">
        <f t="shared" ca="1" si="23"/>
        <v>9</v>
      </c>
      <c r="S9" s="42">
        <f t="shared" ca="1" si="24"/>
        <v>0</v>
      </c>
      <c r="T9" s="42">
        <f t="shared" ca="1" si="25"/>
        <v>0</v>
      </c>
      <c r="U9" s="42">
        <f t="shared" ca="1" si="26"/>
        <v>0</v>
      </c>
      <c r="V9" s="42">
        <f t="shared" ca="1" si="27"/>
        <v>0</v>
      </c>
      <c r="W9" s="42">
        <f t="shared" ca="1" si="28"/>
        <v>0</v>
      </c>
      <c r="X9" s="42">
        <f t="shared" ca="1" si="29"/>
        <v>0</v>
      </c>
      <c r="Y9" s="42">
        <f t="shared" ca="1" si="30"/>
        <v>8</v>
      </c>
      <c r="Z9" s="119">
        <f t="shared" ca="1" si="31"/>
        <v>133</v>
      </c>
      <c r="AA9" s="44">
        <f t="shared" ca="1" si="32"/>
        <v>1</v>
      </c>
      <c r="AB9" s="120">
        <f t="shared" ca="1" si="33"/>
        <v>9</v>
      </c>
      <c r="AC9" s="120">
        <f t="shared" ca="1" si="34"/>
        <v>4</v>
      </c>
      <c r="AD9" s="120">
        <f t="shared" ca="1" si="35"/>
        <v>3</v>
      </c>
      <c r="AE9" s="42">
        <f t="shared" ca="1" si="36"/>
        <v>-0.5</v>
      </c>
      <c r="AF9" s="120">
        <f t="shared" ca="1" si="37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80" t="s">
        <v>71</v>
      </c>
      <c r="B10" s="80" t="str">
        <f t="shared" ca="1" si="7"/>
        <v>nageHead(DT)</v>
      </c>
      <c r="C10" s="42">
        <f t="shared" ca="1" si="8"/>
        <v>9</v>
      </c>
      <c r="D10" s="42">
        <f t="shared" ca="1" si="9"/>
        <v>9</v>
      </c>
      <c r="E10" s="42">
        <f t="shared" ca="1" si="10"/>
        <v>7</v>
      </c>
      <c r="F10" s="42">
        <f t="shared" ca="1" si="11"/>
        <v>4</v>
      </c>
      <c r="G10" s="42">
        <f t="shared" ca="1" si="12"/>
        <v>10</v>
      </c>
      <c r="H10" s="42">
        <f t="shared" ca="1" si="13"/>
        <v>9.5</v>
      </c>
      <c r="I10" s="42">
        <f t="shared" ca="1" si="14"/>
        <v>9.5</v>
      </c>
      <c r="J10" s="42">
        <f t="shared" ca="1" si="15"/>
        <v>5</v>
      </c>
      <c r="K10" s="42">
        <f t="shared" ca="1" si="16"/>
        <v>7</v>
      </c>
      <c r="L10" s="42">
        <f t="shared" ca="1" si="17"/>
        <v>9</v>
      </c>
      <c r="M10" s="42">
        <f t="shared" ca="1" si="18"/>
        <v>9</v>
      </c>
      <c r="N10" s="42">
        <f t="shared" ca="1" si="19"/>
        <v>9</v>
      </c>
      <c r="O10" s="42">
        <f t="shared" ca="1" si="20"/>
        <v>7</v>
      </c>
      <c r="P10" s="42">
        <f t="shared" ca="1" si="21"/>
        <v>5</v>
      </c>
      <c r="Q10" s="42">
        <f t="shared" ca="1" si="22"/>
        <v>7</v>
      </c>
      <c r="R10" s="42">
        <f t="shared" ca="1" si="23"/>
        <v>9</v>
      </c>
      <c r="S10" s="42">
        <f t="shared" ca="1" si="24"/>
        <v>0</v>
      </c>
      <c r="T10" s="42">
        <f t="shared" ca="1" si="25"/>
        <v>0</v>
      </c>
      <c r="U10" s="42">
        <f t="shared" ca="1" si="26"/>
        <v>0</v>
      </c>
      <c r="V10" s="42">
        <f t="shared" ca="1" si="27"/>
        <v>0</v>
      </c>
      <c r="W10" s="42">
        <f t="shared" ca="1" si="28"/>
        <v>0</v>
      </c>
      <c r="X10" s="42">
        <f t="shared" ca="1" si="29"/>
        <v>0</v>
      </c>
      <c r="Y10" s="42">
        <f t="shared" ca="1" si="30"/>
        <v>8</v>
      </c>
      <c r="Z10" s="119">
        <f t="shared" ca="1" si="31"/>
        <v>133</v>
      </c>
      <c r="AA10" s="44">
        <f t="shared" ca="1" si="32"/>
        <v>1</v>
      </c>
      <c r="AB10" s="120">
        <f t="shared" ca="1" si="33"/>
        <v>9</v>
      </c>
      <c r="AC10" s="120">
        <f t="shared" ca="1" si="34"/>
        <v>4</v>
      </c>
      <c r="AD10" s="120">
        <f t="shared" ca="1" si="35"/>
        <v>3</v>
      </c>
      <c r="AE10" s="42">
        <f t="shared" ca="1" si="36"/>
        <v>-0.5</v>
      </c>
      <c r="AF10" s="120">
        <f t="shared" ca="1" si="37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80" t="s">
        <v>73</v>
      </c>
      <c r="B11" s="80" t="str">
        <f t="shared" ca="1" si="7"/>
        <v>nage4(BY)</v>
      </c>
      <c r="C11" s="42">
        <f t="shared" ca="1" si="8"/>
        <v>9</v>
      </c>
      <c r="D11" s="42">
        <f t="shared" ca="1" si="9"/>
        <v>9</v>
      </c>
      <c r="E11" s="42">
        <f t="shared" ca="1" si="10"/>
        <v>7</v>
      </c>
      <c r="F11" s="42">
        <f t="shared" ca="1" si="11"/>
        <v>4</v>
      </c>
      <c r="G11" s="42">
        <f t="shared" ca="1" si="12"/>
        <v>10</v>
      </c>
      <c r="H11" s="42">
        <f t="shared" ca="1" si="13"/>
        <v>9.5</v>
      </c>
      <c r="I11" s="42">
        <f t="shared" ca="1" si="14"/>
        <v>9.5</v>
      </c>
      <c r="J11" s="42">
        <f t="shared" ca="1" si="15"/>
        <v>5</v>
      </c>
      <c r="K11" s="42">
        <f t="shared" ca="1" si="16"/>
        <v>7</v>
      </c>
      <c r="L11" s="42">
        <f t="shared" ca="1" si="17"/>
        <v>9</v>
      </c>
      <c r="M11" s="42">
        <f t="shared" ca="1" si="18"/>
        <v>9</v>
      </c>
      <c r="N11" s="42">
        <f t="shared" ca="1" si="19"/>
        <v>9</v>
      </c>
      <c r="O11" s="42">
        <f t="shared" ca="1" si="20"/>
        <v>7</v>
      </c>
      <c r="P11" s="42">
        <f t="shared" ca="1" si="21"/>
        <v>5</v>
      </c>
      <c r="Q11" s="42">
        <f t="shared" ca="1" si="22"/>
        <v>7</v>
      </c>
      <c r="R11" s="42">
        <f t="shared" ca="1" si="23"/>
        <v>9</v>
      </c>
      <c r="S11" s="42">
        <f t="shared" ca="1" si="24"/>
        <v>0</v>
      </c>
      <c r="T11" s="42">
        <f t="shared" ca="1" si="25"/>
        <v>0</v>
      </c>
      <c r="U11" s="42">
        <f t="shared" ca="1" si="26"/>
        <v>0</v>
      </c>
      <c r="V11" s="42">
        <f t="shared" ca="1" si="27"/>
        <v>0</v>
      </c>
      <c r="W11" s="42">
        <f t="shared" ca="1" si="28"/>
        <v>0</v>
      </c>
      <c r="X11" s="42">
        <f t="shared" ca="1" si="29"/>
        <v>0</v>
      </c>
      <c r="Y11" s="42">
        <f t="shared" ca="1" si="30"/>
        <v>8</v>
      </c>
      <c r="Z11" s="119">
        <f t="shared" ca="1" si="31"/>
        <v>133</v>
      </c>
      <c r="AA11" s="44">
        <f t="shared" ca="1" si="32"/>
        <v>1</v>
      </c>
      <c r="AB11" s="120">
        <f t="shared" ca="1" si="33"/>
        <v>9</v>
      </c>
      <c r="AC11" s="120">
        <f t="shared" ca="1" si="34"/>
        <v>4</v>
      </c>
      <c r="AD11" s="120">
        <f t="shared" ca="1" si="35"/>
        <v>3</v>
      </c>
      <c r="AE11" s="42">
        <f t="shared" ca="1" si="36"/>
        <v>-0.5</v>
      </c>
      <c r="AF11" s="120">
        <f t="shared" ca="1" si="37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80" t="s">
        <v>75</v>
      </c>
      <c r="B12" s="121" t="str">
        <f t="shared" ca="1" si="7"/>
        <v>nage5(BE)</v>
      </c>
      <c r="C12" s="122">
        <f t="shared" ca="1" si="8"/>
        <v>9</v>
      </c>
      <c r="D12" s="122">
        <f t="shared" ca="1" si="9"/>
        <v>9</v>
      </c>
      <c r="E12" s="122">
        <f t="shared" ca="1" si="10"/>
        <v>7</v>
      </c>
      <c r="F12" s="122">
        <f t="shared" ca="1" si="11"/>
        <v>4</v>
      </c>
      <c r="G12" s="122">
        <f t="shared" ca="1" si="12"/>
        <v>10</v>
      </c>
      <c r="H12" s="122">
        <f t="shared" ca="1" si="13"/>
        <v>9.5</v>
      </c>
      <c r="I12" s="122">
        <f t="shared" ca="1" si="14"/>
        <v>9.5</v>
      </c>
      <c r="J12" s="122">
        <f t="shared" ca="1" si="15"/>
        <v>5</v>
      </c>
      <c r="K12" s="122">
        <f t="shared" ca="1" si="16"/>
        <v>7</v>
      </c>
      <c r="L12" s="122">
        <f t="shared" ca="1" si="17"/>
        <v>9</v>
      </c>
      <c r="M12" s="122">
        <f t="shared" ca="1" si="18"/>
        <v>9</v>
      </c>
      <c r="N12" s="122">
        <f t="shared" ca="1" si="19"/>
        <v>9</v>
      </c>
      <c r="O12" s="122">
        <f t="shared" ca="1" si="20"/>
        <v>7</v>
      </c>
      <c r="P12" s="122">
        <f t="shared" ca="1" si="21"/>
        <v>5</v>
      </c>
      <c r="Q12" s="122">
        <f t="shared" ca="1" si="22"/>
        <v>7</v>
      </c>
      <c r="R12" s="122">
        <f t="shared" ca="1" si="23"/>
        <v>9</v>
      </c>
      <c r="S12" s="122">
        <f t="shared" ca="1" si="24"/>
        <v>0</v>
      </c>
      <c r="T12" s="122">
        <f t="shared" ca="1" si="25"/>
        <v>0</v>
      </c>
      <c r="U12" s="122">
        <f t="shared" ca="1" si="26"/>
        <v>0</v>
      </c>
      <c r="V12" s="122">
        <f t="shared" ca="1" si="27"/>
        <v>0</v>
      </c>
      <c r="W12" s="122">
        <f t="shared" ca="1" si="28"/>
        <v>0</v>
      </c>
      <c r="X12" s="122">
        <f t="shared" ca="1" si="29"/>
        <v>0</v>
      </c>
      <c r="Y12" s="122">
        <f t="shared" ca="1" si="30"/>
        <v>8</v>
      </c>
      <c r="Z12" s="123">
        <f t="shared" ca="1" si="31"/>
        <v>133</v>
      </c>
      <c r="AA12" s="44">
        <f t="shared" ca="1" si="32"/>
        <v>1</v>
      </c>
      <c r="AB12" s="123">
        <f t="shared" ca="1" si="33"/>
        <v>9</v>
      </c>
      <c r="AC12" s="123">
        <f t="shared" ca="1" si="34"/>
        <v>4</v>
      </c>
      <c r="AD12" s="123">
        <f t="shared" ca="1" si="35"/>
        <v>3</v>
      </c>
      <c r="AE12" s="122">
        <f t="shared" ca="1" si="36"/>
        <v>-0.5</v>
      </c>
      <c r="AF12" s="123">
        <f t="shared" ca="1" si="37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24" t="s">
        <v>77</v>
      </c>
      <c r="B13" s="124" t="str">
        <f t="shared" ca="1" si="7"/>
        <v>nageSpringer(SN)</v>
      </c>
      <c r="C13" s="125">
        <f t="shared" ca="1" si="8"/>
        <v>9</v>
      </c>
      <c r="D13" s="125">
        <f t="shared" ca="1" si="9"/>
        <v>9</v>
      </c>
      <c r="E13" s="125">
        <f t="shared" ca="1" si="10"/>
        <v>7</v>
      </c>
      <c r="F13" s="125">
        <f t="shared" ca="1" si="11"/>
        <v>4</v>
      </c>
      <c r="G13" s="125">
        <f t="shared" ca="1" si="12"/>
        <v>10</v>
      </c>
      <c r="H13" s="125">
        <f t="shared" ca="1" si="13"/>
        <v>9.5</v>
      </c>
      <c r="I13" s="125">
        <f t="shared" ca="1" si="14"/>
        <v>9.5</v>
      </c>
      <c r="J13" s="125">
        <f t="shared" ca="1" si="15"/>
        <v>5</v>
      </c>
      <c r="K13" s="125">
        <f t="shared" ca="1" si="16"/>
        <v>7</v>
      </c>
      <c r="L13" s="125">
        <f t="shared" ca="1" si="17"/>
        <v>9</v>
      </c>
      <c r="M13" s="125">
        <f t="shared" ca="1" si="18"/>
        <v>9</v>
      </c>
      <c r="N13" s="125">
        <f t="shared" ca="1" si="19"/>
        <v>9</v>
      </c>
      <c r="O13" s="125">
        <f t="shared" ca="1" si="20"/>
        <v>7</v>
      </c>
      <c r="P13" s="125">
        <f t="shared" ca="1" si="21"/>
        <v>5</v>
      </c>
      <c r="Q13" s="125">
        <f t="shared" ca="1" si="22"/>
        <v>7</v>
      </c>
      <c r="R13" s="125">
        <f t="shared" ca="1" si="23"/>
        <v>9</v>
      </c>
      <c r="S13" s="125">
        <f t="shared" ca="1" si="24"/>
        <v>0</v>
      </c>
      <c r="T13" s="125">
        <f t="shared" ca="1" si="25"/>
        <v>0</v>
      </c>
      <c r="U13" s="125">
        <f t="shared" ca="1" si="26"/>
        <v>0</v>
      </c>
      <c r="V13" s="125">
        <f t="shared" ca="1" si="27"/>
        <v>0</v>
      </c>
      <c r="W13" s="125">
        <f t="shared" ca="1" si="28"/>
        <v>0</v>
      </c>
      <c r="X13" s="125">
        <f t="shared" ca="1" si="29"/>
        <v>0</v>
      </c>
      <c r="Y13" s="125">
        <f t="shared" ca="1" si="30"/>
        <v>8</v>
      </c>
      <c r="Z13" s="126">
        <f t="shared" ca="1" si="31"/>
        <v>133</v>
      </c>
      <c r="AA13" s="127">
        <f t="shared" ca="1" si="32"/>
        <v>1</v>
      </c>
      <c r="AB13" s="126">
        <f t="shared" ca="1" si="33"/>
        <v>9</v>
      </c>
      <c r="AC13" s="126">
        <f t="shared" ca="1" si="34"/>
        <v>4</v>
      </c>
      <c r="AD13" s="126">
        <f t="shared" ca="1" si="35"/>
        <v>3</v>
      </c>
      <c r="AE13" s="125">
        <f t="shared" ca="1" si="36"/>
        <v>-0.5</v>
      </c>
      <c r="AF13" s="126">
        <f t="shared" ca="1" si="37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8"/>
      <c r="B14" s="128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30"/>
      <c r="AA14" s="131"/>
      <c r="AB14" s="132"/>
      <c r="AC14" s="132"/>
      <c r="AD14" s="132"/>
      <c r="AE14" s="129"/>
      <c r="AF14" s="132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33"/>
      <c r="B15" s="133" t="str">
        <f t="shared" ref="B15:B16" ca="1" si="38">IF(A15&lt;&gt;"",INDIRECT("'"&amp;$A15&amp;"'!E5"),"")</f>
        <v/>
      </c>
      <c r="C15" s="134" t="str">
        <f t="shared" ref="C15:C16" ca="1" si="39">IF($A15&lt;&gt;"",INDIRECT("'"&amp;$A15&amp;"'!L13"),"")</f>
        <v/>
      </c>
      <c r="D15" s="134" t="str">
        <f t="shared" ref="D15:D16" ca="1" si="40">IF($A15&lt;&gt;"",INDIRECT("'"&amp;$A15&amp;"'!L14"),"")</f>
        <v/>
      </c>
      <c r="E15" s="134" t="str">
        <f t="shared" ref="E15:E16" ca="1" si="41">IF($A15&lt;&gt;"",INDIRECT("'"&amp;$A15&amp;"'!L15"),"")</f>
        <v/>
      </c>
      <c r="F15" s="134" t="str">
        <f t="shared" ref="F15:F16" ca="1" si="42">IF($A15&lt;&gt;"",INDIRECT("'"&amp;$A15&amp;"'!L16"),"")</f>
        <v/>
      </c>
      <c r="G15" s="134" t="str">
        <f t="shared" ref="G15:G16" ca="1" si="43">IF($A15&lt;&gt;"",INDIRECT("'"&amp;$A15&amp;"'!L17"),"")</f>
        <v/>
      </c>
      <c r="H15" s="134" t="str">
        <f t="shared" ref="H15:H16" ca="1" si="44">IF($A15&lt;&gt;"",INDIRECT("'"&amp;$A15&amp;"'!L18"),"")</f>
        <v/>
      </c>
      <c r="I15" s="134" t="str">
        <f t="shared" ref="I15:I16" ca="1" si="45">IF($A15&lt;&gt;"",INDIRECT("'"&amp;$A15&amp;"'!L19"),"")</f>
        <v/>
      </c>
      <c r="J15" s="134" t="str">
        <f t="shared" ref="J15:J16" ca="1" si="46">IF($A15&lt;&gt;"",INDIRECT("'"&amp;$A15&amp;"'!L20"),"")</f>
        <v/>
      </c>
      <c r="K15" s="134" t="str">
        <f t="shared" ref="K15:K16" ca="1" si="47">IF($A15&lt;&gt;"",INDIRECT("'"&amp;$A15&amp;"'!L21"),"")</f>
        <v/>
      </c>
      <c r="L15" s="134" t="str">
        <f t="shared" ref="L15:L16" ca="1" si="48">IF($A15&lt;&gt;"",INDIRECT("'"&amp;$A15&amp;"'!L22"),"")</f>
        <v/>
      </c>
      <c r="M15" s="134" t="str">
        <f t="shared" ref="M15:M16" ca="1" si="49">IF($A15&lt;&gt;"",INDIRECT("'"&amp;$A15&amp;"'!L23"),"")</f>
        <v/>
      </c>
      <c r="N15" s="134" t="str">
        <f t="shared" ref="N15:N16" ca="1" si="50">IF($A15&lt;&gt;"",INDIRECT("'"&amp;$A15&amp;"'!L24"),"")</f>
        <v/>
      </c>
      <c r="O15" s="134" t="str">
        <f t="shared" ref="O15:O16" ca="1" si="51">IF($A15&lt;&gt;"",INDIRECT("'"&amp;$A15&amp;"'!L25"),"")</f>
        <v/>
      </c>
      <c r="P15" s="134" t="str">
        <f t="shared" ref="P15:P16" ca="1" si="52">IF($A15&lt;&gt;"",INDIRECT("'"&amp;$A15&amp;"'!L26"),"")</f>
        <v/>
      </c>
      <c r="Q15" s="134" t="str">
        <f t="shared" ref="Q15:Q16" ca="1" si="53">IF($A15&lt;&gt;"",INDIRECT("'"&amp;$A15&amp;"'!L27"),"")</f>
        <v/>
      </c>
      <c r="R15" s="134" t="str">
        <f t="shared" ref="R15:R16" ca="1" si="54">IF($A15&lt;&gt;"",INDIRECT("'"&amp;$A15&amp;"'!L28"),"")</f>
        <v/>
      </c>
      <c r="S15" s="134" t="str">
        <f t="shared" ref="S15:S16" ca="1" si="55">IF($A15&lt;&gt;"",INDIRECT("'"&amp;$A15&amp;"'!L29"),"")</f>
        <v/>
      </c>
      <c r="T15" s="134" t="str">
        <f t="shared" ref="T15:T16" ca="1" si="56">IF($A15&lt;&gt;"",INDIRECT("'"&amp;$A15&amp;"'!L30"),"")</f>
        <v/>
      </c>
      <c r="U15" s="134" t="str">
        <f t="shared" ref="U15:U16" ca="1" si="57">IF($A15&lt;&gt;"",INDIRECT("'"&amp;$A15&amp;"'!L31"),"")</f>
        <v/>
      </c>
      <c r="V15" s="134" t="str">
        <f t="shared" ref="V15:V16" ca="1" si="58">IF($A15&lt;&gt;"",INDIRECT("'"&amp;$A15&amp;"'!L32"),"")</f>
        <v/>
      </c>
      <c r="W15" s="134" t="str">
        <f t="shared" ref="W15:W16" ca="1" si="59">IF($A15&lt;&gt;"",INDIRECT("'"&amp;$A15&amp;"'!L33"),"")</f>
        <v/>
      </c>
      <c r="X15" s="134" t="str">
        <f t="shared" ref="X15:X16" ca="1" si="60">IF($A15&lt;&gt;"",INDIRECT("'"&amp;$A15&amp;"'!L34"),"")</f>
        <v/>
      </c>
      <c r="Y15" s="134" t="str">
        <f t="shared" ref="Y15:Y16" ca="1" si="61">IF($A15&lt;&gt;"",INDIRECT("'"&amp;$A15&amp;"'!L35"),"")</f>
        <v/>
      </c>
      <c r="Z15" s="135" t="str">
        <f t="shared" ref="Z15:Z16" ca="1" si="62">IF($A15&lt;&gt;"",INDIRECT("'"&amp;$A15&amp;"'!L36"),"")</f>
        <v/>
      </c>
      <c r="AA15" s="136" t="str">
        <f t="shared" ref="AA15:AA16" si="63">IF($A15&lt;&gt;"",SUM(C29:Y29)/COUNT(C15:Y15),"")</f>
        <v/>
      </c>
      <c r="AB15" s="137" t="str">
        <f t="shared" ref="AB15:AB16" ca="1" si="64">IF($A15&lt;&gt;"",INDIRECT("'"&amp;$A15&amp;"'!F36"),"")</f>
        <v/>
      </c>
      <c r="AC15" s="137" t="str">
        <f t="shared" ref="AC15:AC16" ca="1" si="65">IF($A15&lt;&gt;"",INDIRECT("'"&amp;$A15&amp;"'!H36"),"")</f>
        <v/>
      </c>
      <c r="AD15" s="137" t="str">
        <f t="shared" ref="AD15:AD16" ca="1" si="66">IF($A15&lt;&gt;"",INDIRECT("'"&amp;$A15&amp;"'!I36"),"")</f>
        <v/>
      </c>
      <c r="AE15" s="134" t="str">
        <f t="shared" ref="AE15:AE16" ca="1" si="67">IF($A15&lt;&gt;"",INDIRECT("'"&amp;$A15&amp;"'!J36"),"")</f>
        <v/>
      </c>
      <c r="AF15" s="137" t="str">
        <f t="shared" ref="AF15:AF16" ca="1" si="68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8"/>
      <c r="B16" s="128" t="str">
        <f t="shared" ca="1" si="38"/>
        <v/>
      </c>
      <c r="C16" s="129" t="str">
        <f t="shared" ca="1" si="39"/>
        <v/>
      </c>
      <c r="D16" s="129" t="str">
        <f t="shared" ca="1" si="40"/>
        <v/>
      </c>
      <c r="E16" s="129" t="str">
        <f t="shared" ca="1" si="41"/>
        <v/>
      </c>
      <c r="F16" s="129" t="str">
        <f t="shared" ca="1" si="42"/>
        <v/>
      </c>
      <c r="G16" s="129" t="str">
        <f t="shared" ca="1" si="43"/>
        <v/>
      </c>
      <c r="H16" s="129" t="str">
        <f t="shared" ca="1" si="44"/>
        <v/>
      </c>
      <c r="I16" s="129" t="str">
        <f t="shared" ca="1" si="45"/>
        <v/>
      </c>
      <c r="J16" s="129" t="str">
        <f t="shared" ca="1" si="46"/>
        <v/>
      </c>
      <c r="K16" s="129" t="str">
        <f t="shared" ca="1" si="47"/>
        <v/>
      </c>
      <c r="L16" s="129" t="str">
        <f t="shared" ca="1" si="48"/>
        <v/>
      </c>
      <c r="M16" s="129" t="str">
        <f t="shared" ca="1" si="49"/>
        <v/>
      </c>
      <c r="N16" s="129" t="str">
        <f t="shared" ca="1" si="50"/>
        <v/>
      </c>
      <c r="O16" s="129" t="str">
        <f t="shared" ca="1" si="51"/>
        <v/>
      </c>
      <c r="P16" s="129" t="str">
        <f t="shared" ca="1" si="52"/>
        <v/>
      </c>
      <c r="Q16" s="129" t="str">
        <f t="shared" ca="1" si="53"/>
        <v/>
      </c>
      <c r="R16" s="129" t="str">
        <f t="shared" ca="1" si="54"/>
        <v/>
      </c>
      <c r="S16" s="129" t="str">
        <f t="shared" ca="1" si="55"/>
        <v/>
      </c>
      <c r="T16" s="129" t="str">
        <f t="shared" ca="1" si="56"/>
        <v/>
      </c>
      <c r="U16" s="129" t="str">
        <f t="shared" ca="1" si="57"/>
        <v/>
      </c>
      <c r="V16" s="129" t="str">
        <f t="shared" ca="1" si="58"/>
        <v/>
      </c>
      <c r="W16" s="129" t="str">
        <f t="shared" ca="1" si="59"/>
        <v/>
      </c>
      <c r="X16" s="129" t="str">
        <f t="shared" ca="1" si="60"/>
        <v/>
      </c>
      <c r="Y16" s="129" t="str">
        <f t="shared" ca="1" si="61"/>
        <v/>
      </c>
      <c r="Z16" s="138" t="str">
        <f t="shared" ca="1" si="62"/>
        <v/>
      </c>
      <c r="AA16" s="136" t="str">
        <f t="shared" si="63"/>
        <v/>
      </c>
      <c r="AB16" s="132" t="str">
        <f t="shared" ca="1" si="64"/>
        <v/>
      </c>
      <c r="AC16" s="132" t="str">
        <f t="shared" ca="1" si="65"/>
        <v/>
      </c>
      <c r="AD16" s="132" t="str">
        <f t="shared" ca="1" si="66"/>
        <v/>
      </c>
      <c r="AE16" s="129" t="str">
        <f t="shared" ca="1" si="67"/>
        <v/>
      </c>
      <c r="AF16" s="132" t="str">
        <f t="shared" ca="1" si="68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9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40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37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B27" si="69">A8</f>
        <v>Wertung 1</v>
      </c>
      <c r="B22" s="34" t="str">
        <f t="shared" ca="1" si="69"/>
        <v>nage1(NW)</v>
      </c>
      <c r="C22" s="34">
        <f t="shared" ref="C22:Y22" ca="1" si="70">IF($A8&lt;&gt;"",IF(ABS(C$3/3-C8)&lt;=0.75,1,0),"")</f>
        <v>1</v>
      </c>
      <c r="D22" s="34">
        <f t="shared" ca="1" si="70"/>
        <v>1</v>
      </c>
      <c r="E22" s="34">
        <f t="shared" ca="1" si="70"/>
        <v>1</v>
      </c>
      <c r="F22" s="34">
        <f t="shared" ca="1" si="70"/>
        <v>1</v>
      </c>
      <c r="G22" s="34">
        <f t="shared" ca="1" si="70"/>
        <v>1</v>
      </c>
      <c r="H22" s="34">
        <f t="shared" ca="1" si="70"/>
        <v>1</v>
      </c>
      <c r="I22" s="34">
        <f t="shared" ca="1" si="70"/>
        <v>1</v>
      </c>
      <c r="J22" s="34">
        <f t="shared" ca="1" si="70"/>
        <v>1</v>
      </c>
      <c r="K22" s="34">
        <f t="shared" ca="1" si="70"/>
        <v>1</v>
      </c>
      <c r="L22" s="34">
        <f t="shared" ca="1" si="70"/>
        <v>1</v>
      </c>
      <c r="M22" s="34">
        <f t="shared" ca="1" si="70"/>
        <v>1</v>
      </c>
      <c r="N22" s="34">
        <f t="shared" ca="1" si="70"/>
        <v>1</v>
      </c>
      <c r="O22" s="34">
        <f t="shared" ca="1" si="70"/>
        <v>1</v>
      </c>
      <c r="P22" s="34">
        <f t="shared" ca="1" si="70"/>
        <v>1</v>
      </c>
      <c r="Q22" s="34">
        <f t="shared" ca="1" si="70"/>
        <v>1</v>
      </c>
      <c r="R22" s="34">
        <f t="shared" ca="1" si="70"/>
        <v>1</v>
      </c>
      <c r="S22" s="34">
        <f t="shared" ca="1" si="70"/>
        <v>1</v>
      </c>
      <c r="T22" s="34">
        <f t="shared" ca="1" si="70"/>
        <v>1</v>
      </c>
      <c r="U22" s="34">
        <f t="shared" ca="1" si="70"/>
        <v>1</v>
      </c>
      <c r="V22" s="34">
        <f t="shared" ca="1" si="70"/>
        <v>1</v>
      </c>
      <c r="W22" s="34">
        <f t="shared" ca="1" si="70"/>
        <v>1</v>
      </c>
      <c r="X22" s="34">
        <f t="shared" ca="1" si="70"/>
        <v>1</v>
      </c>
      <c r="Y22" s="34">
        <f t="shared" ca="1" si="70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9"/>
        <v>Wertung 2</v>
      </c>
      <c r="B23" s="34" t="str">
        <f t="shared" ca="1" si="69"/>
        <v>nage2(BB)</v>
      </c>
      <c r="C23" s="34">
        <f t="shared" ref="C23:Y23" ca="1" si="71">IF($A9&lt;&gt;"",IF(ABS(C$3/3-C9)&lt;=0.75,1,0),"")</f>
        <v>1</v>
      </c>
      <c r="D23" s="34">
        <f t="shared" ca="1" si="71"/>
        <v>1</v>
      </c>
      <c r="E23" s="34">
        <f t="shared" ca="1" si="71"/>
        <v>1</v>
      </c>
      <c r="F23" s="34">
        <f t="shared" ca="1" si="71"/>
        <v>1</v>
      </c>
      <c r="G23" s="34">
        <f t="shared" ca="1" si="71"/>
        <v>1</v>
      </c>
      <c r="H23" s="34">
        <f t="shared" ca="1" si="71"/>
        <v>1</v>
      </c>
      <c r="I23" s="34">
        <f t="shared" ca="1" si="71"/>
        <v>1</v>
      </c>
      <c r="J23" s="34">
        <f t="shared" ca="1" si="71"/>
        <v>1</v>
      </c>
      <c r="K23" s="34">
        <f t="shared" ca="1" si="71"/>
        <v>1</v>
      </c>
      <c r="L23" s="34">
        <f t="shared" ca="1" si="71"/>
        <v>1</v>
      </c>
      <c r="M23" s="34">
        <f t="shared" ca="1" si="71"/>
        <v>1</v>
      </c>
      <c r="N23" s="34">
        <f t="shared" ca="1" si="71"/>
        <v>1</v>
      </c>
      <c r="O23" s="34">
        <f t="shared" ca="1" si="71"/>
        <v>1</v>
      </c>
      <c r="P23" s="34">
        <f t="shared" ca="1" si="71"/>
        <v>1</v>
      </c>
      <c r="Q23" s="34">
        <f t="shared" ca="1" si="71"/>
        <v>1</v>
      </c>
      <c r="R23" s="34">
        <f t="shared" ca="1" si="71"/>
        <v>1</v>
      </c>
      <c r="S23" s="34">
        <f t="shared" ca="1" si="71"/>
        <v>1</v>
      </c>
      <c r="T23" s="34">
        <f t="shared" ca="1" si="71"/>
        <v>1</v>
      </c>
      <c r="U23" s="34">
        <f t="shared" ca="1" si="71"/>
        <v>1</v>
      </c>
      <c r="V23" s="34">
        <f t="shared" ca="1" si="71"/>
        <v>1</v>
      </c>
      <c r="W23" s="34">
        <f t="shared" ca="1" si="71"/>
        <v>1</v>
      </c>
      <c r="X23" s="34">
        <f t="shared" ca="1" si="71"/>
        <v>1</v>
      </c>
      <c r="Y23" s="34">
        <f t="shared" ca="1" si="71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9"/>
        <v>Wertung 3 (H)</v>
      </c>
      <c r="B24" s="34" t="str">
        <f t="shared" ca="1" si="69"/>
        <v>nageHead(DT)</v>
      </c>
      <c r="C24" s="34">
        <f t="shared" ref="C24:Y24" ca="1" si="72">IF($A10&lt;&gt;"",IF(ABS(C$3/3-C10)&lt;=0.75,1,0),"")</f>
        <v>1</v>
      </c>
      <c r="D24" s="34">
        <f t="shared" ca="1" si="72"/>
        <v>1</v>
      </c>
      <c r="E24" s="34">
        <f t="shared" ca="1" si="72"/>
        <v>1</v>
      </c>
      <c r="F24" s="34">
        <f t="shared" ca="1" si="72"/>
        <v>1</v>
      </c>
      <c r="G24" s="34">
        <f t="shared" ca="1" si="72"/>
        <v>1</v>
      </c>
      <c r="H24" s="34">
        <f t="shared" ca="1" si="72"/>
        <v>1</v>
      </c>
      <c r="I24" s="34">
        <f t="shared" ca="1" si="72"/>
        <v>1</v>
      </c>
      <c r="J24" s="34">
        <f t="shared" ca="1" si="72"/>
        <v>1</v>
      </c>
      <c r="K24" s="34">
        <f t="shared" ca="1" si="72"/>
        <v>1</v>
      </c>
      <c r="L24" s="34">
        <f t="shared" ca="1" si="72"/>
        <v>1</v>
      </c>
      <c r="M24" s="34">
        <f t="shared" ca="1" si="72"/>
        <v>1</v>
      </c>
      <c r="N24" s="34">
        <f t="shared" ca="1" si="72"/>
        <v>1</v>
      </c>
      <c r="O24" s="34">
        <f t="shared" ca="1" si="72"/>
        <v>1</v>
      </c>
      <c r="P24" s="34">
        <f t="shared" ca="1" si="72"/>
        <v>1</v>
      </c>
      <c r="Q24" s="34">
        <f t="shared" ca="1" si="72"/>
        <v>1</v>
      </c>
      <c r="R24" s="34">
        <f t="shared" ca="1" si="72"/>
        <v>1</v>
      </c>
      <c r="S24" s="34">
        <f t="shared" ca="1" si="72"/>
        <v>1</v>
      </c>
      <c r="T24" s="34">
        <f t="shared" ca="1" si="72"/>
        <v>1</v>
      </c>
      <c r="U24" s="34">
        <f t="shared" ca="1" si="72"/>
        <v>1</v>
      </c>
      <c r="V24" s="34">
        <f t="shared" ca="1" si="72"/>
        <v>1</v>
      </c>
      <c r="W24" s="34">
        <f t="shared" ca="1" si="72"/>
        <v>1</v>
      </c>
      <c r="X24" s="34">
        <f t="shared" ca="1" si="72"/>
        <v>1</v>
      </c>
      <c r="Y24" s="34">
        <f t="shared" ca="1" si="72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9"/>
        <v>Wertung 4</v>
      </c>
      <c r="B25" s="34" t="str">
        <f t="shared" ca="1" si="69"/>
        <v>nage4(BY)</v>
      </c>
      <c r="C25" s="34">
        <f t="shared" ref="C25:Y25" ca="1" si="73">IF($A11&lt;&gt;"",IF(ABS(C$3/3-C11)&lt;=0.75,1,0),"")</f>
        <v>1</v>
      </c>
      <c r="D25" s="34">
        <f t="shared" ca="1" si="73"/>
        <v>1</v>
      </c>
      <c r="E25" s="34">
        <f t="shared" ca="1" si="73"/>
        <v>1</v>
      </c>
      <c r="F25" s="34">
        <f t="shared" ca="1" si="73"/>
        <v>1</v>
      </c>
      <c r="G25" s="34">
        <f t="shared" ca="1" si="73"/>
        <v>1</v>
      </c>
      <c r="H25" s="34">
        <f t="shared" ca="1" si="73"/>
        <v>1</v>
      </c>
      <c r="I25" s="34">
        <f t="shared" ca="1" si="73"/>
        <v>1</v>
      </c>
      <c r="J25" s="34">
        <f t="shared" ca="1" si="73"/>
        <v>1</v>
      </c>
      <c r="K25" s="34">
        <f t="shared" ca="1" si="73"/>
        <v>1</v>
      </c>
      <c r="L25" s="34">
        <f t="shared" ca="1" si="73"/>
        <v>1</v>
      </c>
      <c r="M25" s="34">
        <f t="shared" ca="1" si="73"/>
        <v>1</v>
      </c>
      <c r="N25" s="34">
        <f t="shared" ca="1" si="73"/>
        <v>1</v>
      </c>
      <c r="O25" s="34">
        <f t="shared" ca="1" si="73"/>
        <v>1</v>
      </c>
      <c r="P25" s="34">
        <f t="shared" ca="1" si="73"/>
        <v>1</v>
      </c>
      <c r="Q25" s="34">
        <f t="shared" ca="1" si="73"/>
        <v>1</v>
      </c>
      <c r="R25" s="34">
        <f t="shared" ca="1" si="73"/>
        <v>1</v>
      </c>
      <c r="S25" s="34">
        <f t="shared" ca="1" si="73"/>
        <v>1</v>
      </c>
      <c r="T25" s="34">
        <f t="shared" ca="1" si="73"/>
        <v>1</v>
      </c>
      <c r="U25" s="34">
        <f t="shared" ca="1" si="73"/>
        <v>1</v>
      </c>
      <c r="V25" s="34">
        <f t="shared" ca="1" si="73"/>
        <v>1</v>
      </c>
      <c r="W25" s="34">
        <f t="shared" ca="1" si="73"/>
        <v>1</v>
      </c>
      <c r="X25" s="34">
        <f t="shared" ca="1" si="73"/>
        <v>1</v>
      </c>
      <c r="Y25" s="34">
        <f t="shared" ca="1" si="73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9"/>
        <v>Wertung 5</v>
      </c>
      <c r="B26" s="34" t="str">
        <f t="shared" ca="1" si="69"/>
        <v>nage5(BE)</v>
      </c>
      <c r="C26" s="34">
        <f t="shared" ref="C26:Y26" ca="1" si="74">IF($A12&lt;&gt;"",IF(ABS(C$3/3-C12)&lt;=0.75,1,0),"")</f>
        <v>1</v>
      </c>
      <c r="D26" s="34">
        <f t="shared" ca="1" si="74"/>
        <v>1</v>
      </c>
      <c r="E26" s="34">
        <f t="shared" ca="1" si="74"/>
        <v>1</v>
      </c>
      <c r="F26" s="34">
        <f t="shared" ca="1" si="74"/>
        <v>1</v>
      </c>
      <c r="G26" s="34">
        <f t="shared" ca="1" si="74"/>
        <v>1</v>
      </c>
      <c r="H26" s="34">
        <f t="shared" ca="1" si="74"/>
        <v>1</v>
      </c>
      <c r="I26" s="34">
        <f t="shared" ca="1" si="74"/>
        <v>1</v>
      </c>
      <c r="J26" s="34">
        <f t="shared" ca="1" si="74"/>
        <v>1</v>
      </c>
      <c r="K26" s="34">
        <f t="shared" ca="1" si="74"/>
        <v>1</v>
      </c>
      <c r="L26" s="34">
        <f t="shared" ca="1" si="74"/>
        <v>1</v>
      </c>
      <c r="M26" s="34">
        <f t="shared" ca="1" si="74"/>
        <v>1</v>
      </c>
      <c r="N26" s="34">
        <f t="shared" ca="1" si="74"/>
        <v>1</v>
      </c>
      <c r="O26" s="34">
        <f t="shared" ca="1" si="74"/>
        <v>1</v>
      </c>
      <c r="P26" s="34">
        <f t="shared" ca="1" si="74"/>
        <v>1</v>
      </c>
      <c r="Q26" s="34">
        <f t="shared" ca="1" si="74"/>
        <v>1</v>
      </c>
      <c r="R26" s="34">
        <f t="shared" ca="1" si="74"/>
        <v>1</v>
      </c>
      <c r="S26" s="34">
        <f t="shared" ca="1" si="74"/>
        <v>1</v>
      </c>
      <c r="T26" s="34">
        <f t="shared" ca="1" si="74"/>
        <v>1</v>
      </c>
      <c r="U26" s="34">
        <f t="shared" ca="1" si="74"/>
        <v>1</v>
      </c>
      <c r="V26" s="34">
        <f t="shared" ca="1" si="74"/>
        <v>1</v>
      </c>
      <c r="W26" s="34">
        <f t="shared" ca="1" si="74"/>
        <v>1</v>
      </c>
      <c r="X26" s="34">
        <f t="shared" ca="1" si="74"/>
        <v>1</v>
      </c>
      <c r="Y26" s="34">
        <f t="shared" ca="1" si="74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9"/>
        <v>Springer</v>
      </c>
      <c r="B27" s="34" t="str">
        <f t="shared" ca="1" si="69"/>
        <v>nageSpringer(SN)</v>
      </c>
      <c r="C27" s="34">
        <f t="shared" ref="C27:Y27" ca="1" si="75">IF($A13&lt;&gt;"",IF(ABS(C$3/3-C13)&lt;=0.75,1,0),"")</f>
        <v>1</v>
      </c>
      <c r="D27" s="34">
        <f t="shared" ca="1" si="75"/>
        <v>1</v>
      </c>
      <c r="E27" s="34">
        <f t="shared" ca="1" si="75"/>
        <v>1</v>
      </c>
      <c r="F27" s="34">
        <f t="shared" ca="1" si="75"/>
        <v>1</v>
      </c>
      <c r="G27" s="34">
        <f t="shared" ca="1" si="75"/>
        <v>1</v>
      </c>
      <c r="H27" s="34">
        <f t="shared" ca="1" si="75"/>
        <v>1</v>
      </c>
      <c r="I27" s="34">
        <f t="shared" ca="1" si="75"/>
        <v>1</v>
      </c>
      <c r="J27" s="34">
        <f t="shared" ca="1" si="75"/>
        <v>1</v>
      </c>
      <c r="K27" s="34">
        <f t="shared" ca="1" si="75"/>
        <v>1</v>
      </c>
      <c r="L27" s="34">
        <f t="shared" ca="1" si="75"/>
        <v>1</v>
      </c>
      <c r="M27" s="34">
        <f t="shared" ca="1" si="75"/>
        <v>1</v>
      </c>
      <c r="N27" s="34">
        <f t="shared" ca="1" si="75"/>
        <v>1</v>
      </c>
      <c r="O27" s="34">
        <f t="shared" ca="1" si="75"/>
        <v>1</v>
      </c>
      <c r="P27" s="34">
        <f t="shared" ca="1" si="75"/>
        <v>1</v>
      </c>
      <c r="Q27" s="34">
        <f t="shared" ca="1" si="75"/>
        <v>1</v>
      </c>
      <c r="R27" s="34">
        <f t="shared" ca="1" si="75"/>
        <v>1</v>
      </c>
      <c r="S27" s="34">
        <f t="shared" ca="1" si="75"/>
        <v>1</v>
      </c>
      <c r="T27" s="34">
        <f t="shared" ca="1" si="75"/>
        <v>1</v>
      </c>
      <c r="U27" s="34">
        <f t="shared" ca="1" si="75"/>
        <v>1</v>
      </c>
      <c r="V27" s="34">
        <f t="shared" ca="1" si="75"/>
        <v>1</v>
      </c>
      <c r="W27" s="34">
        <f t="shared" ca="1" si="75"/>
        <v>1</v>
      </c>
      <c r="X27" s="34">
        <f t="shared" ca="1" si="75"/>
        <v>1</v>
      </c>
      <c r="Y27" s="34">
        <f t="shared" ca="1" si="75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29" si="76">IF($A15&lt;&gt;"",IF(ABS(C$3/3-C15)&lt;=0.75,1,0),"")</f>
        <v/>
      </c>
      <c r="D29" s="34" t="str">
        <f t="shared" si="76"/>
        <v/>
      </c>
      <c r="E29" s="34" t="str">
        <f t="shared" si="76"/>
        <v/>
      </c>
      <c r="F29" s="34" t="str">
        <f t="shared" si="76"/>
        <v/>
      </c>
      <c r="G29" s="34" t="str">
        <f t="shared" si="76"/>
        <v/>
      </c>
      <c r="H29" s="34" t="str">
        <f t="shared" si="76"/>
        <v/>
      </c>
      <c r="I29" s="34" t="str">
        <f t="shared" si="76"/>
        <v/>
      </c>
      <c r="J29" s="34" t="str">
        <f t="shared" si="76"/>
        <v/>
      </c>
      <c r="K29" s="34" t="str">
        <f t="shared" si="76"/>
        <v/>
      </c>
      <c r="L29" s="34" t="str">
        <f t="shared" si="76"/>
        <v/>
      </c>
      <c r="M29" s="34" t="str">
        <f t="shared" si="76"/>
        <v/>
      </c>
      <c r="N29" s="34" t="str">
        <f t="shared" si="76"/>
        <v/>
      </c>
      <c r="O29" s="34" t="str">
        <f t="shared" si="76"/>
        <v/>
      </c>
      <c r="P29" s="34" t="str">
        <f t="shared" si="76"/>
        <v/>
      </c>
      <c r="Q29" s="34" t="str">
        <f t="shared" si="76"/>
        <v/>
      </c>
      <c r="R29" s="34" t="str">
        <f t="shared" si="76"/>
        <v/>
      </c>
      <c r="S29" s="34" t="str">
        <f t="shared" si="76"/>
        <v/>
      </c>
      <c r="T29" s="34" t="str">
        <f t="shared" si="76"/>
        <v/>
      </c>
      <c r="U29" s="34" t="str">
        <f t="shared" si="76"/>
        <v/>
      </c>
      <c r="V29" s="34" t="str">
        <f t="shared" si="76"/>
        <v/>
      </c>
      <c r="W29" s="34" t="str">
        <f t="shared" si="76"/>
        <v/>
      </c>
      <c r="X29" s="34" t="str">
        <f t="shared" si="76"/>
        <v/>
      </c>
      <c r="Y29" s="34" t="str">
        <f t="shared" si="76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ref="C30:Y30" si="77">IF($A16&lt;&gt;"",IF(ABS(C$3/3-C16)&lt;=0.75,1,0),"")</f>
        <v/>
      </c>
      <c r="D30" s="34" t="str">
        <f t="shared" si="77"/>
        <v/>
      </c>
      <c r="E30" s="34" t="str">
        <f t="shared" si="77"/>
        <v/>
      </c>
      <c r="F30" s="34" t="str">
        <f t="shared" si="77"/>
        <v/>
      </c>
      <c r="G30" s="34" t="str">
        <f t="shared" si="77"/>
        <v/>
      </c>
      <c r="H30" s="34" t="str">
        <f t="shared" si="77"/>
        <v/>
      </c>
      <c r="I30" s="34" t="str">
        <f t="shared" si="77"/>
        <v/>
      </c>
      <c r="J30" s="34" t="str">
        <f t="shared" si="77"/>
        <v/>
      </c>
      <c r="K30" s="34" t="str">
        <f t="shared" si="77"/>
        <v/>
      </c>
      <c r="L30" s="34" t="str">
        <f t="shared" si="77"/>
        <v/>
      </c>
      <c r="M30" s="34" t="str">
        <f t="shared" si="77"/>
        <v/>
      </c>
      <c r="N30" s="34" t="str">
        <f t="shared" si="77"/>
        <v/>
      </c>
      <c r="O30" s="34" t="str">
        <f t="shared" si="77"/>
        <v/>
      </c>
      <c r="P30" s="34" t="str">
        <f t="shared" si="77"/>
        <v/>
      </c>
      <c r="Q30" s="34" t="str">
        <f t="shared" si="77"/>
        <v/>
      </c>
      <c r="R30" s="34" t="str">
        <f t="shared" si="77"/>
        <v/>
      </c>
      <c r="S30" s="34" t="str">
        <f t="shared" si="77"/>
        <v/>
      </c>
      <c r="T30" s="34" t="str">
        <f t="shared" si="77"/>
        <v/>
      </c>
      <c r="U30" s="34" t="str">
        <f t="shared" si="77"/>
        <v/>
      </c>
      <c r="V30" s="34" t="str">
        <f t="shared" si="77"/>
        <v/>
      </c>
      <c r="W30" s="34" t="str">
        <f t="shared" si="77"/>
        <v/>
      </c>
      <c r="X30" s="34" t="str">
        <f t="shared" si="77"/>
        <v/>
      </c>
      <c r="Y30" s="34" t="str">
        <f t="shared" si="77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Uz8IBVLqYtW0vX0jRWksuMxNHhlG9xqyzavevroZb29VzsKeB01E/SLCq6XA7W2r6xBNuhAtUNNRrusvD6wJ6g==" saltValue="VTqJ2SI8rcOai9ktEND8QQ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13" priority="25">
      <formula>C4&gt;3</formula>
    </cfRule>
    <cfRule type="expression" dxfId="12" priority="26">
      <formula>AND(C4&gt;2,C4&lt;=3)</formula>
    </cfRule>
    <cfRule type="expression" dxfId="11" priority="27">
      <formula>AND(C4&gt;1,C4&lt;=2)</formula>
    </cfRule>
    <cfRule type="expression" dxfId="10" priority="30">
      <formula>C4&lt;=1</formula>
    </cfRule>
  </conditionalFormatting>
  <conditionalFormatting sqref="C8:Y10 C12:Y13">
    <cfRule type="expression" dxfId="9" priority="19">
      <formula>C$3/3-C8&lt;-0.75</formula>
    </cfRule>
    <cfRule type="expression" dxfId="8" priority="20">
      <formula>C$3/3-C8&gt;0.75</formula>
    </cfRule>
  </conditionalFormatting>
  <conditionalFormatting sqref="C11:D11">
    <cfRule type="expression" dxfId="7" priority="17">
      <formula>C$3/3-C11&lt;-0.75</formula>
    </cfRule>
    <cfRule type="expression" dxfId="6" priority="18">
      <formula>C$3/3-C11&gt;0.75</formula>
    </cfRule>
  </conditionalFormatting>
  <conditionalFormatting sqref="E11:Y11">
    <cfRule type="expression" dxfId="5" priority="15">
      <formula>E$3/3-E11&lt;-0.75</formula>
    </cfRule>
    <cfRule type="expression" dxfId="4" priority="1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2018-10-07T14:04:38Z</dcterms:modified>
</cp:coreProperties>
</file>