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3 Ju\"/>
    </mc:Choice>
  </mc:AlternateContent>
  <xr:revisionPtr revIDLastSave="0" documentId="13_ncr:1_{C62D8979-FC2F-4E87-B59F-C07456FC7FA3}" xr6:coauthVersionLast="37" xr6:coauthVersionMax="37" xr10:uidLastSave="{00000000-0000-0000-0000-000000000000}"/>
  <bookViews>
    <workbookView xWindow="0" yWindow="-3240" windowWidth="38400" windowHeight="21000" activeTab="6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21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L36" i="24" s="1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30" l="1"/>
  <c r="L36" i="27"/>
  <c r="L36" i="26"/>
  <c r="L36" i="25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AD11" i="21"/>
  <c r="O9" i="21"/>
  <c r="B9" i="21"/>
  <c r="P7" i="21"/>
  <c r="S12" i="21"/>
  <c r="G10" i="21"/>
  <c r="Q12" i="21"/>
  <c r="K11" i="21"/>
  <c r="I7" i="21"/>
  <c r="AF13" i="21"/>
  <c r="O8" i="21"/>
  <c r="AD7" i="21"/>
  <c r="AD9" i="21"/>
  <c r="C10" i="21"/>
  <c r="T11" i="21"/>
  <c r="T12" i="21"/>
  <c r="K10" i="21"/>
  <c r="D9" i="21"/>
  <c r="N7" i="21"/>
  <c r="Q8" i="21"/>
  <c r="N11" i="21"/>
  <c r="E7" i="21"/>
  <c r="E13" i="21"/>
  <c r="AE13" i="21"/>
  <c r="AC13" i="21"/>
  <c r="Z9" i="21"/>
  <c r="F8" i="21"/>
  <c r="R10" i="21"/>
  <c r="I9" i="21"/>
  <c r="K8" i="21"/>
  <c r="C12" i="21"/>
  <c r="O11" i="21"/>
  <c r="S7" i="21"/>
  <c r="L8" i="21"/>
  <c r="J7" i="21"/>
  <c r="R13" i="21"/>
  <c r="W7" i="21"/>
  <c r="B13" i="21"/>
  <c r="L13" i="21"/>
  <c r="O13" i="21"/>
  <c r="O10" i="21"/>
  <c r="G13" i="21"/>
  <c r="U9" i="21"/>
  <c r="I13" i="21"/>
  <c r="H7" i="21"/>
  <c r="D10" i="21"/>
  <c r="F9" i="21"/>
  <c r="Q11" i="21"/>
  <c r="H11" i="21"/>
  <c r="C9" i="21"/>
  <c r="Q10" i="21"/>
  <c r="Q9" i="21"/>
  <c r="W13" i="21"/>
  <c r="F13" i="21"/>
  <c r="W8" i="21"/>
  <c r="V13" i="21"/>
  <c r="W11" i="21"/>
  <c r="J9" i="21"/>
  <c r="AF8" i="21"/>
  <c r="AD10" i="21"/>
  <c r="AD13" i="21"/>
  <c r="M12" i="21"/>
  <c r="X11" i="21"/>
  <c r="O7" i="21"/>
  <c r="AF12" i="21"/>
  <c r="F12" i="21"/>
  <c r="V12" i="21"/>
  <c r="E10" i="21"/>
  <c r="AE11" i="21"/>
  <c r="Y11" i="21"/>
  <c r="O12" i="21"/>
  <c r="J11" i="21"/>
  <c r="J13" i="21"/>
  <c r="C7" i="21"/>
  <c r="P9" i="21"/>
  <c r="R11" i="21"/>
  <c r="AE8" i="21"/>
  <c r="AF10" i="21"/>
  <c r="R12" i="21"/>
  <c r="M11" i="21"/>
  <c r="AF7" i="21"/>
  <c r="Z11" i="21"/>
  <c r="R8" i="21"/>
  <c r="W12" i="21"/>
  <c r="Y10" i="21"/>
  <c r="AB9" i="21"/>
  <c r="D11" i="21"/>
  <c r="L10" i="21"/>
  <c r="L9" i="21"/>
  <c r="G11" i="21"/>
  <c r="R7" i="21"/>
  <c r="R9" i="21"/>
  <c r="B11" i="21"/>
  <c r="T13" i="21"/>
  <c r="L12" i="21"/>
  <c r="B10" i="21"/>
  <c r="M13" i="21"/>
  <c r="AC12" i="21"/>
  <c r="E9" i="21"/>
  <c r="H10" i="21"/>
  <c r="H8" i="21"/>
  <c r="S9" i="21"/>
  <c r="K12" i="21"/>
  <c r="X13" i="21"/>
  <c r="C13" i="21"/>
  <c r="I11" i="21"/>
  <c r="S10" i="21"/>
  <c r="G9" i="21"/>
  <c r="AB8" i="21"/>
  <c r="AD12" i="21"/>
  <c r="N10" i="21"/>
  <c r="T10" i="21"/>
  <c r="D7" i="21"/>
  <c r="P13" i="21"/>
  <c r="F11" i="21"/>
  <c r="E8" i="21"/>
  <c r="I10" i="21"/>
  <c r="X10" i="21"/>
  <c r="N9" i="21"/>
  <c r="AC11" i="21"/>
  <c r="AE7" i="21"/>
  <c r="AD8" i="21"/>
  <c r="AE12" i="21"/>
  <c r="C8" i="21"/>
  <c r="L7" i="21"/>
  <c r="G12" i="21"/>
  <c r="Y8" i="21"/>
  <c r="K13" i="21"/>
  <c r="B8" i="21"/>
  <c r="V8" i="21"/>
  <c r="M10" i="21"/>
  <c r="AC10" i="21"/>
  <c r="M9" i="21"/>
  <c r="K7" i="21"/>
  <c r="U12" i="21"/>
  <c r="E12" i="21"/>
  <c r="AC9" i="21"/>
  <c r="Z10" i="21"/>
  <c r="Y13" i="21"/>
  <c r="AF9" i="21"/>
  <c r="AE9" i="21"/>
  <c r="G8" i="21"/>
  <c r="U10" i="21"/>
  <c r="H13" i="21"/>
  <c r="AB12" i="21"/>
  <c r="H12" i="21"/>
  <c r="AC8" i="21"/>
  <c r="K9" i="21"/>
  <c r="D8" i="21"/>
  <c r="F10" i="21"/>
  <c r="B7" i="21"/>
  <c r="S13" i="21"/>
  <c r="N12" i="21"/>
  <c r="J10" i="21"/>
  <c r="T7" i="21"/>
  <c r="J12" i="21"/>
  <c r="L11" i="21"/>
  <c r="U13" i="21"/>
  <c r="X12" i="21"/>
  <c r="Q13" i="21"/>
  <c r="F7" i="21"/>
  <c r="X8" i="21"/>
  <c r="B12" i="21"/>
  <c r="S11" i="21"/>
  <c r="Q7" i="21"/>
  <c r="N8" i="21"/>
  <c r="V7" i="21"/>
  <c r="AB7" i="21"/>
  <c r="W10" i="21"/>
  <c r="Z13" i="21"/>
  <c r="M7" i="21"/>
  <c r="T8" i="21"/>
  <c r="V9" i="21"/>
  <c r="AB10" i="21"/>
  <c r="H9" i="21"/>
  <c r="I8" i="21"/>
  <c r="N13" i="21"/>
  <c r="S8" i="21"/>
  <c r="M8" i="21"/>
  <c r="P12" i="21"/>
  <c r="U8" i="21"/>
  <c r="AB11" i="21"/>
  <c r="Y7" i="21"/>
  <c r="W9" i="21"/>
  <c r="E11" i="21"/>
  <c r="T9" i="21"/>
  <c r="V10" i="21"/>
  <c r="Z7" i="21"/>
  <c r="AF11" i="21"/>
  <c r="P10" i="21"/>
  <c r="Z12" i="21"/>
  <c r="Z8" i="21"/>
  <c r="U7" i="21"/>
  <c r="D13" i="21"/>
  <c r="AE10" i="21"/>
  <c r="P11" i="21"/>
  <c r="G7" i="21"/>
  <c r="X9" i="21"/>
  <c r="Y9" i="21"/>
  <c r="U11" i="21"/>
  <c r="V11" i="21"/>
  <c r="AB13" i="21"/>
  <c r="AC7" i="21"/>
  <c r="C11" i="21"/>
  <c r="D12" i="21"/>
  <c r="X7" i="21"/>
  <c r="J8" i="21"/>
  <c r="P8" i="21"/>
  <c r="Y12" i="21"/>
  <c r="I12" i="21"/>
  <c r="AA7" i="21" l="1"/>
  <c r="X3" i="21"/>
  <c r="X27" i="21" s="1"/>
  <c r="D3" i="21"/>
  <c r="D27" i="21" s="1"/>
  <c r="T3" i="21"/>
  <c r="T27" i="21" s="1"/>
  <c r="AC3" i="21"/>
  <c r="AC5" i="21" s="1"/>
  <c r="F4" i="21"/>
  <c r="X4" i="21"/>
  <c r="H4" i="21"/>
  <c r="P3" i="21"/>
  <c r="P27" i="21" s="1"/>
  <c r="Q3" i="21"/>
  <c r="Q27" i="21" s="1"/>
  <c r="Y4" i="21"/>
  <c r="V4" i="21"/>
  <c r="H3" i="21"/>
  <c r="H27" i="21" s="1"/>
  <c r="P4" i="21"/>
  <c r="AF3" i="21"/>
  <c r="AF5" i="21" s="1"/>
  <c r="I3" i="21"/>
  <c r="I27" i="21" s="1"/>
  <c r="Q4" i="21"/>
  <c r="Y3" i="21"/>
  <c r="Y27" i="21" s="1"/>
  <c r="J3" i="21"/>
  <c r="J27" i="21" s="1"/>
  <c r="R3" i="21"/>
  <c r="R27" i="21" s="1"/>
  <c r="Z4" i="21"/>
  <c r="C4" i="21"/>
  <c r="K4" i="21"/>
  <c r="S4" i="21"/>
  <c r="D4" i="21"/>
  <c r="L4" i="21"/>
  <c r="T4" i="21"/>
  <c r="AB4" i="21"/>
  <c r="E3" i="21"/>
  <c r="E27" i="21" s="1"/>
  <c r="M3" i="21"/>
  <c r="M27" i="21" s="1"/>
  <c r="U3" i="21"/>
  <c r="U27" i="21" s="1"/>
  <c r="AC4" i="21"/>
  <c r="F3" i="21"/>
  <c r="F27" i="21" s="1"/>
  <c r="N3" i="21"/>
  <c r="N27" i="21" s="1"/>
  <c r="V3" i="21"/>
  <c r="V27" i="21" s="1"/>
  <c r="AD3" i="21"/>
  <c r="AD5" i="21" s="1"/>
  <c r="G3" i="21"/>
  <c r="G27" i="21" s="1"/>
  <c r="O3" i="21"/>
  <c r="O27" i="21" s="1"/>
  <c r="W3" i="21"/>
  <c r="W27" i="21" s="1"/>
  <c r="AE3" i="21"/>
  <c r="AE5" i="21" s="1"/>
  <c r="L3" i="21"/>
  <c r="L27" i="21" s="1"/>
  <c r="AE4" i="21"/>
  <c r="I4" i="21"/>
  <c r="AF4" i="21"/>
  <c r="N4" i="21"/>
  <c r="C3" i="21"/>
  <c r="K3" i="21"/>
  <c r="K27" i="21" s="1"/>
  <c r="S3" i="21"/>
  <c r="S27" i="21" s="1"/>
  <c r="AB3" i="21"/>
  <c r="AB5" i="21" s="1"/>
  <c r="E4" i="21"/>
  <c r="M4" i="21"/>
  <c r="U4" i="21"/>
  <c r="AD4" i="21"/>
  <c r="G4" i="21"/>
  <c r="O4" i="21"/>
  <c r="W4" i="21"/>
  <c r="J4" i="21"/>
  <c r="R4" i="21"/>
  <c r="C26" i="21" l="1"/>
  <c r="C27" i="21"/>
  <c r="AA13" i="21" s="1"/>
  <c r="I25" i="21"/>
  <c r="I26" i="21"/>
  <c r="K25" i="21"/>
  <c r="K26" i="21"/>
  <c r="W25" i="21"/>
  <c r="W26" i="21"/>
  <c r="U25" i="21"/>
  <c r="U26" i="21"/>
  <c r="M25" i="21"/>
  <c r="M26" i="21"/>
  <c r="O25" i="21"/>
  <c r="O26" i="21"/>
  <c r="G25" i="21"/>
  <c r="G26" i="21"/>
  <c r="E25" i="21"/>
  <c r="E26" i="21"/>
  <c r="H25" i="21"/>
  <c r="H26" i="21"/>
  <c r="R25" i="21"/>
  <c r="R26" i="21"/>
  <c r="T25" i="21"/>
  <c r="T26" i="21"/>
  <c r="V25" i="21"/>
  <c r="V26" i="21"/>
  <c r="J25" i="21"/>
  <c r="J26" i="21"/>
  <c r="D25" i="21"/>
  <c r="D26" i="21"/>
  <c r="S25" i="21"/>
  <c r="S26" i="21"/>
  <c r="X25" i="21"/>
  <c r="X26" i="21"/>
  <c r="N25" i="21"/>
  <c r="N26" i="21"/>
  <c r="Y25" i="21"/>
  <c r="Y26" i="21"/>
  <c r="Q25" i="21"/>
  <c r="Q26" i="21"/>
  <c r="L25" i="21"/>
  <c r="L26" i="21"/>
  <c r="F25" i="21"/>
  <c r="F26" i="21"/>
  <c r="P25" i="21"/>
  <c r="P26" i="21"/>
  <c r="C24" i="21"/>
  <c r="C25" i="21"/>
  <c r="L23" i="21"/>
  <c r="L24" i="21"/>
  <c r="S23" i="21"/>
  <c r="S24" i="21"/>
  <c r="I23" i="21"/>
  <c r="I24" i="21"/>
  <c r="K23" i="21"/>
  <c r="K24" i="21"/>
  <c r="O23" i="21"/>
  <c r="O24" i="21"/>
  <c r="M23" i="21"/>
  <c r="M24" i="21"/>
  <c r="W23" i="21"/>
  <c r="W24" i="21"/>
  <c r="H23" i="21"/>
  <c r="H24" i="21"/>
  <c r="U23" i="21"/>
  <c r="U24" i="21"/>
  <c r="E23" i="21"/>
  <c r="E24" i="21"/>
  <c r="R23" i="21"/>
  <c r="R24" i="21"/>
  <c r="T23" i="21"/>
  <c r="T24" i="21"/>
  <c r="G23" i="21"/>
  <c r="G24" i="21"/>
  <c r="V23" i="21"/>
  <c r="V24" i="21"/>
  <c r="J23" i="21"/>
  <c r="J24" i="21"/>
  <c r="D23" i="21"/>
  <c r="D24" i="21"/>
  <c r="N23" i="21"/>
  <c r="N24" i="21"/>
  <c r="Y23" i="21"/>
  <c r="Y24" i="21"/>
  <c r="Q23" i="21"/>
  <c r="Q24" i="21"/>
  <c r="X23" i="21"/>
  <c r="X24" i="21"/>
  <c r="F23" i="21"/>
  <c r="F24" i="21"/>
  <c r="P23" i="21"/>
  <c r="P24" i="21"/>
  <c r="C22" i="21"/>
  <c r="C23" i="21"/>
  <c r="Q5" i="21"/>
  <c r="Q22" i="21"/>
  <c r="F5" i="21"/>
  <c r="F22" i="21"/>
  <c r="P5" i="21"/>
  <c r="P22" i="21"/>
  <c r="S5" i="21"/>
  <c r="S22" i="21"/>
  <c r="I5" i="21"/>
  <c r="I22" i="21"/>
  <c r="K5" i="21"/>
  <c r="K22" i="21"/>
  <c r="U5" i="21"/>
  <c r="U22" i="21"/>
  <c r="M5" i="21"/>
  <c r="M22" i="21"/>
  <c r="W5" i="21"/>
  <c r="W22" i="21"/>
  <c r="E5" i="21"/>
  <c r="E22" i="21"/>
  <c r="O5" i="21"/>
  <c r="O22" i="21"/>
  <c r="G5" i="21"/>
  <c r="G22" i="21"/>
  <c r="H5" i="21"/>
  <c r="H22" i="21"/>
  <c r="R5" i="21"/>
  <c r="R22" i="21"/>
  <c r="T5" i="21"/>
  <c r="T22" i="21"/>
  <c r="D5" i="21"/>
  <c r="D22" i="21"/>
  <c r="V5" i="21"/>
  <c r="V22" i="21"/>
  <c r="X5" i="21"/>
  <c r="X22" i="21"/>
  <c r="J5" i="21"/>
  <c r="J22" i="21"/>
  <c r="N5" i="21"/>
  <c r="N22" i="21"/>
  <c r="Y5" i="21"/>
  <c r="Y22" i="21"/>
  <c r="L5" i="21"/>
  <c r="L22" i="21"/>
  <c r="Z3" i="21"/>
  <c r="Z5" i="21" s="1"/>
  <c r="C5" i="21"/>
  <c r="B1" i="21"/>
  <c r="AA11" i="21" l="1"/>
  <c r="AA12" i="21"/>
  <c r="AA10" i="21"/>
  <c r="AA9" i="21"/>
  <c r="AA8" i="21"/>
  <c r="A30" i="21"/>
  <c r="A29" i="21"/>
  <c r="A27" i="21"/>
  <c r="A26" i="21"/>
  <c r="A25" i="21"/>
  <c r="A24" i="21"/>
  <c r="A23" i="21"/>
  <c r="A22" i="21"/>
  <c r="B25" i="21" l="1"/>
  <c r="B30" i="21"/>
  <c r="B23" i="21"/>
  <c r="B29" i="21"/>
  <c r="B22" i="21"/>
  <c r="B26" i="21"/>
  <c r="B24" i="21"/>
  <c r="B27" i="21"/>
</calcChain>
</file>

<file path=xl/sharedStrings.xml><?xml version="1.0" encoding="utf-8"?>
<sst xmlns="http://schemas.openxmlformats.org/spreadsheetml/2006/main" count="603" uniqueCount="78">
  <si>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</si>
  <si>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</si>
  <si>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</si>
  <si>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</si>
  <si>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</si>
  <si>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</si>
  <si>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</si>
  <si>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</si>
  <si>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</si>
  <si>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</si>
  <si>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</si>
  <si>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</si>
  <si>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</si>
  <si>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</si>
  <si>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</si>
  <si>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</si>
  <si>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</si>
  <si>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</si>
  <si>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</si>
  <si>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</si>
  <si>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</si>
  <si>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</si>
  <si>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</si>
  <si>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</si>
  <si>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</si>
  <si>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</si>
  <si>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</si>
  <si>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</si>
  <si>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</si>
  <si>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</si>
  <si>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</si>
  <si>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</si>
  <si>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</si>
  <si>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</si>
  <si>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</si>
  <si>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</si>
  <si>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</si>
  <si>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</si>
  <si>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</si>
  <si>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</si>
  <si>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</si>
  <si>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</si>
  <si>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</si>
  <si>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</si>
  <si>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</si>
  <si>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</si>
  <si>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</si>
  <si>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</si>
  <si>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</si>
  <si>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</si>
  <si>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</si>
  <si>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</si>
  <si>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</si>
  <si>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</si>
  <si>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</si>
  <si>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</si>
  <si>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</si>
  <si>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04</t>
  </si>
  <si>
    <t>JuNoLast</t>
  </si>
  <si>
    <t>Tori1</t>
  </si>
  <si>
    <t>JV test</t>
  </si>
  <si>
    <t>noSpringers</t>
  </si>
  <si>
    <t>Uke2</t>
  </si>
  <si>
    <t>D</t>
  </si>
  <si>
    <t>ju1(NW)</t>
  </si>
  <si>
    <t>Wertung 1</t>
  </si>
  <si>
    <t>sharedJudge1(T)</t>
  </si>
  <si>
    <t>Wertung 2</t>
  </si>
  <si>
    <t>sharedJudge2(BY)</t>
  </si>
  <si>
    <t>Wertung 3 (H)</t>
  </si>
  <si>
    <t>ju4(NS)</t>
  </si>
  <si>
    <t>Wertung 4</t>
  </si>
  <si>
    <t>judge4(BE)</t>
  </si>
  <si>
    <t>Wertung 5</t>
  </si>
  <si>
    <t>juSpringer(BA)</t>
  </si>
  <si>
    <t>Springer</t>
  </si>
  <si>
    <t>juSuper(KH)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</si>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</sst>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98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1" xfId="0" applyFont="1" applyFill="1" applyBorder="1" applyAlignment="1" applyProtection="1">
      <alignment vertical="center"/>
      <protection hidden="1"/>
    </xf>
    <xf numFmtId="0" fontId="7" fillId="2" borderId="52" xfId="0" applyFont="1" applyFill="1" applyBorder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2" fillId="0" borderId="38" xfId="0" applyNumberFormat="1" applyFont="1" applyFill="1" applyBorder="1" applyAlignment="1" applyProtection="1">
      <alignment horizontal="center" vertical="center"/>
      <protection hidden="1"/>
    </xf>
    <xf numFmtId="0" fontId="22" fillId="4" borderId="39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0" borderId="44" xfId="0" applyNumberFormat="1" applyFont="1" applyFill="1" applyBorder="1" applyAlignment="1" applyProtection="1">
      <alignment horizontal="center" vertical="center"/>
      <protection hidden="1"/>
    </xf>
    <xf numFmtId="164" fontId="22" fillId="3" borderId="44" xfId="0" applyNumberFormat="1" applyFont="1" applyFill="1" applyBorder="1" applyAlignment="1" applyProtection="1">
      <alignment horizontal="center" vertical="center"/>
      <protection hidden="1"/>
    </xf>
    <xf numFmtId="164" fontId="22" fillId="0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57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44" xfId="0" applyFont="1" applyFill="1" applyBorder="1" applyAlignment="1" applyProtection="1">
      <alignment horizontal="center" vertical="center"/>
      <protection locked="0" hidden="1"/>
    </xf>
    <xf numFmtId="0" fontId="22" fillId="3" borderId="42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4" xfId="0" applyFont="1" applyFill="1" applyBorder="1" applyAlignment="1" applyProtection="1">
      <alignment horizontal="center" vertical="center"/>
      <protection locked="0" hidden="1"/>
    </xf>
    <xf numFmtId="0" fontId="22" fillId="5" borderId="42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164" fontId="34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5" borderId="54" xfId="0" applyFont="1" applyFill="1" applyBorder="1" applyAlignment="1" applyProtection="1">
      <alignment horizontal="center" vertical="center"/>
      <protection locked="0" hidden="1"/>
    </xf>
    <xf numFmtId="0" fontId="22" fillId="5" borderId="59" xfId="0" applyFont="1" applyFill="1" applyBorder="1" applyAlignment="1" applyProtection="1">
      <alignment horizontal="center" vertical="center"/>
      <protection locked="0" hidden="1"/>
    </xf>
    <xf numFmtId="0" fontId="22" fillId="0" borderId="29" xfId="0" applyFont="1" applyFill="1" applyBorder="1" applyAlignment="1" applyProtection="1">
      <alignment horizontal="center" vertical="center"/>
      <protection locked="0" hidden="1"/>
    </xf>
    <xf numFmtId="0" fontId="22" fillId="0" borderId="44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0" borderId="63" xfId="0" applyFont="1" applyFill="1" applyBorder="1" applyAlignment="1" applyProtection="1">
      <alignment horizontal="center" vertical="center"/>
      <protection locked="0" hidden="1"/>
    </xf>
    <xf numFmtId="0" fontId="22" fillId="0" borderId="34" xfId="0" applyFont="1" applyFill="1" applyBorder="1" applyAlignment="1" applyProtection="1">
      <alignment horizontal="center" vertical="center"/>
      <protection locked="0" hidden="1"/>
    </xf>
    <xf numFmtId="0" fontId="22" fillId="0" borderId="62" xfId="0" applyFont="1" applyFill="1" applyBorder="1" applyAlignment="1" applyProtection="1">
      <alignment horizontal="center" vertical="center"/>
      <protection locked="0" hidden="1"/>
    </xf>
    <xf numFmtId="0" fontId="22" fillId="0" borderId="33" xfId="0" applyFont="1" applyFill="1" applyBorder="1" applyAlignment="1" applyProtection="1">
      <alignment horizontal="center" vertical="center"/>
      <protection locked="0" hidden="1"/>
    </xf>
    <xf numFmtId="0" fontId="22" fillId="0" borderId="35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65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50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50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60" xfId="0" applyFont="1" applyFill="1" applyBorder="1" applyProtection="1"/>
    <xf numFmtId="164" fontId="29" fillId="0" borderId="60" xfId="0" applyNumberFormat="1" applyFont="1" applyFill="1" applyBorder="1" applyAlignment="1" applyProtection="1">
      <alignment horizontal="right"/>
    </xf>
    <xf numFmtId="1" fontId="29" fillId="0" borderId="60" xfId="0" applyNumberFormat="1" applyFont="1" applyFill="1" applyBorder="1" applyAlignment="1" applyProtection="1">
      <alignment horizontal="right"/>
    </xf>
    <xf numFmtId="0" fontId="28" fillId="0" borderId="40" xfId="0" applyFont="1" applyFill="1" applyBorder="1" applyProtection="1"/>
    <xf numFmtId="164" fontId="32" fillId="0" borderId="40" xfId="0" applyNumberFormat="1" applyFont="1" applyFill="1" applyBorder="1" applyAlignment="1" applyProtection="1">
      <alignment horizontal="right"/>
    </xf>
    <xf numFmtId="1" fontId="32" fillId="0" borderId="40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4" fillId="0" borderId="36" xfId="0" applyFont="1" applyFill="1" applyBorder="1" applyAlignment="1" applyProtection="1">
      <alignment horizontal="center" vertical="center"/>
      <protection hidden="1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6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3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3" borderId="56" xfId="0" applyFont="1" applyFill="1" applyBorder="1" applyAlignment="1" applyProtection="1">
      <alignment horizontal="right" vertical="center" indent="1"/>
      <protection hidden="1"/>
    </xf>
    <xf numFmtId="0" fontId="7" fillId="3" borderId="57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6" xfId="0" applyFont="1" applyFill="1" applyBorder="1" applyAlignment="1" applyProtection="1">
      <alignment horizontal="right" vertical="center" indent="1"/>
      <protection hidden="1"/>
    </xf>
    <xf numFmtId="0" fontId="7" fillId="0" borderId="57" xfId="0" applyFont="1" applyFill="1" applyBorder="1" applyAlignment="1" applyProtection="1">
      <alignment horizontal="right" vertical="center" indent="1"/>
      <protection hidden="1"/>
    </xf>
    <xf numFmtId="0" fontId="7" fillId="0" borderId="40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4" fillId="0" borderId="49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1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7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8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30CE41-4633-44D1-926D-F121D8F37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3CF1AF72-FDF4-409A-8F45-0310579BA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43C998-D844-4258-8A33-A42E24E6E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B4027B16-0398-4EA0-9769-64B1106B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6BCA2C-60B0-41F4-9DD7-41A4CDAE3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D5D4B40C-1A89-443A-B767-13A81E956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6030AF7-5C2E-49F1-805F-6C2E70FDF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494109B9-EF74-470B-9BC9-4E03D9DE1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276B18-53EF-42C7-B03B-EFE4DE4CF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87FE5FA9-9C75-4401-A1B2-4E01990A8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D4327-B099-4D00-B482-98C115C79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C5BC5A60-1BD3-41FB-A603-FEFB09794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380791-766B-42C0-B24B-A868F3D52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22D90AA3-AF5B-45D9-9746-84299A3CF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30DC0-0F60-491B-824D-A4CABC85C5A3}">
  <sheetPr codeName="Tabelle17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64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65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CRX/cqS2+HPKLbrUx49q+Z+0fUpU7E8I3hk2+5dI5ZjmHGOUcZsnXnHgQJnwG2euAzwbTfobDDkdkLlS9/Ldzw==" saltValue="4vCRjZxzYkIfU005jUYpt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6B478F1E-8DFB-4405-A99C-D67685598536}">
      <formula1>$P$14:$P$15</formula1>
    </dataValidation>
    <dataValidation type="list" allowBlank="1" showDropDown="1" showInputMessage="1" showErrorMessage="1" sqref="K13:K28 K35 F35:I35 F13:I28" xr:uid="{F3DBAE2C-FA6E-4D99-B6A9-4D0314AF1530}">
      <formula1>$P$13</formula1>
    </dataValidation>
    <dataValidation type="textLength" allowBlank="1" showInputMessage="1" showErrorMessage="1" sqref="F29:K34" xr:uid="{6C8A99BE-A378-4F3D-A6DD-CC8A29EA810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E855A-44CF-4DEC-BB4C-FA99E89F7B22}">
  <sheetPr codeName="Tabelle19"/>
  <dimension ref="A1:AG40"/>
  <sheetViews>
    <sheetView workbookViewId="0">
      <selection activeCell="H14" sqref="H14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66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 t="s">
        <v>38</v>
      </c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4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 t="s">
        <v>38</v>
      </c>
      <c r="J15" s="49"/>
      <c r="K15" s="66"/>
      <c r="L15" s="39">
        <f t="shared" si="0"/>
        <v>2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5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124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67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0R6/z+1fehrIAt1JCyZZ2FU28LoYFr+P2NzNzzZoOFiEe/Xh0CHJXbprJrMjZZ34aanTQBQGxXFV94XZYajUcQ==" saltValue="51f+kpLPzxrWyDxNF7Zvr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4512766F-68BB-4B2D-927C-5B56487BF7A0}">
      <formula1>$P$14:$P$15</formula1>
    </dataValidation>
    <dataValidation type="list" allowBlank="1" showDropDown="1" showInputMessage="1" showErrorMessage="1" sqref="K13:K28 K35 F35:I35 F13:I28" xr:uid="{DAC25302-C65E-4EA0-B26D-ED66F9495E30}">
      <formula1>$P$13</formula1>
    </dataValidation>
    <dataValidation type="textLength" allowBlank="1" showInputMessage="1" showErrorMessage="1" sqref="F29:K34" xr:uid="{BE120E4E-CB8E-4995-B0C2-EF2287C694F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28C4-108D-4778-B20C-C02BCACA7101}">
  <sheetPr codeName="Tabelle20"/>
  <dimension ref="A1:AG40"/>
  <sheetViews>
    <sheetView topLeftCell="A4" workbookViewId="0">
      <selection activeCell="I13" sqref="I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68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 t="s">
        <v>38</v>
      </c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4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 t="s">
        <v>38</v>
      </c>
      <c r="I16" s="51"/>
      <c r="J16" s="51"/>
      <c r="K16" s="67"/>
      <c r="L16" s="86">
        <f t="shared" si="0"/>
        <v>7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 t="s">
        <v>38</v>
      </c>
      <c r="I19" s="64"/>
      <c r="J19" s="64" t="s">
        <v>40</v>
      </c>
      <c r="K19" s="65"/>
      <c r="L19" s="41">
        <f t="shared" si="0"/>
        <v>6.5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/>
      <c r="J20" s="51"/>
      <c r="K20" s="54"/>
      <c r="L20" s="40">
        <f t="shared" si="0"/>
        <v>10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6</v>
      </c>
      <c r="I36" s="60">
        <f>IF($L$37&lt;&gt;"",SUMPRODUCT(--(TRIM(I13:I35)&lt;&gt;"")),"")</f>
        <v>2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133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69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6hyDjZS0dGGPKc3cwsvg5tYMi9/+1uGEyNUNlBjVpENO169TnF4WfMBfCJB+fvqa0E1lrdnEvvfkdxhO8KnAGg==" saltValue="ti2s+NZok1+Fua7vfahB7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FFCECF08-AF90-4CBD-BF25-78882A38BEF9}">
      <formula1>$P$14:$P$15</formula1>
    </dataValidation>
    <dataValidation type="list" allowBlank="1" showDropDown="1" showInputMessage="1" showErrorMessage="1" sqref="K13:K28 K35 F35:I35 F13:I28" xr:uid="{7DA03048-83C7-48C6-961A-DBFEAF5BE553}">
      <formula1>$P$13</formula1>
    </dataValidation>
    <dataValidation type="textLength" allowBlank="1" showInputMessage="1" showErrorMessage="1" sqref="F29:K34" xr:uid="{C275368B-6163-49D7-8C13-5152FE88A94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C08EE-0020-4786-8598-BB43C098AC1C}">
  <sheetPr codeName="Tabelle21"/>
  <dimension ref="A1:AG40"/>
  <sheetViews>
    <sheetView topLeftCell="A4" workbookViewId="0">
      <selection activeCell="N11" sqref="N11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70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 t="s">
        <v>38</v>
      </c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4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4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129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71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KgU7kJJPA0D3kumuGcnpq0YDdzt85zANIHXhg43Pu0yZpPjHzUDs9yhw5GJsEuUz5nUN8xbwlqPrYPgkJdoapA==" saltValue="nXiMQT7R/VhqMteOrAuKu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0A62724B-E2DB-47BE-B163-5C730EE421A5}">
      <formula1>$P$14:$P$15</formula1>
    </dataValidation>
    <dataValidation type="list" allowBlank="1" showDropDown="1" showInputMessage="1" showErrorMessage="1" sqref="K13:K28 K35 F35:I35 F13:I28" xr:uid="{064F3C77-BF92-402E-BE5E-764C307A8577}">
      <formula1>$P$13</formula1>
    </dataValidation>
    <dataValidation type="textLength" allowBlank="1" showInputMessage="1" showErrorMessage="1" sqref="F29:K34" xr:uid="{7614A705-C8C7-4F82-802E-DB9A81DA6BF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DC620-2ACF-4C24-81B5-C461201223EA}">
  <sheetPr codeName="Tabelle22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72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73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Nnu9N9KwZRpKeAs4cGUO6m+iGyTRp4r0hYhIowIcmB1nwwmze89nK8eN+yRK0ldSVNt5Y045nujbHJJ0tMkK1A==" saltValue="PI04hUVmmcBDBDzk9s3RW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37A1E99B-61D5-4B6C-A2D3-6EAA4103D14A}">
      <formula1>$P$14:$P$15</formula1>
    </dataValidation>
    <dataValidation type="list" allowBlank="1" showDropDown="1" showInputMessage="1" showErrorMessage="1" sqref="K13:K28 K35 F35:I35 F13:I28" xr:uid="{BBD52502-494F-4411-A62B-42978E6832C2}">
      <formula1>$P$13</formula1>
    </dataValidation>
    <dataValidation type="textLength" allowBlank="1" showInputMessage="1" showErrorMessage="1" sqref="F29:K34" xr:uid="{5F5A2E79-2A12-43F1-820E-F524E90CB3E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CA501-7607-48DF-A9FB-23B2FB07611B}">
  <sheetPr codeName="Tabelle23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74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75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NHpCDcpuMSppaRpG4l7VShRr8gW/kWgZA+kaEZBowmlbBpXPlw1H4C47psfwqm+32+gTDluJohidaGzwic5vjA==" saltValue="qOL79aO7LxAD9LOrPCUGO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A7C595FD-D72E-41EF-B3B5-EA2CA80A207F}">
      <formula1>$P$14:$P$15</formula1>
    </dataValidation>
    <dataValidation type="list" allowBlank="1" showDropDown="1" showInputMessage="1" showErrorMessage="1" sqref="K13:K28 K35 F35:I35 F13:I28" xr:uid="{01749588-3B9E-41BB-891A-6F8E33A2C29A}">
      <formula1>$P$13</formula1>
    </dataValidation>
    <dataValidation type="textLength" allowBlank="1" showInputMessage="1" showErrorMessage="1" sqref="F29:K34" xr:uid="{DDF3873D-2A6F-4303-B82D-B39B3849199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890D5-C9DB-4578-8ACB-31F865004DED}">
  <sheetPr codeName="Tabelle24"/>
  <dimension ref="A1:AG40"/>
  <sheetViews>
    <sheetView tabSelected="1" workbookViewId="0">
      <selection activeCell="K24" sqref="K24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76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/>
      <c r="G23" s="56"/>
      <c r="H23" s="56"/>
      <c r="I23" s="56"/>
      <c r="J23" s="56"/>
      <c r="K23" s="68" t="s">
        <v>38</v>
      </c>
      <c r="L23" s="88">
        <f t="shared" si="0"/>
        <v>0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7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1</v>
      </c>
      <c r="L36" s="36">
        <f>IF(L37&lt;&gt;"",IF(K36&lt;1,SUM(L13:L35),IF(K36&gt;=1,ROUNDUP(SUM(L13:L35)/2,0),"")),"")</f>
        <v>63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77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kdQSCfKJWG2j2N8G7FHeaUhHKetLPc6dLhfE3EKcFQC2rPfYZ3DhUcQ8SEgVeaAHopnm4GklMdpTYiZjT0Cjyw==" saltValue="oBCiDd2ioRq3YZwj3VKVx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8D056906-E2ED-4028-836E-BB331B23E07B}">
      <formula1>$P$14:$P$15</formula1>
    </dataValidation>
    <dataValidation type="list" allowBlank="1" showDropDown="1" showInputMessage="1" showErrorMessage="1" sqref="K13:K28 K35 F35:I35 F13:I28" xr:uid="{A6D73585-39F3-425A-AD6A-25F91CD91717}">
      <formula1>$P$13</formula1>
    </dataValidation>
    <dataValidation type="textLength" allowBlank="1" showInputMessage="1" showErrorMessage="1" sqref="F29:K34" xr:uid="{CFA03136-AF65-428E-8D95-46EDC729243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ZZ100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1" customWidth="1"/>
    <col min="2" max="2" width="22.7109375" style="21" customWidth="1"/>
    <col min="3" max="18" width="5.7109375" style="21" customWidth="1"/>
    <col min="19" max="24" width="5.7109375" style="21" hidden="1" customWidth="1"/>
    <col min="25" max="25" width="5.7109375" style="21" customWidth="1"/>
    <col min="26" max="27" width="6.7109375" style="21" customWidth="1"/>
    <col min="28" max="32" width="5.7109375" style="21" customWidth="1"/>
    <col min="33" max="16384" width="11.5703125" style="21"/>
  </cols>
  <sheetData>
    <row r="1" spans="1:702" ht="15" customHeight="1" x14ac:dyDescent="0.2">
      <c r="A1" s="34" t="s">
        <v>50</v>
      </c>
      <c r="B1" s="91" t="str">
        <f ca="1">INDIRECT("'"&amp;$A8&amp;"'!D8") &amp; "-" &amp; INDIRECT("'"&amp;$A8&amp;"'!D9") &amp; " (" &amp; INDIRECT("'"&amp;$A8&amp;"'!L8") &amp;")"</f>
        <v>JuNoLast-noSpringers (D)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2"/>
      <c r="T1" s="92"/>
      <c r="U1" s="92"/>
      <c r="V1" s="92"/>
      <c r="W1" s="92"/>
      <c r="X1" s="92"/>
      <c r="Y1" s="34"/>
      <c r="Z1" s="93"/>
      <c r="AA1" s="93"/>
      <c r="AB1" s="92"/>
      <c r="AC1" s="34"/>
      <c r="AD1" s="34"/>
      <c r="AE1" s="34"/>
      <c r="AF1" s="9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95" t="s">
        <v>49</v>
      </c>
      <c r="B2" s="95" t="s">
        <v>10</v>
      </c>
      <c r="C2" s="96" t="s">
        <v>5</v>
      </c>
      <c r="D2" s="96" t="s">
        <v>16</v>
      </c>
      <c r="E2" s="96" t="s">
        <v>17</v>
      </c>
      <c r="F2" s="96" t="s">
        <v>18</v>
      </c>
      <c r="G2" s="96" t="s">
        <v>19</v>
      </c>
      <c r="H2" s="96" t="s">
        <v>20</v>
      </c>
      <c r="I2" s="96" t="s">
        <v>22</v>
      </c>
      <c r="J2" s="96" t="s">
        <v>23</v>
      </c>
      <c r="K2" s="96" t="s">
        <v>24</v>
      </c>
      <c r="L2" s="96" t="s">
        <v>25</v>
      </c>
      <c r="M2" s="96" t="s">
        <v>26</v>
      </c>
      <c r="N2" s="96" t="s">
        <v>28</v>
      </c>
      <c r="O2" s="96" t="s">
        <v>29</v>
      </c>
      <c r="P2" s="96" t="s">
        <v>30</v>
      </c>
      <c r="Q2" s="96" t="s">
        <v>31</v>
      </c>
      <c r="R2" s="96" t="s">
        <v>32</v>
      </c>
      <c r="S2" s="97"/>
      <c r="T2" s="97"/>
      <c r="U2" s="97"/>
      <c r="V2" s="97"/>
      <c r="W2" s="97"/>
      <c r="X2" s="97"/>
      <c r="Y2" s="96" t="s">
        <v>6</v>
      </c>
      <c r="Z2" s="98" t="s">
        <v>9</v>
      </c>
      <c r="AA2" s="98" t="s">
        <v>51</v>
      </c>
      <c r="AB2" s="97" t="s">
        <v>13</v>
      </c>
      <c r="AC2" s="96" t="s">
        <v>12</v>
      </c>
      <c r="AD2" s="96" t="s">
        <v>11</v>
      </c>
      <c r="AE2" s="96" t="s">
        <v>37</v>
      </c>
      <c r="AF2" s="96" t="s">
        <v>3</v>
      </c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196" t="s">
        <v>44</v>
      </c>
      <c r="B3" s="196"/>
      <c r="C3" s="74">
        <f ca="1">IF(COUNTIF(C8:C12,"")&gt;0,SUM(C8:C12),SUM(C8:C12)-MAX(C8:C12)-MIN(C8:C12))</f>
        <v>22</v>
      </c>
      <c r="D3" s="74">
        <f t="shared" ref="D3:Y3" ca="1" si="0">IF(COUNTIF(D8:D12,"")&gt;0,SUM(D8:D12),SUM(D8:D12)-MAX(D8:D12)-MIN(D8:D12))</f>
        <v>27</v>
      </c>
      <c r="E3" s="74">
        <f t="shared" ca="1" si="0"/>
        <v>21</v>
      </c>
      <c r="F3" s="74">
        <f t="shared" ca="1" si="0"/>
        <v>15</v>
      </c>
      <c r="G3" s="74">
        <f t="shared" ca="1" si="0"/>
        <v>30</v>
      </c>
      <c r="H3" s="74">
        <f t="shared" ca="1" si="0"/>
        <v>28.5</v>
      </c>
      <c r="I3" s="74">
        <f t="shared" ca="1" si="0"/>
        <v>28.5</v>
      </c>
      <c r="J3" s="74">
        <f t="shared" ca="1" si="0"/>
        <v>15</v>
      </c>
      <c r="K3" s="74">
        <f t="shared" ca="1" si="0"/>
        <v>21</v>
      </c>
      <c r="L3" s="74">
        <f t="shared" ca="1" si="0"/>
        <v>27</v>
      </c>
      <c r="M3" s="74">
        <f t="shared" ca="1" si="0"/>
        <v>27</v>
      </c>
      <c r="N3" s="74">
        <f t="shared" ca="1" si="0"/>
        <v>27</v>
      </c>
      <c r="O3" s="74">
        <f t="shared" ca="1" si="0"/>
        <v>21</v>
      </c>
      <c r="P3" s="74">
        <f t="shared" ca="1" si="0"/>
        <v>15</v>
      </c>
      <c r="Q3" s="74">
        <f t="shared" ca="1" si="0"/>
        <v>21</v>
      </c>
      <c r="R3" s="74">
        <f t="shared" ca="1" si="0"/>
        <v>27</v>
      </c>
      <c r="S3" s="75">
        <f t="shared" ca="1" si="0"/>
        <v>0</v>
      </c>
      <c r="T3" s="75">
        <f t="shared" ca="1" si="0"/>
        <v>0</v>
      </c>
      <c r="U3" s="75">
        <f t="shared" ca="1" si="0"/>
        <v>0</v>
      </c>
      <c r="V3" s="75">
        <f t="shared" ca="1" si="0"/>
        <v>0</v>
      </c>
      <c r="W3" s="75">
        <f t="shared" ca="1" si="0"/>
        <v>0</v>
      </c>
      <c r="X3" s="75">
        <f t="shared" ca="1" si="0"/>
        <v>0</v>
      </c>
      <c r="Y3" s="74">
        <f t="shared" ca="1" si="0"/>
        <v>24</v>
      </c>
      <c r="Z3" s="76">
        <f ca="1">IF(SUM(AF8:AF12)&gt;0,SUM(C3:Y3)/2,SUM(C3:Y3))</f>
        <v>397</v>
      </c>
      <c r="AA3" s="77"/>
      <c r="AB3" s="78">
        <f t="shared" ref="AB3:AF3" ca="1" si="1">IF(COUNTIF(AB8:AB12,"")&gt;0,SUM(AB8:AB12),SUM(AB8:AB12)-MAX(AB8:AB12)-MIN(AB8:AB12))</f>
        <v>24</v>
      </c>
      <c r="AC3" s="78">
        <f t="shared" ca="1" si="1"/>
        <v>12</v>
      </c>
      <c r="AD3" s="78">
        <f t="shared" ca="1" si="1"/>
        <v>10</v>
      </c>
      <c r="AE3" s="74">
        <f t="shared" ca="1" si="1"/>
        <v>-1.5</v>
      </c>
      <c r="AF3" s="78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197" t="s">
        <v>52</v>
      </c>
      <c r="B4" s="197"/>
      <c r="C4" s="99">
        <f t="shared" ref="C4:X4" ca="1" si="2">MAX(C8:C12)-MIN(C8:C12)</f>
        <v>5</v>
      </c>
      <c r="D4" s="99">
        <f t="shared" ca="1" si="2"/>
        <v>5</v>
      </c>
      <c r="E4" s="99">
        <f t="shared" ca="1" si="2"/>
        <v>5</v>
      </c>
      <c r="F4" s="99">
        <f t="shared" ca="1" si="2"/>
        <v>2</v>
      </c>
      <c r="G4" s="99">
        <f t="shared" ca="1" si="2"/>
        <v>0</v>
      </c>
      <c r="H4" s="99">
        <f t="shared" ca="1" si="2"/>
        <v>0</v>
      </c>
      <c r="I4" s="99">
        <f t="shared" ca="1" si="2"/>
        <v>3</v>
      </c>
      <c r="J4" s="99">
        <f t="shared" ca="1" si="2"/>
        <v>5</v>
      </c>
      <c r="K4" s="99">
        <f t="shared" ca="1" si="2"/>
        <v>0</v>
      </c>
      <c r="L4" s="99">
        <f t="shared" ca="1" si="2"/>
        <v>0</v>
      </c>
      <c r="M4" s="99">
        <f t="shared" ca="1" si="2"/>
        <v>0</v>
      </c>
      <c r="N4" s="99">
        <f t="shared" ca="1" si="2"/>
        <v>0</v>
      </c>
      <c r="O4" s="99">
        <f t="shared" ca="1" si="2"/>
        <v>0</v>
      </c>
      <c r="P4" s="99">
        <f t="shared" ca="1" si="2"/>
        <v>0</v>
      </c>
      <c r="Q4" s="99">
        <f t="shared" ca="1" si="2"/>
        <v>0</v>
      </c>
      <c r="R4" s="99">
        <f t="shared" ca="1" si="2"/>
        <v>0</v>
      </c>
      <c r="S4" s="99">
        <f t="shared" ca="1" si="2"/>
        <v>0</v>
      </c>
      <c r="T4" s="99">
        <f t="shared" ca="1" si="2"/>
        <v>0</v>
      </c>
      <c r="U4" s="99">
        <f t="shared" ca="1" si="2"/>
        <v>0</v>
      </c>
      <c r="V4" s="99">
        <f t="shared" ca="1" si="2"/>
        <v>0</v>
      </c>
      <c r="W4" s="99">
        <f t="shared" ca="1" si="2"/>
        <v>0</v>
      </c>
      <c r="X4" s="99">
        <f t="shared" ca="1" si="2"/>
        <v>0</v>
      </c>
      <c r="Y4" s="99">
        <f ca="1">MAX(Y8:Y12)-MIN(Y8:Y12)</f>
        <v>0</v>
      </c>
      <c r="Z4" s="100">
        <f ca="1">MAX(Z8:Z12)-MIN(Z8:Z12)</f>
        <v>10</v>
      </c>
      <c r="AA4" s="101"/>
      <c r="AB4" s="102">
        <f ca="1">MAX(AB8:AB12)-MIN(AB8:AB12)</f>
        <v>0</v>
      </c>
      <c r="AC4" s="102">
        <f ca="1">MAX(AC8:AC12)-MIN(AC8:AC12)</f>
        <v>2</v>
      </c>
      <c r="AD4" s="102">
        <f ca="1">MAX(AD8:AD12)-MIN(AD8:AD12)</f>
        <v>3</v>
      </c>
      <c r="AE4" s="99">
        <f ca="1">MAX(AE8:AE12)-MIN(AE8:AE12)</f>
        <v>0</v>
      </c>
      <c r="AF4" s="102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197" t="s">
        <v>53</v>
      </c>
      <c r="B5" s="197"/>
      <c r="C5" s="99">
        <f ca="1">C3/3</f>
        <v>7.333333333333333</v>
      </c>
      <c r="D5" s="99">
        <f t="shared" ref="D5:AF5" ca="1" si="3">D3/3</f>
        <v>9</v>
      </c>
      <c r="E5" s="99">
        <f t="shared" ca="1" si="3"/>
        <v>7</v>
      </c>
      <c r="F5" s="99">
        <f t="shared" ca="1" si="3"/>
        <v>5</v>
      </c>
      <c r="G5" s="99">
        <f t="shared" ca="1" si="3"/>
        <v>10</v>
      </c>
      <c r="H5" s="99">
        <f t="shared" ca="1" si="3"/>
        <v>9.5</v>
      </c>
      <c r="I5" s="99">
        <f t="shared" ca="1" si="3"/>
        <v>9.5</v>
      </c>
      <c r="J5" s="99">
        <f t="shared" ca="1" si="3"/>
        <v>5</v>
      </c>
      <c r="K5" s="99">
        <f t="shared" ca="1" si="3"/>
        <v>7</v>
      </c>
      <c r="L5" s="99">
        <f t="shared" ca="1" si="3"/>
        <v>9</v>
      </c>
      <c r="M5" s="99">
        <f t="shared" ca="1" si="3"/>
        <v>9</v>
      </c>
      <c r="N5" s="99">
        <f t="shared" ca="1" si="3"/>
        <v>9</v>
      </c>
      <c r="O5" s="99">
        <f t="shared" ca="1" si="3"/>
        <v>7</v>
      </c>
      <c r="P5" s="99">
        <f t="shared" ca="1" si="3"/>
        <v>5</v>
      </c>
      <c r="Q5" s="99">
        <f t="shared" ca="1" si="3"/>
        <v>7</v>
      </c>
      <c r="R5" s="99">
        <f t="shared" ca="1" si="3"/>
        <v>9</v>
      </c>
      <c r="S5" s="99">
        <f t="shared" ca="1" si="3"/>
        <v>0</v>
      </c>
      <c r="T5" s="99">
        <f t="shared" ca="1" si="3"/>
        <v>0</v>
      </c>
      <c r="U5" s="99">
        <f t="shared" ca="1" si="3"/>
        <v>0</v>
      </c>
      <c r="V5" s="99">
        <f t="shared" ca="1" si="3"/>
        <v>0</v>
      </c>
      <c r="W5" s="99">
        <f t="shared" ca="1" si="3"/>
        <v>0</v>
      </c>
      <c r="X5" s="99">
        <f t="shared" ca="1" si="3"/>
        <v>0</v>
      </c>
      <c r="Y5" s="99">
        <f t="shared" ca="1" si="3"/>
        <v>8</v>
      </c>
      <c r="Z5" s="100">
        <f t="shared" ca="1" si="3"/>
        <v>132.33333333333334</v>
      </c>
      <c r="AA5" s="103"/>
      <c r="AB5" s="102">
        <f t="shared" ca="1" si="3"/>
        <v>8</v>
      </c>
      <c r="AC5" s="102">
        <f t="shared" ca="1" si="3"/>
        <v>4</v>
      </c>
      <c r="AD5" s="102">
        <f t="shared" ca="1" si="3"/>
        <v>3.3333333333333335</v>
      </c>
      <c r="AE5" s="99">
        <f t="shared" ca="1" si="3"/>
        <v>-0.5</v>
      </c>
      <c r="AF5" s="102">
        <f t="shared" ca="1" si="3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197" t="s">
        <v>54</v>
      </c>
      <c r="B6" s="197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104"/>
      <c r="T6" s="104"/>
      <c r="U6" s="104"/>
      <c r="V6" s="104"/>
      <c r="W6" s="104"/>
      <c r="X6" s="104"/>
      <c r="Y6" s="99"/>
      <c r="Z6" s="105"/>
      <c r="AA6" s="106"/>
      <c r="AB6" s="107"/>
      <c r="AC6" s="107"/>
      <c r="AD6" s="107"/>
      <c r="AE6" s="99"/>
      <c r="AF6" s="107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08" t="s">
        <v>77</v>
      </c>
      <c r="B7" s="108" t="str">
        <f ca="1">IF(A7&lt;&gt;"",INDIRECT("'"&amp;$A7&amp;"'!E5"),"")</f>
        <v>juSuper(KH)</v>
      </c>
      <c r="C7" s="109">
        <f ca="1">IF($A7&lt;&gt;"",INDIRECT("'"&amp;$A7&amp;"'!L13"),"")</f>
        <v>9</v>
      </c>
      <c r="D7" s="109">
        <f ca="1">IF($A7&lt;&gt;"",INDIRECT("'"&amp;$A7&amp;"'!L14"),"")</f>
        <v>9</v>
      </c>
      <c r="E7" s="109">
        <f ca="1">IF($A7&lt;&gt;"",INDIRECT("'"&amp;$A7&amp;"'!L15"),"")</f>
        <v>7</v>
      </c>
      <c r="F7" s="109">
        <f ca="1">IF($A7&lt;&gt;"",INDIRECT("'"&amp;$A7&amp;"'!L16"),"")</f>
        <v>5</v>
      </c>
      <c r="G7" s="109">
        <f ca="1">IF($A7&lt;&gt;"",INDIRECT("'"&amp;$A7&amp;"'!L17"),"")</f>
        <v>10</v>
      </c>
      <c r="H7" s="109">
        <f ca="1">IF($A7&lt;&gt;"",INDIRECT("'"&amp;$A7&amp;"'!L18"),"")</f>
        <v>9.5</v>
      </c>
      <c r="I7" s="109">
        <f ca="1">IF($A7&lt;&gt;"",INDIRECT("'"&amp;$A7&amp;"'!L19"),"")</f>
        <v>9.5</v>
      </c>
      <c r="J7" s="109">
        <f ca="1">IF($A7&lt;&gt;"",INDIRECT("'"&amp;$A7&amp;"'!L20"),"")</f>
        <v>5</v>
      </c>
      <c r="K7" s="109">
        <f ca="1">IF($A7&lt;&gt;"",INDIRECT("'"&amp;$A7&amp;"'!L21"),"")</f>
        <v>7</v>
      </c>
      <c r="L7" s="109">
        <f ca="1">IF($A7&lt;&gt;"",INDIRECT("'"&amp;$A7&amp;"'!L22"),"")</f>
        <v>9</v>
      </c>
      <c r="M7" s="109">
        <f ca="1">IF($A7&lt;&gt;"",INDIRECT("'"&amp;$A7&amp;"'!L23"),"")</f>
        <v>0</v>
      </c>
      <c r="N7" s="109">
        <f ca="1">IF($A7&lt;&gt;"",INDIRECT("'"&amp;$A7&amp;"'!L24"),"")</f>
        <v>9</v>
      </c>
      <c r="O7" s="109">
        <f ca="1">IF($A7&lt;&gt;"",INDIRECT("'"&amp;$A7&amp;"'!L25"),"")</f>
        <v>7</v>
      </c>
      <c r="P7" s="109">
        <f ca="1">IF($A7&lt;&gt;"",INDIRECT("'"&amp;$A7&amp;"'!L26"),"")</f>
        <v>5</v>
      </c>
      <c r="Q7" s="109">
        <f ca="1">IF($A7&lt;&gt;"",INDIRECT("'"&amp;$A7&amp;"'!L27"),"")</f>
        <v>7</v>
      </c>
      <c r="R7" s="109">
        <f ca="1">IF($A7&lt;&gt;"",INDIRECT("'"&amp;$A7&amp;"'!L28"),"")</f>
        <v>9</v>
      </c>
      <c r="S7" s="109">
        <f ca="1">IF($A7&lt;&gt;"",INDIRECT("'"&amp;$A7&amp;"'!L29"),"")</f>
        <v>0</v>
      </c>
      <c r="T7" s="109">
        <f ca="1">IF($A7&lt;&gt;"",INDIRECT("'"&amp;$A7&amp;"'!L30"),"")</f>
        <v>0</v>
      </c>
      <c r="U7" s="109">
        <f ca="1">IF($A7&lt;&gt;"",INDIRECT("'"&amp;$A7&amp;"'!L31"),"")</f>
        <v>0</v>
      </c>
      <c r="V7" s="109">
        <f ca="1">IF($A7&lt;&gt;"",INDIRECT("'"&amp;$A7&amp;"'!L32"),"")</f>
        <v>0</v>
      </c>
      <c r="W7" s="109">
        <f ca="1">IF($A7&lt;&gt;"",INDIRECT("'"&amp;$A7&amp;"'!L33"),"")</f>
        <v>0</v>
      </c>
      <c r="X7" s="109">
        <f ca="1">IF($A7&lt;&gt;"",INDIRECT("'"&amp;$A7&amp;"'!L34"),"")</f>
        <v>0</v>
      </c>
      <c r="Y7" s="109">
        <f ca="1">IF($A7&lt;&gt;"",INDIRECT("'"&amp;$A7&amp;"'!L35"),"")</f>
        <v>8</v>
      </c>
      <c r="Z7" s="110">
        <f ca="1">IF($A7&lt;&gt;"",INDIRECT("'"&amp;$A7&amp;"'!L36"),"")</f>
        <v>63</v>
      </c>
      <c r="AA7" s="111">
        <f t="shared" ref="AA7:AA13" ca="1" si="4">IF($A7&lt;&gt;"",SUM(C21:Y21)/COUNT(C7:Y7),"")</f>
        <v>0</v>
      </c>
      <c r="AB7" s="110">
        <f ca="1">IF($A7&lt;&gt;"",INDIRECT("'"&amp;$A7&amp;"'!F36"),"")</f>
        <v>7</v>
      </c>
      <c r="AC7" s="110">
        <f ca="1">IF($A7&lt;&gt;"",INDIRECT("'"&amp;$A7&amp;"'!H36"),"")</f>
        <v>4</v>
      </c>
      <c r="AD7" s="110">
        <f ca="1">IF($A7&lt;&gt;"",INDIRECT("'"&amp;$A7&amp;"'!I36"),"")</f>
        <v>3</v>
      </c>
      <c r="AE7" s="109">
        <f ca="1">IF($A7&lt;&gt;"",INDIRECT("'"&amp;$A7&amp;"'!J36"),"")</f>
        <v>-0.5</v>
      </c>
      <c r="AF7" s="110">
        <f ca="1">IF($A7&lt;&gt;"",INDIRECT("'"&amp;$A7&amp;"'!K36"),"")</f>
        <v>1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73" t="s">
        <v>65</v>
      </c>
      <c r="B8" s="73" t="str">
        <f t="shared" ref="B8:B13" ca="1" si="5">IF(A8&lt;&gt;"",INDIRECT("'"&amp;$A8&amp;"'!E5"),"")</f>
        <v>ju1(NW)</v>
      </c>
      <c r="C8" s="43">
        <f t="shared" ref="C8:C13" ca="1" si="6">IF($A8&lt;&gt;"",INDIRECT("'"&amp;$A8&amp;"'!L13"),"")</f>
        <v>9</v>
      </c>
      <c r="D8" s="43">
        <f t="shared" ref="D8:D13" ca="1" si="7">IF($A8&lt;&gt;"",INDIRECT("'"&amp;$A8&amp;"'!L14"),"")</f>
        <v>9</v>
      </c>
      <c r="E8" s="43">
        <f t="shared" ref="E8:E13" ca="1" si="8">IF($A8&lt;&gt;"",INDIRECT("'"&amp;$A8&amp;"'!L15"),"")</f>
        <v>7</v>
      </c>
      <c r="F8" s="43">
        <f t="shared" ref="F8:F13" ca="1" si="9">IF($A8&lt;&gt;"",INDIRECT("'"&amp;$A8&amp;"'!L16"),"")</f>
        <v>5</v>
      </c>
      <c r="G8" s="43">
        <f t="shared" ref="G8:G13" ca="1" si="10">IF($A8&lt;&gt;"",INDIRECT("'"&amp;$A8&amp;"'!L17"),"")</f>
        <v>10</v>
      </c>
      <c r="H8" s="43">
        <f t="shared" ref="H8:H13" ca="1" si="11">IF($A8&lt;&gt;"",INDIRECT("'"&amp;$A8&amp;"'!L18"),"")</f>
        <v>9.5</v>
      </c>
      <c r="I8" s="43">
        <f t="shared" ref="I8:I13" ca="1" si="12">IF($A8&lt;&gt;"",INDIRECT("'"&amp;$A8&amp;"'!L19"),"")</f>
        <v>9.5</v>
      </c>
      <c r="J8" s="43">
        <f t="shared" ref="J8:J13" ca="1" si="13">IF($A8&lt;&gt;"",INDIRECT("'"&amp;$A8&amp;"'!L20"),"")</f>
        <v>5</v>
      </c>
      <c r="K8" s="43">
        <f t="shared" ref="K8:K13" ca="1" si="14">IF($A8&lt;&gt;"",INDIRECT("'"&amp;$A8&amp;"'!L21"),"")</f>
        <v>7</v>
      </c>
      <c r="L8" s="43">
        <f t="shared" ref="L8:L13" ca="1" si="15">IF($A8&lt;&gt;"",INDIRECT("'"&amp;$A8&amp;"'!L22"),"")</f>
        <v>9</v>
      </c>
      <c r="M8" s="43">
        <f t="shared" ref="M8:M13" ca="1" si="16">IF($A8&lt;&gt;"",INDIRECT("'"&amp;$A8&amp;"'!L23"),"")</f>
        <v>9</v>
      </c>
      <c r="N8" s="43">
        <f t="shared" ref="N8:N13" ca="1" si="17">IF($A8&lt;&gt;"",INDIRECT("'"&amp;$A8&amp;"'!L24"),"")</f>
        <v>9</v>
      </c>
      <c r="O8" s="43">
        <f t="shared" ref="O8:O13" ca="1" si="18">IF($A8&lt;&gt;"",INDIRECT("'"&amp;$A8&amp;"'!L25"),"")</f>
        <v>7</v>
      </c>
      <c r="P8" s="43">
        <f t="shared" ref="P8:P13" ca="1" si="19">IF($A8&lt;&gt;"",INDIRECT("'"&amp;$A8&amp;"'!L26"),"")</f>
        <v>5</v>
      </c>
      <c r="Q8" s="43">
        <f t="shared" ref="Q8:Q13" ca="1" si="20">IF($A8&lt;&gt;"",INDIRECT("'"&amp;$A8&amp;"'!L27"),"")</f>
        <v>7</v>
      </c>
      <c r="R8" s="43">
        <f t="shared" ref="R8:R13" ca="1" si="21">IF($A8&lt;&gt;"",INDIRECT("'"&amp;$A8&amp;"'!L28"),"")</f>
        <v>9</v>
      </c>
      <c r="S8" s="43">
        <f t="shared" ref="S8:S13" ca="1" si="22">IF($A8&lt;&gt;"",INDIRECT("'"&amp;$A8&amp;"'!L29"),"")</f>
        <v>0</v>
      </c>
      <c r="T8" s="43">
        <f t="shared" ref="T8:T13" ca="1" si="23">IF($A8&lt;&gt;"",INDIRECT("'"&amp;$A8&amp;"'!L30"),"")</f>
        <v>0</v>
      </c>
      <c r="U8" s="43">
        <f t="shared" ref="U8:U13" ca="1" si="24">IF($A8&lt;&gt;"",INDIRECT("'"&amp;$A8&amp;"'!L31"),"")</f>
        <v>0</v>
      </c>
      <c r="V8" s="43">
        <f t="shared" ref="V8:V13" ca="1" si="25">IF($A8&lt;&gt;"",INDIRECT("'"&amp;$A8&amp;"'!L32"),"")</f>
        <v>0</v>
      </c>
      <c r="W8" s="43">
        <f t="shared" ref="W8:W13" ca="1" si="26">IF($A8&lt;&gt;"",INDIRECT("'"&amp;$A8&amp;"'!L33"),"")</f>
        <v>0</v>
      </c>
      <c r="X8" s="43">
        <f t="shared" ref="X8:X13" ca="1" si="27">IF($A8&lt;&gt;"",INDIRECT("'"&amp;$A8&amp;"'!L34"),"")</f>
        <v>0</v>
      </c>
      <c r="Y8" s="43">
        <f t="shared" ref="Y8:Y13" ca="1" si="28">IF($A8&lt;&gt;"",INDIRECT("'"&amp;$A8&amp;"'!L35"),"")</f>
        <v>8</v>
      </c>
      <c r="Z8" s="112">
        <f t="shared" ref="Z8:Z13" ca="1" si="29">IF($A8&lt;&gt;"",INDIRECT("'"&amp;$A8&amp;"'!L36"),"")</f>
        <v>134</v>
      </c>
      <c r="AA8" s="44">
        <f t="shared" ca="1" si="4"/>
        <v>0.95652173913043481</v>
      </c>
      <c r="AB8" s="113">
        <f t="shared" ref="AB8:AB13" ca="1" si="30">IF($A8&lt;&gt;"",INDIRECT("'"&amp;$A8&amp;"'!F36"),"")</f>
        <v>8</v>
      </c>
      <c r="AC8" s="113">
        <f t="shared" ref="AC8:AC13" ca="1" si="31">IF($A8&lt;&gt;"",INDIRECT("'"&amp;$A8&amp;"'!H36"),"")</f>
        <v>4</v>
      </c>
      <c r="AD8" s="113">
        <f t="shared" ref="AD8:AD13" ca="1" si="32">IF($A8&lt;&gt;"",INDIRECT("'"&amp;$A8&amp;"'!I36"),"")</f>
        <v>3</v>
      </c>
      <c r="AE8" s="43">
        <f t="shared" ref="AE8:AE13" ca="1" si="33">IF($A8&lt;&gt;"",INDIRECT("'"&amp;$A8&amp;"'!J36"),"")</f>
        <v>-0.5</v>
      </c>
      <c r="AF8" s="113">
        <f t="shared" ref="AF8:AF13" ca="1" si="34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73" t="s">
        <v>67</v>
      </c>
      <c r="B9" s="73" t="str">
        <f t="shared" ca="1" si="5"/>
        <v>sharedJudge1(T)</v>
      </c>
      <c r="C9" s="43">
        <f t="shared" ca="1" si="6"/>
        <v>9</v>
      </c>
      <c r="D9" s="43">
        <f t="shared" ca="1" si="7"/>
        <v>4</v>
      </c>
      <c r="E9" s="43">
        <f t="shared" ca="1" si="8"/>
        <v>2</v>
      </c>
      <c r="F9" s="43">
        <f t="shared" ca="1" si="9"/>
        <v>5</v>
      </c>
      <c r="G9" s="43">
        <f t="shared" ca="1" si="10"/>
        <v>10</v>
      </c>
      <c r="H9" s="43">
        <f t="shared" ca="1" si="11"/>
        <v>9.5</v>
      </c>
      <c r="I9" s="43">
        <f t="shared" ca="1" si="12"/>
        <v>9.5</v>
      </c>
      <c r="J9" s="43">
        <f t="shared" ca="1" si="13"/>
        <v>5</v>
      </c>
      <c r="K9" s="43">
        <f t="shared" ca="1" si="14"/>
        <v>7</v>
      </c>
      <c r="L9" s="43">
        <f t="shared" ca="1" si="15"/>
        <v>9</v>
      </c>
      <c r="M9" s="43">
        <f t="shared" ca="1" si="16"/>
        <v>9</v>
      </c>
      <c r="N9" s="43">
        <f t="shared" ca="1" si="17"/>
        <v>9</v>
      </c>
      <c r="O9" s="43">
        <f t="shared" ca="1" si="18"/>
        <v>7</v>
      </c>
      <c r="P9" s="43">
        <f t="shared" ca="1" si="19"/>
        <v>5</v>
      </c>
      <c r="Q9" s="43">
        <f t="shared" ca="1" si="20"/>
        <v>7</v>
      </c>
      <c r="R9" s="43">
        <f t="shared" ca="1" si="21"/>
        <v>9</v>
      </c>
      <c r="S9" s="43">
        <f t="shared" ca="1" si="22"/>
        <v>0</v>
      </c>
      <c r="T9" s="43">
        <f t="shared" ca="1" si="23"/>
        <v>0</v>
      </c>
      <c r="U9" s="43">
        <f t="shared" ca="1" si="24"/>
        <v>0</v>
      </c>
      <c r="V9" s="43">
        <f t="shared" ca="1" si="25"/>
        <v>0</v>
      </c>
      <c r="W9" s="43">
        <f t="shared" ca="1" si="26"/>
        <v>0</v>
      </c>
      <c r="X9" s="43">
        <f t="shared" ca="1" si="27"/>
        <v>0</v>
      </c>
      <c r="Y9" s="43">
        <f t="shared" ca="1" si="28"/>
        <v>8</v>
      </c>
      <c r="Z9" s="112">
        <f t="shared" ca="1" si="29"/>
        <v>124</v>
      </c>
      <c r="AA9" s="45">
        <f t="shared" ca="1" si="4"/>
        <v>0.86956521739130432</v>
      </c>
      <c r="AB9" s="113">
        <f t="shared" ca="1" si="30"/>
        <v>8</v>
      </c>
      <c r="AC9" s="113">
        <f t="shared" ca="1" si="31"/>
        <v>4</v>
      </c>
      <c r="AD9" s="113">
        <f t="shared" ca="1" si="32"/>
        <v>5</v>
      </c>
      <c r="AE9" s="43">
        <f t="shared" ca="1" si="33"/>
        <v>-0.5</v>
      </c>
      <c r="AF9" s="113">
        <f t="shared" ca="1" si="34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73" t="s">
        <v>69</v>
      </c>
      <c r="B10" s="73" t="str">
        <f t="shared" ca="1" si="5"/>
        <v>sharedJudge2(BY)</v>
      </c>
      <c r="C10" s="43">
        <f t="shared" ca="1" si="6"/>
        <v>4</v>
      </c>
      <c r="D10" s="43">
        <f t="shared" ca="1" si="7"/>
        <v>9</v>
      </c>
      <c r="E10" s="43">
        <f t="shared" ca="1" si="8"/>
        <v>7</v>
      </c>
      <c r="F10" s="43">
        <f t="shared" ca="1" si="9"/>
        <v>7</v>
      </c>
      <c r="G10" s="43">
        <f t="shared" ca="1" si="10"/>
        <v>10</v>
      </c>
      <c r="H10" s="43">
        <f t="shared" ca="1" si="11"/>
        <v>9.5</v>
      </c>
      <c r="I10" s="43">
        <f t="shared" ca="1" si="12"/>
        <v>6.5</v>
      </c>
      <c r="J10" s="43">
        <f t="shared" ca="1" si="13"/>
        <v>10</v>
      </c>
      <c r="K10" s="43">
        <f t="shared" ca="1" si="14"/>
        <v>7</v>
      </c>
      <c r="L10" s="43">
        <f t="shared" ca="1" si="15"/>
        <v>9</v>
      </c>
      <c r="M10" s="43">
        <f t="shared" ca="1" si="16"/>
        <v>9</v>
      </c>
      <c r="N10" s="43">
        <f t="shared" ca="1" si="17"/>
        <v>9</v>
      </c>
      <c r="O10" s="43">
        <f t="shared" ca="1" si="18"/>
        <v>7</v>
      </c>
      <c r="P10" s="43">
        <f t="shared" ca="1" si="19"/>
        <v>5</v>
      </c>
      <c r="Q10" s="43">
        <f t="shared" ca="1" si="20"/>
        <v>7</v>
      </c>
      <c r="R10" s="43">
        <f t="shared" ca="1" si="21"/>
        <v>9</v>
      </c>
      <c r="S10" s="43">
        <f t="shared" ca="1" si="22"/>
        <v>0</v>
      </c>
      <c r="T10" s="43">
        <f t="shared" ca="1" si="23"/>
        <v>0</v>
      </c>
      <c r="U10" s="43">
        <f t="shared" ca="1" si="24"/>
        <v>0</v>
      </c>
      <c r="V10" s="43">
        <f t="shared" ca="1" si="25"/>
        <v>0</v>
      </c>
      <c r="W10" s="43">
        <f t="shared" ca="1" si="26"/>
        <v>0</v>
      </c>
      <c r="X10" s="43">
        <f t="shared" ca="1" si="27"/>
        <v>0</v>
      </c>
      <c r="Y10" s="43">
        <f t="shared" ca="1" si="28"/>
        <v>8</v>
      </c>
      <c r="Z10" s="112">
        <f t="shared" ca="1" si="29"/>
        <v>133</v>
      </c>
      <c r="AA10" s="45">
        <f t="shared" ca="1" si="4"/>
        <v>0.82608695652173914</v>
      </c>
      <c r="AB10" s="113">
        <f t="shared" ca="1" si="30"/>
        <v>8</v>
      </c>
      <c r="AC10" s="113">
        <f t="shared" ca="1" si="31"/>
        <v>6</v>
      </c>
      <c r="AD10" s="113">
        <f t="shared" ca="1" si="32"/>
        <v>2</v>
      </c>
      <c r="AE10" s="43">
        <f t="shared" ca="1" si="33"/>
        <v>-0.5</v>
      </c>
      <c r="AF10" s="113">
        <f t="shared" ca="1" si="34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73" t="s">
        <v>71</v>
      </c>
      <c r="B11" s="73" t="str">
        <f t="shared" ca="1" si="5"/>
        <v>ju4(NS)</v>
      </c>
      <c r="C11" s="43">
        <f t="shared" ca="1" si="6"/>
        <v>4</v>
      </c>
      <c r="D11" s="43">
        <f t="shared" ca="1" si="7"/>
        <v>9</v>
      </c>
      <c r="E11" s="43">
        <f t="shared" ca="1" si="8"/>
        <v>7</v>
      </c>
      <c r="F11" s="43">
        <f t="shared" ca="1" si="9"/>
        <v>5</v>
      </c>
      <c r="G11" s="43">
        <f t="shared" ca="1" si="10"/>
        <v>10</v>
      </c>
      <c r="H11" s="43">
        <f t="shared" ca="1" si="11"/>
        <v>9.5</v>
      </c>
      <c r="I11" s="43">
        <f t="shared" ca="1" si="12"/>
        <v>9.5</v>
      </c>
      <c r="J11" s="43">
        <f t="shared" ca="1" si="13"/>
        <v>5</v>
      </c>
      <c r="K11" s="43">
        <f t="shared" ca="1" si="14"/>
        <v>7</v>
      </c>
      <c r="L11" s="43">
        <f t="shared" ca="1" si="15"/>
        <v>9</v>
      </c>
      <c r="M11" s="43">
        <f t="shared" ca="1" si="16"/>
        <v>9</v>
      </c>
      <c r="N11" s="43">
        <f t="shared" ca="1" si="17"/>
        <v>9</v>
      </c>
      <c r="O11" s="43">
        <f t="shared" ca="1" si="18"/>
        <v>7</v>
      </c>
      <c r="P11" s="43">
        <f t="shared" ca="1" si="19"/>
        <v>5</v>
      </c>
      <c r="Q11" s="43">
        <f t="shared" ca="1" si="20"/>
        <v>7</v>
      </c>
      <c r="R11" s="43">
        <f t="shared" ca="1" si="21"/>
        <v>9</v>
      </c>
      <c r="S11" s="43">
        <f t="shared" ca="1" si="22"/>
        <v>0</v>
      </c>
      <c r="T11" s="43">
        <f t="shared" ca="1" si="23"/>
        <v>0</v>
      </c>
      <c r="U11" s="43">
        <f t="shared" ca="1" si="24"/>
        <v>0</v>
      </c>
      <c r="V11" s="43">
        <f t="shared" ca="1" si="25"/>
        <v>0</v>
      </c>
      <c r="W11" s="43">
        <f t="shared" ca="1" si="26"/>
        <v>0</v>
      </c>
      <c r="X11" s="43">
        <f t="shared" ca="1" si="27"/>
        <v>0</v>
      </c>
      <c r="Y11" s="43">
        <f t="shared" ca="1" si="28"/>
        <v>8</v>
      </c>
      <c r="Z11" s="112">
        <f t="shared" ca="1" si="29"/>
        <v>129</v>
      </c>
      <c r="AA11" s="45">
        <f t="shared" ca="1" si="4"/>
        <v>0.95652173913043481</v>
      </c>
      <c r="AB11" s="113">
        <f t="shared" ca="1" si="30"/>
        <v>8</v>
      </c>
      <c r="AC11" s="113">
        <f t="shared" ca="1" si="31"/>
        <v>4</v>
      </c>
      <c r="AD11" s="113">
        <f t="shared" ca="1" si="32"/>
        <v>4</v>
      </c>
      <c r="AE11" s="43">
        <f t="shared" ca="1" si="33"/>
        <v>-0.5</v>
      </c>
      <c r="AF11" s="113">
        <f t="shared" ca="1" si="34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73" t="s">
        <v>73</v>
      </c>
      <c r="B12" s="114" t="str">
        <f t="shared" ca="1" si="5"/>
        <v>judge4(BE)</v>
      </c>
      <c r="C12" s="115">
        <f t="shared" ca="1" si="6"/>
        <v>9</v>
      </c>
      <c r="D12" s="115">
        <f t="shared" ca="1" si="7"/>
        <v>9</v>
      </c>
      <c r="E12" s="115">
        <f t="shared" ca="1" si="8"/>
        <v>7</v>
      </c>
      <c r="F12" s="115">
        <f t="shared" ca="1" si="9"/>
        <v>5</v>
      </c>
      <c r="G12" s="115">
        <f t="shared" ca="1" si="10"/>
        <v>10</v>
      </c>
      <c r="H12" s="115">
        <f t="shared" ca="1" si="11"/>
        <v>9.5</v>
      </c>
      <c r="I12" s="115">
        <f t="shared" ca="1" si="12"/>
        <v>9.5</v>
      </c>
      <c r="J12" s="115">
        <f t="shared" ca="1" si="13"/>
        <v>5</v>
      </c>
      <c r="K12" s="115">
        <f t="shared" ca="1" si="14"/>
        <v>7</v>
      </c>
      <c r="L12" s="115">
        <f t="shared" ca="1" si="15"/>
        <v>9</v>
      </c>
      <c r="M12" s="115">
        <f t="shared" ca="1" si="16"/>
        <v>9</v>
      </c>
      <c r="N12" s="115">
        <f t="shared" ca="1" si="17"/>
        <v>9</v>
      </c>
      <c r="O12" s="115">
        <f t="shared" ca="1" si="18"/>
        <v>7</v>
      </c>
      <c r="P12" s="115">
        <f t="shared" ca="1" si="19"/>
        <v>5</v>
      </c>
      <c r="Q12" s="115">
        <f t="shared" ca="1" si="20"/>
        <v>7</v>
      </c>
      <c r="R12" s="115">
        <f t="shared" ca="1" si="21"/>
        <v>9</v>
      </c>
      <c r="S12" s="115">
        <f t="shared" ca="1" si="22"/>
        <v>0</v>
      </c>
      <c r="T12" s="115">
        <f t="shared" ca="1" si="23"/>
        <v>0</v>
      </c>
      <c r="U12" s="115">
        <f t="shared" ca="1" si="24"/>
        <v>0</v>
      </c>
      <c r="V12" s="115">
        <f t="shared" ca="1" si="25"/>
        <v>0</v>
      </c>
      <c r="W12" s="115">
        <f t="shared" ca="1" si="26"/>
        <v>0</v>
      </c>
      <c r="X12" s="115">
        <f t="shared" ca="1" si="27"/>
        <v>0</v>
      </c>
      <c r="Y12" s="115">
        <f t="shared" ca="1" si="28"/>
        <v>8</v>
      </c>
      <c r="Z12" s="116">
        <f t="shared" ca="1" si="29"/>
        <v>134</v>
      </c>
      <c r="AA12" s="45">
        <f t="shared" ca="1" si="4"/>
        <v>0.95652173913043481</v>
      </c>
      <c r="AB12" s="116">
        <f t="shared" ca="1" si="30"/>
        <v>8</v>
      </c>
      <c r="AC12" s="116">
        <f t="shared" ca="1" si="31"/>
        <v>4</v>
      </c>
      <c r="AD12" s="116">
        <f t="shared" ca="1" si="32"/>
        <v>3</v>
      </c>
      <c r="AE12" s="115">
        <f t="shared" ca="1" si="33"/>
        <v>-0.5</v>
      </c>
      <c r="AF12" s="116">
        <f t="shared" ca="1" si="34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17" t="s">
        <v>75</v>
      </c>
      <c r="B13" s="117" t="str">
        <f t="shared" ca="1" si="5"/>
        <v>juSpringer(BA)</v>
      </c>
      <c r="C13" s="118">
        <f t="shared" ca="1" si="6"/>
        <v>9</v>
      </c>
      <c r="D13" s="118">
        <f t="shared" ca="1" si="7"/>
        <v>9</v>
      </c>
      <c r="E13" s="118">
        <f t="shared" ca="1" si="8"/>
        <v>7</v>
      </c>
      <c r="F13" s="118">
        <f t="shared" ca="1" si="9"/>
        <v>5</v>
      </c>
      <c r="G13" s="118">
        <f t="shared" ca="1" si="10"/>
        <v>10</v>
      </c>
      <c r="H13" s="118">
        <f t="shared" ca="1" si="11"/>
        <v>9.5</v>
      </c>
      <c r="I13" s="118">
        <f t="shared" ca="1" si="12"/>
        <v>9.5</v>
      </c>
      <c r="J13" s="118">
        <f t="shared" ca="1" si="13"/>
        <v>5</v>
      </c>
      <c r="K13" s="118">
        <f t="shared" ca="1" si="14"/>
        <v>7</v>
      </c>
      <c r="L13" s="118">
        <f t="shared" ca="1" si="15"/>
        <v>9</v>
      </c>
      <c r="M13" s="118">
        <f t="shared" ca="1" si="16"/>
        <v>9</v>
      </c>
      <c r="N13" s="118">
        <f t="shared" ca="1" si="17"/>
        <v>9</v>
      </c>
      <c r="O13" s="118">
        <f t="shared" ca="1" si="18"/>
        <v>7</v>
      </c>
      <c r="P13" s="118">
        <f t="shared" ca="1" si="19"/>
        <v>5</v>
      </c>
      <c r="Q13" s="118">
        <f t="shared" ca="1" si="20"/>
        <v>7</v>
      </c>
      <c r="R13" s="118">
        <f t="shared" ca="1" si="21"/>
        <v>9</v>
      </c>
      <c r="S13" s="118">
        <f t="shared" ca="1" si="22"/>
        <v>0</v>
      </c>
      <c r="T13" s="118">
        <f t="shared" ca="1" si="23"/>
        <v>0</v>
      </c>
      <c r="U13" s="118">
        <f t="shared" ca="1" si="24"/>
        <v>0</v>
      </c>
      <c r="V13" s="118">
        <f t="shared" ca="1" si="25"/>
        <v>0</v>
      </c>
      <c r="W13" s="118">
        <f t="shared" ca="1" si="26"/>
        <v>0</v>
      </c>
      <c r="X13" s="118">
        <f t="shared" ca="1" si="27"/>
        <v>0</v>
      </c>
      <c r="Y13" s="118">
        <f t="shared" ca="1" si="28"/>
        <v>8</v>
      </c>
      <c r="Z13" s="119">
        <f t="shared" ca="1" si="29"/>
        <v>134</v>
      </c>
      <c r="AA13" s="120">
        <f t="shared" ca="1" si="4"/>
        <v>0.95652173913043481</v>
      </c>
      <c r="AB13" s="119">
        <f t="shared" ca="1" si="30"/>
        <v>8</v>
      </c>
      <c r="AC13" s="119">
        <f t="shared" ca="1" si="31"/>
        <v>4</v>
      </c>
      <c r="AD13" s="119">
        <f t="shared" ca="1" si="32"/>
        <v>3</v>
      </c>
      <c r="AE13" s="118">
        <f t="shared" ca="1" si="33"/>
        <v>-0.5</v>
      </c>
      <c r="AF13" s="119">
        <f t="shared" ca="1" si="34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3"/>
      <c r="AA14" s="124"/>
      <c r="AB14" s="125"/>
      <c r="AC14" s="125"/>
      <c r="AD14" s="125"/>
      <c r="AE14" s="122"/>
      <c r="AF14" s="125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26"/>
      <c r="B15" s="126" t="str">
        <f t="shared" ref="B15:B16" ca="1" si="35">IF(A15&lt;&gt;"",INDIRECT("'"&amp;$A15&amp;"'!E5"),"")</f>
        <v/>
      </c>
      <c r="C15" s="127" t="str">
        <f t="shared" ref="C15:C16" ca="1" si="36">IF($A15&lt;&gt;"",INDIRECT("'"&amp;$A15&amp;"'!L13"),"")</f>
        <v/>
      </c>
      <c r="D15" s="127" t="str">
        <f t="shared" ref="D15:D16" ca="1" si="37">IF($A15&lt;&gt;"",INDIRECT("'"&amp;$A15&amp;"'!L14"),"")</f>
        <v/>
      </c>
      <c r="E15" s="127" t="str">
        <f t="shared" ref="E15:E16" ca="1" si="38">IF($A15&lt;&gt;"",INDIRECT("'"&amp;$A15&amp;"'!L15"),"")</f>
        <v/>
      </c>
      <c r="F15" s="127" t="str">
        <f t="shared" ref="F15:F16" ca="1" si="39">IF($A15&lt;&gt;"",INDIRECT("'"&amp;$A15&amp;"'!L16"),"")</f>
        <v/>
      </c>
      <c r="G15" s="127" t="str">
        <f t="shared" ref="G15:G16" ca="1" si="40">IF($A15&lt;&gt;"",INDIRECT("'"&amp;$A15&amp;"'!L17"),"")</f>
        <v/>
      </c>
      <c r="H15" s="127" t="str">
        <f t="shared" ref="H15:H16" ca="1" si="41">IF($A15&lt;&gt;"",INDIRECT("'"&amp;$A15&amp;"'!L18"),"")</f>
        <v/>
      </c>
      <c r="I15" s="127" t="str">
        <f t="shared" ref="I15:I16" ca="1" si="42">IF($A15&lt;&gt;"",INDIRECT("'"&amp;$A15&amp;"'!L19"),"")</f>
        <v/>
      </c>
      <c r="J15" s="127" t="str">
        <f t="shared" ref="J15:J16" ca="1" si="43">IF($A15&lt;&gt;"",INDIRECT("'"&amp;$A15&amp;"'!L20"),"")</f>
        <v/>
      </c>
      <c r="K15" s="127" t="str">
        <f t="shared" ref="K15:K16" ca="1" si="44">IF($A15&lt;&gt;"",INDIRECT("'"&amp;$A15&amp;"'!L21"),"")</f>
        <v/>
      </c>
      <c r="L15" s="127" t="str">
        <f t="shared" ref="L15:L16" ca="1" si="45">IF($A15&lt;&gt;"",INDIRECT("'"&amp;$A15&amp;"'!L22"),"")</f>
        <v/>
      </c>
      <c r="M15" s="127" t="str">
        <f t="shared" ref="M15:M16" ca="1" si="46">IF($A15&lt;&gt;"",INDIRECT("'"&amp;$A15&amp;"'!L23"),"")</f>
        <v/>
      </c>
      <c r="N15" s="127" t="str">
        <f t="shared" ref="N15:N16" ca="1" si="47">IF($A15&lt;&gt;"",INDIRECT("'"&amp;$A15&amp;"'!L24"),"")</f>
        <v/>
      </c>
      <c r="O15" s="127" t="str">
        <f t="shared" ref="O15:O16" ca="1" si="48">IF($A15&lt;&gt;"",INDIRECT("'"&amp;$A15&amp;"'!L25"),"")</f>
        <v/>
      </c>
      <c r="P15" s="127" t="str">
        <f t="shared" ref="P15:P16" ca="1" si="49">IF($A15&lt;&gt;"",INDIRECT("'"&amp;$A15&amp;"'!L26"),"")</f>
        <v/>
      </c>
      <c r="Q15" s="127" t="str">
        <f t="shared" ref="Q15:Q16" ca="1" si="50">IF($A15&lt;&gt;"",INDIRECT("'"&amp;$A15&amp;"'!L27"),"")</f>
        <v/>
      </c>
      <c r="R15" s="127" t="str">
        <f t="shared" ref="R15:R16" ca="1" si="51">IF($A15&lt;&gt;"",INDIRECT("'"&amp;$A15&amp;"'!L28"),"")</f>
        <v/>
      </c>
      <c r="S15" s="127" t="str">
        <f t="shared" ref="S15:S16" ca="1" si="52">IF($A15&lt;&gt;"",INDIRECT("'"&amp;$A15&amp;"'!L29"),"")</f>
        <v/>
      </c>
      <c r="T15" s="127" t="str">
        <f t="shared" ref="T15:T16" ca="1" si="53">IF($A15&lt;&gt;"",INDIRECT("'"&amp;$A15&amp;"'!L30"),"")</f>
        <v/>
      </c>
      <c r="U15" s="127" t="str">
        <f t="shared" ref="U15:U16" ca="1" si="54">IF($A15&lt;&gt;"",INDIRECT("'"&amp;$A15&amp;"'!L31"),"")</f>
        <v/>
      </c>
      <c r="V15" s="127" t="str">
        <f t="shared" ref="V15:V16" ca="1" si="55">IF($A15&lt;&gt;"",INDIRECT("'"&amp;$A15&amp;"'!L32"),"")</f>
        <v/>
      </c>
      <c r="W15" s="127" t="str">
        <f t="shared" ref="W15:W16" ca="1" si="56">IF($A15&lt;&gt;"",INDIRECT("'"&amp;$A15&amp;"'!L33"),"")</f>
        <v/>
      </c>
      <c r="X15" s="127" t="str">
        <f t="shared" ref="X15:X16" ca="1" si="57">IF($A15&lt;&gt;"",INDIRECT("'"&amp;$A15&amp;"'!L34"),"")</f>
        <v/>
      </c>
      <c r="Y15" s="127" t="str">
        <f t="shared" ref="Y15:Y16" ca="1" si="58">IF($A15&lt;&gt;"",INDIRECT("'"&amp;$A15&amp;"'!L35"),"")</f>
        <v/>
      </c>
      <c r="Z15" s="128" t="str">
        <f t="shared" ref="Z15:Z16" ca="1" si="59">IF($A15&lt;&gt;"",INDIRECT("'"&amp;$A15&amp;"'!L36"),"")</f>
        <v/>
      </c>
      <c r="AA15" s="129" t="str">
        <f t="shared" ref="AA15:AA16" si="60">IF($A15&lt;&gt;"",SUM(C29:Y29)/COUNT(C15:Y15),"")</f>
        <v/>
      </c>
      <c r="AB15" s="130" t="str">
        <f t="shared" ref="AB15:AB16" ca="1" si="61">IF($A15&lt;&gt;"",INDIRECT("'"&amp;$A15&amp;"'!F36"),"")</f>
        <v/>
      </c>
      <c r="AC15" s="130" t="str">
        <f t="shared" ref="AC15:AC16" ca="1" si="62">IF($A15&lt;&gt;"",INDIRECT("'"&amp;$A15&amp;"'!H36"),"")</f>
        <v/>
      </c>
      <c r="AD15" s="130" t="str">
        <f t="shared" ref="AD15:AD16" ca="1" si="63">IF($A15&lt;&gt;"",INDIRECT("'"&amp;$A15&amp;"'!I36"),"")</f>
        <v/>
      </c>
      <c r="AE15" s="127" t="str">
        <f t="shared" ref="AE15:AE16" ca="1" si="64">IF($A15&lt;&gt;"",INDIRECT("'"&amp;$A15&amp;"'!J36"),"")</f>
        <v/>
      </c>
      <c r="AF15" s="130" t="str">
        <f t="shared" ref="AF15:AF16" ca="1" si="65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1"/>
      <c r="B16" s="121" t="str">
        <f t="shared" ca="1" si="35"/>
        <v/>
      </c>
      <c r="C16" s="122" t="str">
        <f t="shared" ca="1" si="36"/>
        <v/>
      </c>
      <c r="D16" s="122" t="str">
        <f t="shared" ca="1" si="37"/>
        <v/>
      </c>
      <c r="E16" s="122" t="str">
        <f t="shared" ca="1" si="38"/>
        <v/>
      </c>
      <c r="F16" s="122" t="str">
        <f t="shared" ca="1" si="39"/>
        <v/>
      </c>
      <c r="G16" s="122" t="str">
        <f t="shared" ca="1" si="40"/>
        <v/>
      </c>
      <c r="H16" s="122" t="str">
        <f t="shared" ca="1" si="41"/>
        <v/>
      </c>
      <c r="I16" s="122" t="str">
        <f t="shared" ca="1" si="42"/>
        <v/>
      </c>
      <c r="J16" s="122" t="str">
        <f t="shared" ca="1" si="43"/>
        <v/>
      </c>
      <c r="K16" s="122" t="str">
        <f t="shared" ca="1" si="44"/>
        <v/>
      </c>
      <c r="L16" s="122" t="str">
        <f t="shared" ca="1" si="45"/>
        <v/>
      </c>
      <c r="M16" s="122" t="str">
        <f t="shared" ca="1" si="46"/>
        <v/>
      </c>
      <c r="N16" s="122" t="str">
        <f t="shared" ca="1" si="47"/>
        <v/>
      </c>
      <c r="O16" s="122" t="str">
        <f t="shared" ca="1" si="48"/>
        <v/>
      </c>
      <c r="P16" s="122" t="str">
        <f t="shared" ca="1" si="49"/>
        <v/>
      </c>
      <c r="Q16" s="122" t="str">
        <f t="shared" ca="1" si="50"/>
        <v/>
      </c>
      <c r="R16" s="122" t="str">
        <f t="shared" ca="1" si="51"/>
        <v/>
      </c>
      <c r="S16" s="122" t="str">
        <f t="shared" ca="1" si="52"/>
        <v/>
      </c>
      <c r="T16" s="122" t="str">
        <f t="shared" ca="1" si="53"/>
        <v/>
      </c>
      <c r="U16" s="122" t="str">
        <f t="shared" ca="1" si="54"/>
        <v/>
      </c>
      <c r="V16" s="122" t="str">
        <f t="shared" ca="1" si="55"/>
        <v/>
      </c>
      <c r="W16" s="122" t="str">
        <f t="shared" ca="1" si="56"/>
        <v/>
      </c>
      <c r="X16" s="122" t="str">
        <f t="shared" ca="1" si="57"/>
        <v/>
      </c>
      <c r="Y16" s="122" t="str">
        <f t="shared" ca="1" si="58"/>
        <v/>
      </c>
      <c r="Z16" s="131" t="str">
        <f t="shared" ca="1" si="59"/>
        <v/>
      </c>
      <c r="AA16" s="129" t="str">
        <f t="shared" si="60"/>
        <v/>
      </c>
      <c r="AB16" s="125" t="str">
        <f t="shared" ca="1" si="61"/>
        <v/>
      </c>
      <c r="AC16" s="125" t="str">
        <f t="shared" ca="1" si="62"/>
        <v/>
      </c>
      <c r="AD16" s="125" t="str">
        <f t="shared" ca="1" si="63"/>
        <v/>
      </c>
      <c r="AE16" s="122" t="str">
        <f t="shared" ca="1" si="64"/>
        <v/>
      </c>
      <c r="AF16" s="125" t="str">
        <f t="shared" ca="1" si="65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2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33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35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A27" si="66">A8</f>
        <v>Wertung 1</v>
      </c>
      <c r="B22" s="34" t="str">
        <f t="shared" ref="B22:B27" ca="1" si="67">B8</f>
        <v>ju1(NW)</v>
      </c>
      <c r="C22" s="34">
        <f t="shared" ref="C22:Y27" ca="1" si="68">IF($A8&lt;&gt;"",IF(ABS(C$3/3-C8)&lt;=0.75,1,0),"")</f>
        <v>0</v>
      </c>
      <c r="D22" s="34">
        <f t="shared" ca="1" si="68"/>
        <v>1</v>
      </c>
      <c r="E22" s="34">
        <f t="shared" ca="1" si="68"/>
        <v>1</v>
      </c>
      <c r="F22" s="34">
        <f t="shared" ca="1" si="68"/>
        <v>1</v>
      </c>
      <c r="G22" s="34">
        <f t="shared" ca="1" si="68"/>
        <v>1</v>
      </c>
      <c r="H22" s="34">
        <f t="shared" ca="1" si="68"/>
        <v>1</v>
      </c>
      <c r="I22" s="34">
        <f t="shared" ca="1" si="68"/>
        <v>1</v>
      </c>
      <c r="J22" s="34">
        <f t="shared" ca="1" si="68"/>
        <v>1</v>
      </c>
      <c r="K22" s="34">
        <f t="shared" ca="1" si="68"/>
        <v>1</v>
      </c>
      <c r="L22" s="34">
        <f t="shared" ca="1" si="68"/>
        <v>1</v>
      </c>
      <c r="M22" s="34">
        <f t="shared" ca="1" si="68"/>
        <v>1</v>
      </c>
      <c r="N22" s="34">
        <f t="shared" ca="1" si="68"/>
        <v>1</v>
      </c>
      <c r="O22" s="34">
        <f t="shared" ca="1" si="68"/>
        <v>1</v>
      </c>
      <c r="P22" s="34">
        <f t="shared" ca="1" si="68"/>
        <v>1</v>
      </c>
      <c r="Q22" s="34">
        <f t="shared" ca="1" si="68"/>
        <v>1</v>
      </c>
      <c r="R22" s="34">
        <f t="shared" ca="1" si="68"/>
        <v>1</v>
      </c>
      <c r="S22" s="34">
        <f t="shared" ca="1" si="68"/>
        <v>1</v>
      </c>
      <c r="T22" s="34">
        <f t="shared" ca="1" si="68"/>
        <v>1</v>
      </c>
      <c r="U22" s="34">
        <f t="shared" ca="1" si="68"/>
        <v>1</v>
      </c>
      <c r="V22" s="34">
        <f t="shared" ca="1" si="68"/>
        <v>1</v>
      </c>
      <c r="W22" s="34">
        <f t="shared" ca="1" si="68"/>
        <v>1</v>
      </c>
      <c r="X22" s="34">
        <f t="shared" ca="1" si="68"/>
        <v>1</v>
      </c>
      <c r="Y22" s="34">
        <f t="shared" ca="1" si="68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6"/>
        <v>Wertung 2</v>
      </c>
      <c r="B23" s="34" t="str">
        <f t="shared" ca="1" si="67"/>
        <v>sharedJudge1(T)</v>
      </c>
      <c r="C23" s="34">
        <f t="shared" ca="1" si="68"/>
        <v>0</v>
      </c>
      <c r="D23" s="34">
        <f t="shared" ca="1" si="68"/>
        <v>0</v>
      </c>
      <c r="E23" s="34">
        <f t="shared" ca="1" si="68"/>
        <v>0</v>
      </c>
      <c r="F23" s="34">
        <f t="shared" ca="1" si="68"/>
        <v>1</v>
      </c>
      <c r="G23" s="34">
        <f t="shared" ca="1" si="68"/>
        <v>1</v>
      </c>
      <c r="H23" s="34">
        <f t="shared" ca="1" si="68"/>
        <v>1</v>
      </c>
      <c r="I23" s="34">
        <f t="shared" ca="1" si="68"/>
        <v>1</v>
      </c>
      <c r="J23" s="34">
        <f t="shared" ca="1" si="68"/>
        <v>1</v>
      </c>
      <c r="K23" s="34">
        <f t="shared" ca="1" si="68"/>
        <v>1</v>
      </c>
      <c r="L23" s="34">
        <f t="shared" ca="1" si="68"/>
        <v>1</v>
      </c>
      <c r="M23" s="34">
        <f t="shared" ca="1" si="68"/>
        <v>1</v>
      </c>
      <c r="N23" s="34">
        <f t="shared" ca="1" si="68"/>
        <v>1</v>
      </c>
      <c r="O23" s="34">
        <f t="shared" ca="1" si="68"/>
        <v>1</v>
      </c>
      <c r="P23" s="34">
        <f t="shared" ca="1" si="68"/>
        <v>1</v>
      </c>
      <c r="Q23" s="34">
        <f t="shared" ca="1" si="68"/>
        <v>1</v>
      </c>
      <c r="R23" s="34">
        <f t="shared" ca="1" si="68"/>
        <v>1</v>
      </c>
      <c r="S23" s="34">
        <f t="shared" ca="1" si="68"/>
        <v>1</v>
      </c>
      <c r="T23" s="34">
        <f t="shared" ca="1" si="68"/>
        <v>1</v>
      </c>
      <c r="U23" s="34">
        <f t="shared" ca="1" si="68"/>
        <v>1</v>
      </c>
      <c r="V23" s="34">
        <f t="shared" ca="1" si="68"/>
        <v>1</v>
      </c>
      <c r="W23" s="34">
        <f t="shared" ca="1" si="68"/>
        <v>1</v>
      </c>
      <c r="X23" s="34">
        <f t="shared" ca="1" si="68"/>
        <v>1</v>
      </c>
      <c r="Y23" s="34">
        <f t="shared" ca="1" si="68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6"/>
        <v>Wertung 3 (H)</v>
      </c>
      <c r="B24" s="34" t="str">
        <f t="shared" ca="1" si="67"/>
        <v>sharedJudge2(BY)</v>
      </c>
      <c r="C24" s="34">
        <f t="shared" ca="1" si="68"/>
        <v>0</v>
      </c>
      <c r="D24" s="34">
        <f t="shared" ca="1" si="68"/>
        <v>1</v>
      </c>
      <c r="E24" s="34">
        <f t="shared" ca="1" si="68"/>
        <v>1</v>
      </c>
      <c r="F24" s="34">
        <f t="shared" ca="1" si="68"/>
        <v>0</v>
      </c>
      <c r="G24" s="34">
        <f t="shared" ca="1" si="68"/>
        <v>1</v>
      </c>
      <c r="H24" s="34">
        <f t="shared" ca="1" si="68"/>
        <v>1</v>
      </c>
      <c r="I24" s="34">
        <f t="shared" ca="1" si="68"/>
        <v>0</v>
      </c>
      <c r="J24" s="34">
        <f t="shared" ca="1" si="68"/>
        <v>0</v>
      </c>
      <c r="K24" s="34">
        <f t="shared" ca="1" si="68"/>
        <v>1</v>
      </c>
      <c r="L24" s="34">
        <f t="shared" ca="1" si="68"/>
        <v>1</v>
      </c>
      <c r="M24" s="34">
        <f t="shared" ca="1" si="68"/>
        <v>1</v>
      </c>
      <c r="N24" s="34">
        <f t="shared" ca="1" si="68"/>
        <v>1</v>
      </c>
      <c r="O24" s="34">
        <f t="shared" ca="1" si="68"/>
        <v>1</v>
      </c>
      <c r="P24" s="34">
        <f t="shared" ca="1" si="68"/>
        <v>1</v>
      </c>
      <c r="Q24" s="34">
        <f t="shared" ca="1" si="68"/>
        <v>1</v>
      </c>
      <c r="R24" s="34">
        <f t="shared" ca="1" si="68"/>
        <v>1</v>
      </c>
      <c r="S24" s="34">
        <f t="shared" ca="1" si="68"/>
        <v>1</v>
      </c>
      <c r="T24" s="34">
        <f t="shared" ca="1" si="68"/>
        <v>1</v>
      </c>
      <c r="U24" s="34">
        <f t="shared" ca="1" si="68"/>
        <v>1</v>
      </c>
      <c r="V24" s="34">
        <f t="shared" ca="1" si="68"/>
        <v>1</v>
      </c>
      <c r="W24" s="34">
        <f t="shared" ca="1" si="68"/>
        <v>1</v>
      </c>
      <c r="X24" s="34">
        <f t="shared" ca="1" si="68"/>
        <v>1</v>
      </c>
      <c r="Y24" s="34">
        <f t="shared" ca="1" si="68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6"/>
        <v>Wertung 4</v>
      </c>
      <c r="B25" s="34" t="str">
        <f t="shared" ca="1" si="67"/>
        <v>ju4(NS)</v>
      </c>
      <c r="C25" s="34">
        <f t="shared" ca="1" si="68"/>
        <v>0</v>
      </c>
      <c r="D25" s="34">
        <f t="shared" ca="1" si="68"/>
        <v>1</v>
      </c>
      <c r="E25" s="34">
        <f t="shared" ca="1" si="68"/>
        <v>1</v>
      </c>
      <c r="F25" s="34">
        <f t="shared" ca="1" si="68"/>
        <v>1</v>
      </c>
      <c r="G25" s="34">
        <f t="shared" ca="1" si="68"/>
        <v>1</v>
      </c>
      <c r="H25" s="34">
        <f t="shared" ca="1" si="68"/>
        <v>1</v>
      </c>
      <c r="I25" s="34">
        <f t="shared" ca="1" si="68"/>
        <v>1</v>
      </c>
      <c r="J25" s="34">
        <f t="shared" ca="1" si="68"/>
        <v>1</v>
      </c>
      <c r="K25" s="34">
        <f t="shared" ca="1" si="68"/>
        <v>1</v>
      </c>
      <c r="L25" s="34">
        <f t="shared" ca="1" si="68"/>
        <v>1</v>
      </c>
      <c r="M25" s="34">
        <f t="shared" ca="1" si="68"/>
        <v>1</v>
      </c>
      <c r="N25" s="34">
        <f t="shared" ca="1" si="68"/>
        <v>1</v>
      </c>
      <c r="O25" s="34">
        <f t="shared" ca="1" si="68"/>
        <v>1</v>
      </c>
      <c r="P25" s="34">
        <f t="shared" ca="1" si="68"/>
        <v>1</v>
      </c>
      <c r="Q25" s="34">
        <f t="shared" ca="1" si="68"/>
        <v>1</v>
      </c>
      <c r="R25" s="34">
        <f t="shared" ca="1" si="68"/>
        <v>1</v>
      </c>
      <c r="S25" s="34">
        <f t="shared" ca="1" si="68"/>
        <v>1</v>
      </c>
      <c r="T25" s="34">
        <f t="shared" ca="1" si="68"/>
        <v>1</v>
      </c>
      <c r="U25" s="34">
        <f t="shared" ca="1" si="68"/>
        <v>1</v>
      </c>
      <c r="V25" s="34">
        <f t="shared" ca="1" si="68"/>
        <v>1</v>
      </c>
      <c r="W25" s="34">
        <f t="shared" ca="1" si="68"/>
        <v>1</v>
      </c>
      <c r="X25" s="34">
        <f t="shared" ca="1" si="68"/>
        <v>1</v>
      </c>
      <c r="Y25" s="34">
        <f t="shared" ca="1" si="68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6"/>
        <v>Wertung 5</v>
      </c>
      <c r="B26" s="34" t="str">
        <f t="shared" ca="1" si="67"/>
        <v>judge4(BE)</v>
      </c>
      <c r="C26" s="34">
        <f t="shared" ca="1" si="68"/>
        <v>0</v>
      </c>
      <c r="D26" s="34">
        <f t="shared" ca="1" si="68"/>
        <v>1</v>
      </c>
      <c r="E26" s="34">
        <f t="shared" ca="1" si="68"/>
        <v>1</v>
      </c>
      <c r="F26" s="34">
        <f t="shared" ca="1" si="68"/>
        <v>1</v>
      </c>
      <c r="G26" s="34">
        <f t="shared" ca="1" si="68"/>
        <v>1</v>
      </c>
      <c r="H26" s="34">
        <f t="shared" ca="1" si="68"/>
        <v>1</v>
      </c>
      <c r="I26" s="34">
        <f t="shared" ca="1" si="68"/>
        <v>1</v>
      </c>
      <c r="J26" s="34">
        <f t="shared" ca="1" si="68"/>
        <v>1</v>
      </c>
      <c r="K26" s="34">
        <f t="shared" ca="1" si="68"/>
        <v>1</v>
      </c>
      <c r="L26" s="34">
        <f t="shared" ca="1" si="68"/>
        <v>1</v>
      </c>
      <c r="M26" s="34">
        <f t="shared" ca="1" si="68"/>
        <v>1</v>
      </c>
      <c r="N26" s="34">
        <f t="shared" ca="1" si="68"/>
        <v>1</v>
      </c>
      <c r="O26" s="34">
        <f t="shared" ca="1" si="68"/>
        <v>1</v>
      </c>
      <c r="P26" s="34">
        <f t="shared" ca="1" si="68"/>
        <v>1</v>
      </c>
      <c r="Q26" s="34">
        <f t="shared" ca="1" si="68"/>
        <v>1</v>
      </c>
      <c r="R26" s="34">
        <f t="shared" ca="1" si="68"/>
        <v>1</v>
      </c>
      <c r="S26" s="34">
        <f t="shared" ca="1" si="68"/>
        <v>1</v>
      </c>
      <c r="T26" s="34">
        <f t="shared" ca="1" si="68"/>
        <v>1</v>
      </c>
      <c r="U26" s="34">
        <f t="shared" ca="1" si="68"/>
        <v>1</v>
      </c>
      <c r="V26" s="34">
        <f t="shared" ca="1" si="68"/>
        <v>1</v>
      </c>
      <c r="W26" s="34">
        <f t="shared" ca="1" si="68"/>
        <v>1</v>
      </c>
      <c r="X26" s="34">
        <f t="shared" ca="1" si="68"/>
        <v>1</v>
      </c>
      <c r="Y26" s="34">
        <f t="shared" ca="1" si="68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6"/>
        <v>Springer</v>
      </c>
      <c r="B27" s="34" t="str">
        <f t="shared" ca="1" si="67"/>
        <v>juSpringer(BA)</v>
      </c>
      <c r="C27" s="34">
        <f t="shared" ca="1" si="68"/>
        <v>0</v>
      </c>
      <c r="D27" s="34">
        <f t="shared" ca="1" si="68"/>
        <v>1</v>
      </c>
      <c r="E27" s="34">
        <f t="shared" ca="1" si="68"/>
        <v>1</v>
      </c>
      <c r="F27" s="34">
        <f t="shared" ca="1" si="68"/>
        <v>1</v>
      </c>
      <c r="G27" s="34">
        <f t="shared" ca="1" si="68"/>
        <v>1</v>
      </c>
      <c r="H27" s="34">
        <f t="shared" ca="1" si="68"/>
        <v>1</v>
      </c>
      <c r="I27" s="34">
        <f t="shared" ca="1" si="68"/>
        <v>1</v>
      </c>
      <c r="J27" s="34">
        <f t="shared" ca="1" si="68"/>
        <v>1</v>
      </c>
      <c r="K27" s="34">
        <f t="shared" ca="1" si="68"/>
        <v>1</v>
      </c>
      <c r="L27" s="34">
        <f t="shared" ca="1" si="68"/>
        <v>1</v>
      </c>
      <c r="M27" s="34">
        <f t="shared" ca="1" si="68"/>
        <v>1</v>
      </c>
      <c r="N27" s="34">
        <f t="shared" ca="1" si="68"/>
        <v>1</v>
      </c>
      <c r="O27" s="34">
        <f t="shared" ca="1" si="68"/>
        <v>1</v>
      </c>
      <c r="P27" s="34">
        <f t="shared" ca="1" si="68"/>
        <v>1</v>
      </c>
      <c r="Q27" s="34">
        <f t="shared" ca="1" si="68"/>
        <v>1</v>
      </c>
      <c r="R27" s="34">
        <f t="shared" ca="1" si="68"/>
        <v>1</v>
      </c>
      <c r="S27" s="34">
        <f t="shared" ca="1" si="68"/>
        <v>1</v>
      </c>
      <c r="T27" s="34">
        <f t="shared" ca="1" si="68"/>
        <v>1</v>
      </c>
      <c r="U27" s="34">
        <f t="shared" ca="1" si="68"/>
        <v>1</v>
      </c>
      <c r="V27" s="34">
        <f t="shared" ca="1" si="68"/>
        <v>1</v>
      </c>
      <c r="W27" s="34">
        <f t="shared" ca="1" si="68"/>
        <v>1</v>
      </c>
      <c r="X27" s="34">
        <f t="shared" ca="1" si="68"/>
        <v>1</v>
      </c>
      <c r="Y27" s="34">
        <f t="shared" ca="1" si="68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30" si="69">IF($A15&lt;&gt;"",IF(ABS(C$3/3-C15)&lt;=0.75,1,0),"")</f>
        <v/>
      </c>
      <c r="D29" s="34" t="str">
        <f t="shared" si="69"/>
        <v/>
      </c>
      <c r="E29" s="34" t="str">
        <f t="shared" si="69"/>
        <v/>
      </c>
      <c r="F29" s="34" t="str">
        <f t="shared" si="69"/>
        <v/>
      </c>
      <c r="G29" s="34" t="str">
        <f t="shared" si="69"/>
        <v/>
      </c>
      <c r="H29" s="34" t="str">
        <f t="shared" si="69"/>
        <v/>
      </c>
      <c r="I29" s="34" t="str">
        <f t="shared" si="69"/>
        <v/>
      </c>
      <c r="J29" s="34" t="str">
        <f t="shared" si="69"/>
        <v/>
      </c>
      <c r="K29" s="34" t="str">
        <f t="shared" si="69"/>
        <v/>
      </c>
      <c r="L29" s="34" t="str">
        <f t="shared" si="69"/>
        <v/>
      </c>
      <c r="M29" s="34" t="str">
        <f t="shared" si="69"/>
        <v/>
      </c>
      <c r="N29" s="34" t="str">
        <f t="shared" si="69"/>
        <v/>
      </c>
      <c r="O29" s="34" t="str">
        <f t="shared" si="69"/>
        <v/>
      </c>
      <c r="P29" s="34" t="str">
        <f t="shared" si="69"/>
        <v/>
      </c>
      <c r="Q29" s="34" t="str">
        <f t="shared" si="69"/>
        <v/>
      </c>
      <c r="R29" s="34" t="str">
        <f t="shared" si="69"/>
        <v/>
      </c>
      <c r="S29" s="34" t="str">
        <f t="shared" si="69"/>
        <v/>
      </c>
      <c r="T29" s="34" t="str">
        <f t="shared" si="69"/>
        <v/>
      </c>
      <c r="U29" s="34" t="str">
        <f t="shared" si="69"/>
        <v/>
      </c>
      <c r="V29" s="34" t="str">
        <f t="shared" si="69"/>
        <v/>
      </c>
      <c r="W29" s="34" t="str">
        <f t="shared" si="69"/>
        <v/>
      </c>
      <c r="X29" s="34" t="str">
        <f t="shared" si="69"/>
        <v/>
      </c>
      <c r="Y29" s="34" t="str">
        <f t="shared" si="69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si="69"/>
        <v/>
      </c>
      <c r="D30" s="34" t="str">
        <f t="shared" si="69"/>
        <v/>
      </c>
      <c r="E30" s="34" t="str">
        <f t="shared" si="69"/>
        <v/>
      </c>
      <c r="F30" s="34" t="str">
        <f t="shared" si="69"/>
        <v/>
      </c>
      <c r="G30" s="34" t="str">
        <f t="shared" si="69"/>
        <v/>
      </c>
      <c r="H30" s="34" t="str">
        <f t="shared" si="69"/>
        <v/>
      </c>
      <c r="I30" s="34" t="str">
        <f t="shared" si="69"/>
        <v/>
      </c>
      <c r="J30" s="34" t="str">
        <f t="shared" si="69"/>
        <v/>
      </c>
      <c r="K30" s="34" t="str">
        <f t="shared" si="69"/>
        <v/>
      </c>
      <c r="L30" s="34" t="str">
        <f t="shared" si="69"/>
        <v/>
      </c>
      <c r="M30" s="34" t="str">
        <f t="shared" si="69"/>
        <v/>
      </c>
      <c r="N30" s="34" t="str">
        <f t="shared" si="69"/>
        <v/>
      </c>
      <c r="O30" s="34" t="str">
        <f t="shared" si="69"/>
        <v/>
      </c>
      <c r="P30" s="34" t="str">
        <f t="shared" si="69"/>
        <v/>
      </c>
      <c r="Q30" s="34" t="str">
        <f t="shared" si="69"/>
        <v/>
      </c>
      <c r="R30" s="34" t="str">
        <f t="shared" si="69"/>
        <v/>
      </c>
      <c r="S30" s="34" t="str">
        <f t="shared" si="69"/>
        <v/>
      </c>
      <c r="T30" s="34" t="str">
        <f t="shared" si="69"/>
        <v/>
      </c>
      <c r="U30" s="34" t="str">
        <f t="shared" si="69"/>
        <v/>
      </c>
      <c r="V30" s="34" t="str">
        <f t="shared" si="69"/>
        <v/>
      </c>
      <c r="W30" s="34" t="str">
        <f t="shared" si="69"/>
        <v/>
      </c>
      <c r="X30" s="34" t="str">
        <f t="shared" si="69"/>
        <v/>
      </c>
      <c r="Y30" s="34" t="str">
        <f t="shared" si="69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A7JeoNJK/db9obIIcklTLYuHSU9KitFB0uWiQrJVwBhzHw6Q5IjOf6k3WrI7gGg6ty5SbY8chP9/kDdfMOIYQg==" saltValue="Awc6XeW6CK8V5qd0kC5sig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2018-10-10T21:56:29Z</dcterms:modified>
</cp:coreProperties>
</file>