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885de216a8c812c/Desktop/All Excel/2 apr/"/>
    </mc:Choice>
  </mc:AlternateContent>
  <xr:revisionPtr revIDLastSave="1" documentId="8_{077029BA-1BFC-492A-B438-1E3CE097AD33}" xr6:coauthVersionLast="47" xr6:coauthVersionMax="47" xr10:uidLastSave="{C2D8A9CF-3F3A-4B39-9942-1EA0E6BB29C4}"/>
  <bookViews>
    <workbookView xWindow="5760" yWindow="336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7" i="1"/>
  <c r="E8" i="1"/>
  <c r="G8" i="1" l="1"/>
  <c r="J8" i="1" l="1"/>
  <c r="K8" i="1"/>
  <c r="H8" i="1"/>
  <c r="I8" i="1" l="1"/>
  <c r="L8" i="1"/>
  <c r="T19" i="1"/>
  <c r="M8" i="1" l="1"/>
  <c r="G11" i="1"/>
  <c r="I11" i="1" s="1"/>
  <c r="J11" i="1" l="1"/>
  <c r="M11" i="1" s="1"/>
  <c r="G10" i="1"/>
  <c r="H10" i="1" s="1"/>
  <c r="I10" i="1" l="1"/>
  <c r="J10" i="1"/>
  <c r="M10" i="1" l="1"/>
  <c r="M19" i="1" s="1"/>
  <c r="T21" i="1" s="1"/>
</calcChain>
</file>

<file path=xl/sharedStrings.xml><?xml version="1.0" encoding="utf-8"?>
<sst xmlns="http://schemas.openxmlformats.org/spreadsheetml/2006/main" count="39" uniqueCount="37">
  <si>
    <t>Amount</t>
  </si>
  <si>
    <t>PAYMENT NOTE No.</t>
  </si>
  <si>
    <t>UTR</t>
  </si>
  <si>
    <t>SD (5%)</t>
  </si>
  <si>
    <t>Advance paid</t>
  </si>
  <si>
    <t>Total Payable Amount Rs. -</t>
  </si>
  <si>
    <t>Total Paid Amount Rs. -</t>
  </si>
  <si>
    <t>Balance Payable Amount Rs. -</t>
  </si>
  <si>
    <t>M/s Royal Buildcon</t>
  </si>
  <si>
    <t xml:space="preserve">Bhamela village -Pump house work  </t>
  </si>
  <si>
    <t>28-02-2023 NEFT/AXISP00366188519/RIUP22/2320/ROYAL BUILDCON 290646.00</t>
  </si>
  <si>
    <t>30-03-2023 NEFT/AXISP00376411978/RIUP22/2752/ROYAL BUILDCON 58783.00</t>
  </si>
  <si>
    <t>GST Release Note</t>
  </si>
  <si>
    <t xml:space="preserve">Nagla Pathola village -Pump house work  </t>
  </si>
  <si>
    <t>30-03-2023 NEFT/AXISP00376411979/RIUP22/2753/ROYAL BUILDCON 58783.00</t>
  </si>
  <si>
    <t>28-02-2023 NEFT/AXISP00366188520/RIUP22/2321/ROYAL BUILDCON 290646.00</t>
  </si>
  <si>
    <t>Subcontractor:</t>
  </si>
  <si>
    <t>State:</t>
  </si>
  <si>
    <t>Uttar Pradesh</t>
  </si>
  <si>
    <t>District:</t>
  </si>
  <si>
    <t>Block: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</si>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</sst>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5" fontId="2" fillId="2" borderId="1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8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2" fillId="2" borderId="24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164" fontId="2" fillId="2" borderId="34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1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15" fontId="2" fillId="3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4" xfId="1" applyNumberFormat="1" applyFont="1" applyFill="1" applyBorder="1" applyAlignment="1">
      <alignment vertical="center"/>
    </xf>
    <xf numFmtId="164" fontId="2" fillId="3" borderId="10" xfId="1" applyNumberFormat="1" applyFont="1" applyFill="1" applyBorder="1" applyAlignment="1">
      <alignment vertical="center"/>
    </xf>
    <xf numFmtId="164" fontId="2" fillId="3" borderId="13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28" xfId="1" applyNumberFormat="1" applyFont="1" applyFill="1" applyBorder="1" applyAlignment="1">
      <alignment vertical="center"/>
    </xf>
    <xf numFmtId="164" fontId="2" fillId="3" borderId="29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17" xfId="1" applyNumberFormat="1" applyFont="1" applyFill="1" applyBorder="1" applyAlignment="1">
      <alignment vertical="center"/>
    </xf>
    <xf numFmtId="164" fontId="2" fillId="3" borderId="33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8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2" borderId="35" xfId="0" applyFont="1" applyFill="1" applyBorder="1" applyAlignment="1">
      <alignment vertical="center"/>
    </xf>
    <xf numFmtId="0" fontId="4" fillId="2" borderId="35" xfId="0" applyFont="1" applyFill="1" applyBorder="1" applyAlignment="1">
      <alignment horizontal="center" vertical="center" wrapText="1"/>
    </xf>
    <xf numFmtId="14" fontId="4" fillId="2" borderId="35" xfId="0" applyNumberFormat="1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43" fontId="5" fillId="2" borderId="35" xfId="1" applyFont="1" applyFill="1" applyBorder="1" applyAlignment="1">
      <alignment horizontal="center" vertical="center"/>
    </xf>
    <xf numFmtId="43" fontId="4" fillId="2" borderId="3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zoomScale="85" zoomScaleNormal="85" workbookViewId="0">
      <selection activeCell="B3" sqref="B3"/>
    </sheetView>
  </sheetViews>
  <sheetFormatPr defaultColWidth="9" defaultRowHeight="14.4" x14ac:dyDescent="0.3"/>
  <cols>
    <col min="1" max="1" width="9" style="12"/>
    <col min="2" max="2" width="30" style="12" customWidth="1"/>
    <col min="3" max="3" width="13.44140625" style="12" bestFit="1" customWidth="1"/>
    <col min="4" max="4" width="11.5546875" style="12" bestFit="1" customWidth="1"/>
    <col min="5" max="5" width="13.33203125" style="12" bestFit="1" customWidth="1"/>
    <col min="6" max="7" width="13.33203125" style="12" customWidth="1"/>
    <col min="8" max="8" width="14.6640625" style="44" customWidth="1"/>
    <col min="9" max="9" width="12.88671875" style="44" bestFit="1" customWidth="1"/>
    <col min="10" max="10" width="10.6640625" style="12" bestFit="1" customWidth="1"/>
    <col min="11" max="11" width="10.44140625" style="12" bestFit="1" customWidth="1"/>
    <col min="12" max="13" width="14.88671875" style="12" customWidth="1"/>
    <col min="14" max="14" width="7.33203125" style="12" customWidth="1"/>
    <col min="15" max="15" width="21.6640625" style="12" bestFit="1" customWidth="1"/>
    <col min="16" max="16" width="12.6640625" style="12" bestFit="1" customWidth="1"/>
    <col min="17" max="17" width="14.5546875" style="12" bestFit="1" customWidth="1"/>
    <col min="18" max="19" width="14.5546875" style="12" customWidth="1"/>
    <col min="20" max="20" width="14" style="12" customWidth="1"/>
    <col min="21" max="21" width="72.44140625" style="12" bestFit="1" customWidth="1"/>
    <col min="22" max="16384" width="9" style="12"/>
  </cols>
  <sheetData>
    <row r="1" spans="1:21" customFormat="1" x14ac:dyDescent="0.3">
      <c r="A1" s="77" t="s">
        <v>16</v>
      </c>
      <c r="B1" s="11" t="s">
        <v>8</v>
      </c>
    </row>
    <row r="2" spans="1:21" customFormat="1" x14ac:dyDescent="0.3">
      <c r="A2" s="77" t="s">
        <v>17</v>
      </c>
      <c r="B2" t="s">
        <v>18</v>
      </c>
    </row>
    <row r="3" spans="1:21" customFormat="1" ht="19.2" customHeight="1" x14ac:dyDescent="0.3">
      <c r="A3" s="77" t="s">
        <v>19</v>
      </c>
      <c r="B3" t="s">
        <v>21</v>
      </c>
    </row>
    <row r="4" spans="1:21" customFormat="1" ht="15" thickBot="1" x14ac:dyDescent="0.35">
      <c r="A4" s="77" t="s">
        <v>20</v>
      </c>
      <c r="B4" t="s">
        <v>21</v>
      </c>
    </row>
    <row r="5" spans="1:21" ht="52.5" customHeight="1" thickBot="1" x14ac:dyDescent="0.35">
      <c r="A5" s="78" t="s">
        <v>22</v>
      </c>
      <c r="B5" s="79" t="s">
        <v>23</v>
      </c>
      <c r="C5" s="80" t="s">
        <v>24</v>
      </c>
      <c r="D5" s="81" t="s">
        <v>25</v>
      </c>
      <c r="E5" s="79" t="s">
        <v>26</v>
      </c>
      <c r="F5" s="79" t="s">
        <v>27</v>
      </c>
      <c r="G5" s="81" t="s">
        <v>28</v>
      </c>
      <c r="H5" s="82" t="s">
        <v>29</v>
      </c>
      <c r="I5" s="83" t="s">
        <v>0</v>
      </c>
      <c r="J5" s="79" t="s">
        <v>30</v>
      </c>
      <c r="K5" s="79" t="s">
        <v>31</v>
      </c>
      <c r="L5" s="79" t="s">
        <v>32</v>
      </c>
      <c r="M5" s="79" t="s">
        <v>33</v>
      </c>
      <c r="N5" s="3"/>
      <c r="O5" s="2" t="s">
        <v>1</v>
      </c>
      <c r="P5" s="79" t="s">
        <v>34</v>
      </c>
      <c r="Q5" s="79" t="s">
        <v>35</v>
      </c>
      <c r="R5" s="1" t="s">
        <v>3</v>
      </c>
      <c r="S5" s="2" t="s">
        <v>4</v>
      </c>
      <c r="T5" s="79" t="s">
        <v>36</v>
      </c>
      <c r="U5" s="10" t="s">
        <v>2</v>
      </c>
    </row>
    <row r="6" spans="1:21" x14ac:dyDescent="0.3">
      <c r="B6" s="14"/>
      <c r="C6" s="15"/>
      <c r="D6" s="15"/>
      <c r="E6" s="48"/>
      <c r="F6" s="47"/>
      <c r="G6" s="46"/>
      <c r="H6" s="17"/>
      <c r="I6" s="26"/>
      <c r="J6" s="18">
        <v>0.01</v>
      </c>
      <c r="K6" s="19">
        <v>0.1</v>
      </c>
      <c r="L6" s="20"/>
      <c r="M6" s="20"/>
      <c r="N6" s="3"/>
      <c r="O6" s="21"/>
      <c r="P6" s="16"/>
      <c r="Q6" s="22">
        <v>0.01</v>
      </c>
      <c r="R6" s="23">
        <v>0.05</v>
      </c>
      <c r="S6" s="17"/>
      <c r="T6" s="24"/>
      <c r="U6" s="20"/>
    </row>
    <row r="7" spans="1:21" s="53" customFormat="1" ht="30.75" customHeight="1" x14ac:dyDescent="0.3">
      <c r="B7" s="67"/>
      <c r="C7" s="68"/>
      <c r="D7" s="60"/>
      <c r="E7" s="69"/>
      <c r="F7" s="69"/>
      <c r="G7" s="70"/>
      <c r="H7" s="64"/>
      <c r="I7" s="60"/>
      <c r="J7" s="71"/>
      <c r="K7" s="72"/>
      <c r="L7" s="61"/>
      <c r="M7" s="61"/>
      <c r="N7" s="76">
        <f>A8</f>
        <v>54133</v>
      </c>
      <c r="O7" s="73"/>
      <c r="P7" s="63"/>
      <c r="Q7" s="74"/>
      <c r="R7" s="75"/>
      <c r="S7" s="64"/>
      <c r="T7" s="65"/>
      <c r="U7" s="61"/>
    </row>
    <row r="8" spans="1:21" ht="30.6" customHeight="1" x14ac:dyDescent="0.3">
      <c r="A8" s="12">
        <v>54133</v>
      </c>
      <c r="B8" s="5" t="s">
        <v>9</v>
      </c>
      <c r="C8" s="6">
        <v>44965</v>
      </c>
      <c r="D8" s="8">
        <v>4</v>
      </c>
      <c r="E8" s="25">
        <f>370000+11000</f>
        <v>381000</v>
      </c>
      <c r="F8" s="47">
        <v>54430</v>
      </c>
      <c r="G8" s="47">
        <f>E8-F8</f>
        <v>326570</v>
      </c>
      <c r="H8" s="17">
        <f>ROUND(G8*18%,0)</f>
        <v>58783</v>
      </c>
      <c r="I8" s="26">
        <f>G8+H8</f>
        <v>385353</v>
      </c>
      <c r="J8" s="26">
        <f>ROUND(G8*$J$6,0)</f>
        <v>3266</v>
      </c>
      <c r="K8" s="20">
        <f>ROUND(G8*$K$6,0)</f>
        <v>32657</v>
      </c>
      <c r="L8" s="20">
        <f>H8</f>
        <v>58783</v>
      </c>
      <c r="M8" s="20">
        <f>ROUND(I8-SUM(J8:L8),)</f>
        <v>290647</v>
      </c>
      <c r="N8" s="3"/>
      <c r="O8" s="27"/>
      <c r="P8" s="24">
        <v>290646</v>
      </c>
      <c r="Q8" s="16">
        <v>0</v>
      </c>
      <c r="R8" s="17">
        <v>0</v>
      </c>
      <c r="S8" s="17">
        <v>0</v>
      </c>
      <c r="T8" s="24">
        <v>290646</v>
      </c>
      <c r="U8" s="28" t="s">
        <v>10</v>
      </c>
    </row>
    <row r="9" spans="1:21" ht="30.6" customHeight="1" x14ac:dyDescent="0.3">
      <c r="A9" s="12">
        <v>54133</v>
      </c>
      <c r="B9" s="5" t="s">
        <v>12</v>
      </c>
      <c r="C9" s="6">
        <v>45010</v>
      </c>
      <c r="D9" s="8">
        <v>4</v>
      </c>
      <c r="E9" s="25">
        <v>58783</v>
      </c>
      <c r="F9" s="47"/>
      <c r="G9" s="47"/>
      <c r="H9" s="17"/>
      <c r="I9" s="26"/>
      <c r="J9" s="26"/>
      <c r="K9" s="20"/>
      <c r="L9" s="20"/>
      <c r="M9" s="20">
        <v>58783</v>
      </c>
      <c r="N9" s="3"/>
      <c r="O9" s="27"/>
      <c r="P9" s="24">
        <v>58783</v>
      </c>
      <c r="Q9" s="16">
        <v>0</v>
      </c>
      <c r="R9" s="17">
        <v>0</v>
      </c>
      <c r="S9" s="17">
        <v>0</v>
      </c>
      <c r="T9" s="24">
        <v>58783</v>
      </c>
      <c r="U9" s="28" t="s">
        <v>11</v>
      </c>
    </row>
    <row r="10" spans="1:21" ht="30.6" customHeight="1" x14ac:dyDescent="0.3">
      <c r="A10" s="12">
        <v>54133</v>
      </c>
      <c r="B10" s="5"/>
      <c r="C10" s="6"/>
      <c r="D10" s="8"/>
      <c r="E10" s="25"/>
      <c r="F10" s="47">
        <v>0</v>
      </c>
      <c r="G10" s="47">
        <f>E10-F10</f>
        <v>0</v>
      </c>
      <c r="H10" s="17">
        <f>G10*18%</f>
        <v>0</v>
      </c>
      <c r="I10" s="26">
        <f>G10+H10</f>
        <v>0</v>
      </c>
      <c r="J10" s="26">
        <f>G10*$J$6</f>
        <v>0</v>
      </c>
      <c r="K10" s="34"/>
      <c r="L10" s="34"/>
      <c r="M10" s="20">
        <f>ROUND(I10-SUM(J10:L10),)</f>
        <v>0</v>
      </c>
      <c r="N10" s="3"/>
      <c r="O10" s="27"/>
      <c r="P10" s="16"/>
      <c r="Q10" s="16"/>
      <c r="R10" s="17"/>
      <c r="S10" s="17"/>
      <c r="T10" s="24"/>
      <c r="U10" s="28"/>
    </row>
    <row r="11" spans="1:21" s="53" customFormat="1" ht="30.6" customHeight="1" x14ac:dyDescent="0.3">
      <c r="B11" s="54"/>
      <c r="C11" s="55"/>
      <c r="D11" s="56"/>
      <c r="E11" s="57"/>
      <c r="F11" s="58">
        <v>0</v>
      </c>
      <c r="G11" s="58">
        <f>E11-F11</f>
        <v>0</v>
      </c>
      <c r="H11" s="59">
        <v>0</v>
      </c>
      <c r="I11" s="60">
        <f>G11+H11</f>
        <v>0</v>
      </c>
      <c r="J11" s="60">
        <f>J$6*I11</f>
        <v>0</v>
      </c>
      <c r="K11" s="61">
        <v>0</v>
      </c>
      <c r="L11" s="61">
        <v>0</v>
      </c>
      <c r="M11" s="61">
        <f>ROUND(I11-SUM(J11:L11),)</f>
        <v>0</v>
      </c>
      <c r="N11" s="76">
        <f>A12</f>
        <v>54132</v>
      </c>
      <c r="O11" s="62"/>
      <c r="P11" s="63"/>
      <c r="Q11" s="63"/>
      <c r="R11" s="64"/>
      <c r="S11" s="64"/>
      <c r="T11" s="65"/>
      <c r="U11" s="66"/>
    </row>
    <row r="12" spans="1:21" ht="30.6" customHeight="1" x14ac:dyDescent="0.3">
      <c r="A12" s="12">
        <v>54132</v>
      </c>
      <c r="B12" s="50" t="s">
        <v>13</v>
      </c>
      <c r="C12" s="51">
        <v>44965</v>
      </c>
      <c r="D12" s="52">
        <v>5</v>
      </c>
      <c r="E12" s="31">
        <v>381000</v>
      </c>
      <c r="F12" s="32">
        <v>54430</v>
      </c>
      <c r="G12" s="31">
        <v>326570</v>
      </c>
      <c r="H12" s="33">
        <v>58783</v>
      </c>
      <c r="I12" s="26">
        <v>385353</v>
      </c>
      <c r="J12" s="26">
        <v>3266</v>
      </c>
      <c r="K12" s="20">
        <v>32657</v>
      </c>
      <c r="L12" s="20">
        <v>58783</v>
      </c>
      <c r="M12" s="20">
        <v>290647</v>
      </c>
      <c r="N12" s="9"/>
      <c r="O12" s="27"/>
      <c r="P12" s="24">
        <v>290646</v>
      </c>
      <c r="Q12" s="16"/>
      <c r="R12" s="17"/>
      <c r="S12" s="17"/>
      <c r="T12" s="24">
        <v>290646</v>
      </c>
      <c r="U12" s="36" t="s">
        <v>15</v>
      </c>
    </row>
    <row r="13" spans="1:21" ht="30.6" customHeight="1" x14ac:dyDescent="0.3">
      <c r="A13" s="12">
        <v>54132</v>
      </c>
      <c r="B13" s="5" t="s">
        <v>12</v>
      </c>
      <c r="C13" s="6">
        <v>45010</v>
      </c>
      <c r="D13" s="8">
        <v>4</v>
      </c>
      <c r="E13" s="25">
        <v>58783</v>
      </c>
      <c r="F13" s="47"/>
      <c r="G13" s="47"/>
      <c r="H13" s="17"/>
      <c r="I13" s="26"/>
      <c r="J13" s="26"/>
      <c r="K13" s="20"/>
      <c r="L13" s="20"/>
      <c r="M13" s="20">
        <v>58783</v>
      </c>
      <c r="N13" s="9"/>
      <c r="O13" s="27"/>
      <c r="P13" s="24">
        <v>58783</v>
      </c>
      <c r="Q13" s="16"/>
      <c r="R13" s="17"/>
      <c r="S13" s="17"/>
      <c r="T13" s="24">
        <v>58783</v>
      </c>
      <c r="U13" s="36" t="s">
        <v>14</v>
      </c>
    </row>
    <row r="14" spans="1:21" ht="30.6" customHeight="1" x14ac:dyDescent="0.3">
      <c r="A14" s="12">
        <v>54132</v>
      </c>
      <c r="B14" s="50"/>
      <c r="C14" s="51"/>
      <c r="D14" s="52"/>
      <c r="E14" s="31"/>
      <c r="F14" s="32"/>
      <c r="G14" s="31"/>
      <c r="H14" s="33"/>
      <c r="I14" s="26"/>
      <c r="J14" s="26"/>
      <c r="K14" s="20"/>
      <c r="L14" s="20"/>
      <c r="M14" s="20"/>
      <c r="N14" s="9"/>
      <c r="O14" s="27"/>
      <c r="P14" s="16"/>
      <c r="Q14" s="16"/>
      <c r="R14" s="17"/>
      <c r="S14" s="17"/>
      <c r="T14" s="24"/>
      <c r="U14" s="36"/>
    </row>
    <row r="15" spans="1:21" x14ac:dyDescent="0.3">
      <c r="A15" s="12">
        <v>54132</v>
      </c>
      <c r="B15" s="29"/>
      <c r="C15" s="30"/>
      <c r="D15" s="30"/>
      <c r="E15" s="31"/>
      <c r="F15" s="32"/>
      <c r="G15" s="31"/>
      <c r="H15" s="33"/>
      <c r="I15" s="15"/>
      <c r="J15" s="15"/>
      <c r="K15" s="34"/>
      <c r="L15" s="34"/>
      <c r="M15" s="34"/>
      <c r="N15" s="9"/>
      <c r="O15" s="27"/>
      <c r="P15" s="32"/>
      <c r="Q15" s="32"/>
      <c r="R15" s="32"/>
      <c r="S15" s="32"/>
      <c r="T15" s="35"/>
      <c r="U15" s="36"/>
    </row>
    <row r="16" spans="1:21" ht="15" thickBot="1" x14ac:dyDescent="0.35">
      <c r="A16" s="12">
        <v>54132</v>
      </c>
      <c r="B16" s="4"/>
      <c r="C16" s="7"/>
      <c r="D16" s="7"/>
      <c r="E16" s="37"/>
      <c r="F16" s="37"/>
      <c r="G16" s="37"/>
      <c r="H16" s="39"/>
      <c r="I16" s="40"/>
      <c r="J16" s="40"/>
      <c r="K16" s="41"/>
      <c r="L16" s="41"/>
      <c r="M16" s="41"/>
      <c r="N16" s="9"/>
      <c r="O16" s="42"/>
      <c r="P16" s="38"/>
      <c r="Q16" s="38"/>
      <c r="R16" s="38"/>
      <c r="S16" s="38"/>
      <c r="T16" s="43"/>
      <c r="U16" s="41"/>
    </row>
    <row r="17" spans="1:2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6"/>
    </row>
    <row r="18" spans="1:2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U18" s="32"/>
    </row>
    <row r="19" spans="1:2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49" t="s">
        <v>5</v>
      </c>
      <c r="K19" s="49"/>
      <c r="L19" s="49"/>
      <c r="M19" s="49">
        <f>SUM(M8:M16)</f>
        <v>698860</v>
      </c>
      <c r="N19" s="49"/>
      <c r="O19" s="49"/>
      <c r="P19" s="49"/>
      <c r="Q19" s="49" t="s">
        <v>6</v>
      </c>
      <c r="R19" s="49"/>
      <c r="S19" s="49"/>
      <c r="T19" s="45">
        <f>SUM(T6:T16)</f>
        <v>698858</v>
      </c>
      <c r="U19" s="32"/>
    </row>
    <row r="20" spans="1:2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U20" s="32"/>
    </row>
    <row r="21" spans="1:2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9" t="s">
        <v>7</v>
      </c>
      <c r="R21" s="16"/>
      <c r="S21" s="16"/>
      <c r="T21" s="45">
        <f>M19-T19</f>
        <v>2</v>
      </c>
      <c r="U21" s="32"/>
    </row>
    <row r="22" spans="1:2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U22" s="32"/>
    </row>
    <row r="23" spans="1:2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Sinu Adnaik</cp:lastModifiedBy>
  <cp:lastPrinted>2022-06-28T06:22:04Z</cp:lastPrinted>
  <dcterms:created xsi:type="dcterms:W3CDTF">2022-06-10T14:11:52Z</dcterms:created>
  <dcterms:modified xsi:type="dcterms:W3CDTF">2025-04-02T11:16:05Z</dcterms:modified>
</cp:coreProperties>
</file>